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nelson\053021\CN052721_053021_PD2_4\"/>
    </mc:Choice>
  </mc:AlternateContent>
  <bookViews>
    <workbookView xWindow="0" yWindow="0" windowWidth="20460" windowHeight="5550"/>
  </bookViews>
  <sheets>
    <sheet name="Proteins &amp; Peptides" sheetId="1" r:id="rId1"/>
    <sheet name="Processing" sheetId="2" r:id="rId2"/>
    <sheet name="Consensus" sheetId="3" r:id="rId3"/>
  </sheets>
  <calcPr calcId="162913"/>
</workbook>
</file>

<file path=xl/calcChain.xml><?xml version="1.0" encoding="utf-8"?>
<calcChain xmlns="http://schemas.openxmlformats.org/spreadsheetml/2006/main">
  <c r="A37" i="3" l="1"/>
  <c r="A38" i="3"/>
  <c r="A41" i="3"/>
  <c r="A44" i="3"/>
  <c r="A45" i="3"/>
  <c r="A65" i="3"/>
  <c r="A72" i="3"/>
  <c r="A73" i="3"/>
  <c r="A80" i="3"/>
  <c r="A109" i="3"/>
  <c r="A112" i="3"/>
  <c r="A113" i="3"/>
  <c r="A119" i="3"/>
  <c r="A140" i="3"/>
  <c r="A163" i="3"/>
  <c r="A33" i="2"/>
  <c r="A35" i="2"/>
  <c r="A50" i="2"/>
  <c r="A53" i="2"/>
  <c r="A59" i="2"/>
  <c r="A60" i="2"/>
  <c r="A61" i="2"/>
  <c r="A62" i="2"/>
  <c r="A76" i="2"/>
  <c r="A118" i="2"/>
  <c r="A119" i="2"/>
  <c r="A138" i="2"/>
  <c r="A53" i="3"/>
  <c r="A27" i="2"/>
</calcChain>
</file>

<file path=xl/sharedStrings.xml><?xml version="1.0" encoding="utf-8"?>
<sst xmlns="http://schemas.openxmlformats.org/spreadsheetml/2006/main" count="34045" uniqueCount="6593">
  <si>
    <t>Protein FDR Confidence: Combined</t>
  </si>
  <si>
    <t>Master</t>
  </si>
  <si>
    <t>Accession</t>
  </si>
  <si>
    <t>Description</t>
  </si>
  <si>
    <t>Exp. q-value: Combined</t>
  </si>
  <si>
    <t>Sum PEP Score</t>
  </si>
  <si>
    <t>Coverage [%]</t>
  </si>
  <si>
    <t># Peptides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</si>
  <si>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</si>
  <si>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</si>
  <si>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</si>
  <si>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</si>
  <si>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</si>
  <si>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</si>
  <si>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</si>
  <si>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</si>
  <si>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</si>
  <si>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</si>
  <si>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</si>
  <si>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</si>
  <si>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</si>
  <si>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</si>
  <si>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Chromosome</t>
  </si>
  <si>
    <t>KEGG Pathways</t>
  </si>
  <si>
    <t>Reactome Pathways</t>
  </si>
  <si>
    <t>WikiPathways</t>
  </si>
  <si>
    <t># Protein Pathway Groups</t>
  </si>
  <si>
    <t>Found in Sample: [S1] F1: Sample</t>
  </si>
  <si>
    <t># Protein Groups</t>
  </si>
  <si>
    <t>Phospho (S; T; Y) Count</t>
  </si>
  <si>
    <t>Phospho (S; T; Y) Positions</t>
  </si>
  <si>
    <t>Oxidation (M) Count</t>
  </si>
  <si>
    <t>Oxidation (M) Positions</t>
  </si>
  <si>
    <t>Modifications</t>
  </si>
  <si>
    <t>High</t>
  </si>
  <si>
    <t>Master Protein</t>
  </si>
  <si>
    <t>YDL229W</t>
  </si>
  <si>
    <t>SSB1 SGDID:S000002388, Chr IV from 44065-45906, Genome Release 64-2-1, Verified ORF, "Cytoplasmic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</si>
  <si>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cell organization and biogenesis</t>
  </si>
  <si>
    <t/>
  </si>
  <si>
    <t>Pf00012, Pf06723</t>
  </si>
  <si>
    <t>YDL229W; WN66_00802</t>
  </si>
  <si>
    <t>IV</t>
  </si>
  <si>
    <t>Oxidation [M470; M471; M522]</t>
  </si>
  <si>
    <t>Oxidation [M470; M471; M522]; Carbamidomethyl [C435; C454]</t>
  </si>
  <si>
    <t>Confidence</t>
  </si>
  <si>
    <t>Annotated Sequence</t>
  </si>
  <si>
    <t>Qvality PEP</t>
  </si>
  <si>
    <t>Qvality q-value</t>
  </si>
  <si>
    <t># Proteins</t>
  </si>
  <si>
    <t>Master Protein Accessions</t>
  </si>
  <si>
    <t>Positions in Master Proteins</t>
  </si>
  <si>
    <t>Modifications in Master Proteins</t>
  </si>
  <si>
    <t># Missed Cleavages</t>
  </si>
  <si>
    <t>Theo. MH+ [Da]</t>
  </si>
  <si>
    <t>Confidence (by Search Engine): Sequest HT</t>
  </si>
  <si>
    <t>Percolator q-Value (by Search Engine): Sequest HT</t>
  </si>
  <si>
    <t>Percolator PEP (by Search Engine): Sequest HT</t>
  </si>
  <si>
    <t>XCorr (by Search Engine): Sequest HT</t>
  </si>
  <si>
    <t>[R].ARFEDLNAALFK.[S]</t>
  </si>
  <si>
    <t>YNL209W; YDL229W</t>
  </si>
  <si>
    <t>YNL209W [303-314]; YDL229W [303-314]</t>
  </si>
  <si>
    <t>[K].AVITVPAYFNDAQR.[Q]</t>
  </si>
  <si>
    <t>YNL209W [144-157]; YDL229W [144-157]</t>
  </si>
  <si>
    <t>[K].DAGAISGLNVLR.[I]</t>
  </si>
  <si>
    <t>YNL209W [162-173]; YDL229W [162-173]</t>
  </si>
  <si>
    <t>[K].ENTLLGEFDLK.[N]</t>
  </si>
  <si>
    <t>YNL209W [456-466]; YDL229W [456-466]</t>
  </si>
  <si>
    <t>[R].FEDLNAALFK.[S]</t>
  </si>
  <si>
    <t>YNL209W [305-314]; YDL229W [305-314]</t>
  </si>
  <si>
    <t>[K].KKTGLDISDDAR.[A]</t>
  </si>
  <si>
    <t>YNL209W [250-261]; YDL229W [250-261]</t>
  </si>
  <si>
    <t>[K].KTGLDISDDAR.[A]</t>
  </si>
  <si>
    <t>YNL209W [251-261]; YDL229W [251-261]</t>
  </si>
  <si>
    <t>[K].IEAALSDALAALQIEDPSADELR.[K]</t>
  </si>
  <si>
    <t>YNL209W [574-596]; YDL229W [574-596]</t>
  </si>
  <si>
    <t>[K].IEAALSDALAALQIEDPSADELRK.[A]</t>
  </si>
  <si>
    <t>YNL209W [574-597]; YDL229W [574-597]</t>
  </si>
  <si>
    <t>[R].LESYVASIEQTVTDPVLSSK.[L]</t>
  </si>
  <si>
    <t>YNL209W [546-565]; YDL229W [546-565]</t>
  </si>
  <si>
    <t>[R].IINEPTAAAIAYGLGAGK.[S]</t>
  </si>
  <si>
    <t>YNL209W [174-191]; YDL229W [174-191]</t>
  </si>
  <si>
    <t>[R].IINEPTAAAIAYGLGAGKSEK.[E]</t>
  </si>
  <si>
    <t>YNL209W [174-194]; YDL229W [174-194]</t>
  </si>
  <si>
    <t>[R].IINEPTAAAIAYGLGAGKSEKER.[H]</t>
  </si>
  <si>
    <t>YNL209W [174-196]; YDL229W [174-196]</t>
  </si>
  <si>
    <t>[R].LSSEEIEKMVNQAEEFK.[A]</t>
  </si>
  <si>
    <t>1xOxidation [M9]</t>
  </si>
  <si>
    <t>YNL209W [514-530]; YDL229W [514-530]</t>
  </si>
  <si>
    <t>YNL209W 1xOxidation [M522]; YDL229W 1xOxidation [M522]</t>
  </si>
  <si>
    <t>[R].LSSEEIEKMVNQAEEFKAADEAFAK.[K]</t>
  </si>
  <si>
    <t>YNL209W [514-538]; YDL229W [514-538]</t>
  </si>
  <si>
    <t>[K].MVNQAEEFKAADEAFAK.[K]</t>
  </si>
  <si>
    <t>YNL209W [522-538]; YDL229W [522-538]</t>
  </si>
  <si>
    <t>1xOxidation [M1]</t>
  </si>
  <si>
    <t>[K].NIPMMPAGEPVLEAIFEVDANGILK.[V]</t>
  </si>
  <si>
    <t>2xOxidation [M4; M5]</t>
  </si>
  <si>
    <t>YNL209W [467-491]; YDL229W [467-491]</t>
  </si>
  <si>
    <t>YNL209W 2xOxidation [M470; M471]; YDL229W 2xOxidation [M470; M471]</t>
  </si>
  <si>
    <t>[R].NTTVPTIK.[R]</t>
  </si>
  <si>
    <t>YNL209W [421-428]; YDL229W [421-428]</t>
  </si>
  <si>
    <t>[R].NTTVPTIKR.[R]</t>
  </si>
  <si>
    <t>YNL209W [421-429]; YDL229W [421-429]</t>
  </si>
  <si>
    <t>[R].NTVFDAKR.[L]</t>
  </si>
  <si>
    <t>YNL209W [67-74]; YDL229W [67-74]</t>
  </si>
  <si>
    <t>[R].QRLESYVASIEQTVTDPVLSSK.[L]</t>
  </si>
  <si>
    <t>YNL209W [544-565]; YDL229W [544-565]</t>
  </si>
  <si>
    <t>[R].RFDDESVQK.[D]</t>
  </si>
  <si>
    <t>YNL209W [79-87]; YDL229W [79-87]</t>
  </si>
  <si>
    <t>[R].RTFTTCADNQTTVQFPVYQGER.[V]</t>
  </si>
  <si>
    <t>1xCarbamidomethyl [C6]</t>
  </si>
  <si>
    <t>YDL229W [430-451]</t>
  </si>
  <si>
    <t>YDL229W 1xCarbamidomethyl [C435]</t>
  </si>
  <si>
    <t>[K].SINPDEAVAYGAAVQGAILTGQSTSDETK.[D]</t>
  </si>
  <si>
    <t>YNL209W [365-393]; YDL229W [365-393]</t>
  </si>
  <si>
    <t>[K].SQIDEVVLVGGSTR.[I]</t>
  </si>
  <si>
    <t>YNL209W [332-345]; YDL229W [332-345]</t>
  </si>
  <si>
    <t>[K].SSNITISNAVGR.[L]</t>
  </si>
  <si>
    <t>YNL209W [502-513]; YDL229W [502-513]</t>
  </si>
  <si>
    <t>[K].STLEPVEQVLK.[D]</t>
  </si>
  <si>
    <t>YNL209W [315-325]; YDL229W [315-325]</t>
  </si>
  <si>
    <t>[K].STLEPVEQVLKDAK.[I]</t>
  </si>
  <si>
    <t>YNL209W [315-328]; YDL229W [315-328]</t>
  </si>
  <si>
    <t>[R].TFTTCADNQTTVQFPVYQGER.[V]</t>
  </si>
  <si>
    <t>1xCarbamidomethyl [C5]</t>
  </si>
  <si>
    <t>YDL229W [431-451]</t>
  </si>
  <si>
    <t>[K].TGLDISDDAR.[A]</t>
  </si>
  <si>
    <t>YNL209W [252-261]; YDL229W [252-261]</t>
  </si>
  <si>
    <t>[R].TLSSVTQTTVEVDSLFDGEDFESSLTR.[A]</t>
  </si>
  <si>
    <t>YNL209W [276-302]; YDL229W [276-302]</t>
  </si>
  <si>
    <t>[R].VNCKENTLLGEFDLK.[N]</t>
  </si>
  <si>
    <t>1xCarbamidomethyl [C3]</t>
  </si>
  <si>
    <t>YNL209W [452-466]; YDL229W [452-466]</t>
  </si>
  <si>
    <t>YNL209W 1xCarbamidomethyl [C454]; YDL229W 1xCarbamidomethyl [C454]</t>
  </si>
  <si>
    <t>[R].VTPSFVAFTPEER.[L]</t>
  </si>
  <si>
    <t>YDL229W [39-51]</t>
  </si>
  <si>
    <t>YNL209W</t>
  </si>
  <si>
    <t>SSB2 SGDID:S000005153, Chr XIV from 252059-253900, Genome Release 64-2-1, Verified ORF, "Cytoplasmic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</si>
  <si>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XIV</t>
  </si>
  <si>
    <t>Oxidation [M470; M471; M522]; Carbamidomethyl [C454]</t>
  </si>
  <si>
    <t>[R].RTFTTVSDNQTTVQFPVYQGER.[V]</t>
  </si>
  <si>
    <t>YNL209W [430-451]</t>
  </si>
  <si>
    <t>[R].TFTTVSDNQTTVQFPVYQGER.[V]</t>
  </si>
  <si>
    <t>YNL209W [431-451]</t>
  </si>
  <si>
    <t>YKL052C</t>
  </si>
  <si>
    <t>ASK1 SGDID:S000001535, Chr XI from 340546-339668, Genome Release 64-2-1, reverse complement, Verified ORF, "Essential subunit of the Dam1 complex (aka DASH complex); couples kinetochores to the force produced by MT depolymerization thereby aiding in chromosome segregation; phosphorylated during the cell cycle by cyclin-dependent kinases; sumoylated in an Mms21p-dependent manner; protein abundance increases in response to DNA replication stress"</t>
  </si>
  <si>
    <t>Pf08655</t>
  </si>
  <si>
    <t>XI</t>
  </si>
  <si>
    <t>Phospho [S26(89); S200(100); S216(100); T276(82.6)]</t>
  </si>
  <si>
    <t>Oxidation [M54; M63; M129; M213]</t>
  </si>
  <si>
    <t>Oxidation [M54; M63; M129; M213]; Phospho [S26(89); S200(100); S216(100); T276(82.6)]; Carbamidomethyl [C31; C50]; Acetyl [N-Term]</t>
  </si>
  <si>
    <t>[R].DVHSMFNNDSIDDFHTANITSTGQILK.[L]</t>
  </si>
  <si>
    <t>1xOxidation [M5]</t>
  </si>
  <si>
    <t>YKL052C [125-151]</t>
  </si>
  <si>
    <t>YKL052C 1xOxidation [M129]</t>
  </si>
  <si>
    <t>[K].EETLEKLDQEITVNLQK.[I]</t>
  </si>
  <si>
    <t>YKL052C [7-23]</t>
  </si>
  <si>
    <t>[R].EQTDLTGEGHGGADDEQDESTIQR.[Q]</t>
  </si>
  <si>
    <t>YKL052C [169-192]</t>
  </si>
  <si>
    <t>[K].EVPKPGTIIHFSTNR.[-]</t>
  </si>
  <si>
    <t>YKL052C [278-292]</t>
  </si>
  <si>
    <t>[K].GQADDNNEGPDEEESTK.[E]</t>
  </si>
  <si>
    <t>YKL052C [261-277]</t>
  </si>
  <si>
    <t>[K].GQADDNNEGPDEEESTKEVPKPGTIIHFSTNR.[-]</t>
  </si>
  <si>
    <t>YKL052C [261-292]</t>
  </si>
  <si>
    <t>1xPhospho [T16(82.6)]</t>
  </si>
  <si>
    <t>YKL052C 1xPhospho [T276(82.6)]</t>
  </si>
  <si>
    <t>[R].KISLLLQQQYGSSSSMVPSPIVPNK.[M]</t>
  </si>
  <si>
    <t>1xOxidation [M16]</t>
  </si>
  <si>
    <t>YKL052C [198-222]</t>
  </si>
  <si>
    <t>YKL052C 1xOxidation [M213]</t>
  </si>
  <si>
    <t>1xPhospho [S3(99.8)]</t>
  </si>
  <si>
    <t>YKL052C 1xPhospho [S200(99.8)]</t>
  </si>
  <si>
    <t>1xOxidation [M16]; 1xPhospho [S3(100)]</t>
  </si>
  <si>
    <t>YKL052C 1xOxidation [M213]; 1xPhospho [S200(100)]</t>
  </si>
  <si>
    <t>1xOxidation [M16]; 2xPhospho [S3(100); S19(99.8)]</t>
  </si>
  <si>
    <t>YKL052C 1xOxidation [M213]; 2xPhospho [S200(100); S216(99.8)]</t>
  </si>
  <si>
    <t>[K].LDQEITVNLQK.[I]</t>
  </si>
  <si>
    <t>YKL052C [13-23]</t>
  </si>
  <si>
    <t>[K].IDSNLSFCFHK.[I]</t>
  </si>
  <si>
    <t>1xCarbamidomethyl [C8]</t>
  </si>
  <si>
    <t>YKL052C [24-34]</t>
  </si>
  <si>
    <t>YKL052C 1xCarbamidomethyl [C31]</t>
  </si>
  <si>
    <t>1xCarbamidomethyl [C8]; 1xPhospho [S3(89)]</t>
  </si>
  <si>
    <t>YKL052C 1xCarbamidomethyl [C31]; 1xPhospho [S26(89)]</t>
  </si>
  <si>
    <t>[R].IMDSTEWLGTMFQETGLVNLQANAAAPVGNAPVK.[S]</t>
  </si>
  <si>
    <t>1xOxidation [M2]</t>
  </si>
  <si>
    <t>YKL052C [53-86]</t>
  </si>
  <si>
    <t>YKL052C 1xOxidation [M54]</t>
  </si>
  <si>
    <t>2xOxidation [M2; M11]</t>
  </si>
  <si>
    <t>YKL052C 2xOxidation [M54; M63]</t>
  </si>
  <si>
    <t>2xOxidation [M2; M11]; 1xPhospho [S/T]</t>
  </si>
  <si>
    <t>[K].LPDSSDEDTGSEAVPSR.[E]</t>
  </si>
  <si>
    <t>YKL052C [152-168]</t>
  </si>
  <si>
    <t>[K].LPDSSDEDTGSEAVPSREQTDLTGEGHGGADDEQDESTIQR.[Q]</t>
  </si>
  <si>
    <t>YKL052C [152-192]</t>
  </si>
  <si>
    <t>[K].ISLLLQQQYGSSSSMVPSPIVPNK.[M]</t>
  </si>
  <si>
    <t>YKL052C [199-222]</t>
  </si>
  <si>
    <t>1xOxidation [M15]</t>
  </si>
  <si>
    <t>1xOxidation [M15]; 1xPhospho [S18(100)]</t>
  </si>
  <si>
    <t>YKL052C 1xOxidation [M213]; 1xPhospho [S216(100)]</t>
  </si>
  <si>
    <t>[K].ITQDIIPHVATYSEICER.[I]</t>
  </si>
  <si>
    <t>1xCarbamidomethyl [C16]</t>
  </si>
  <si>
    <t>YKL052C [35-52]</t>
  </si>
  <si>
    <t>YKL052C 1xCarbamidomethyl [C50]</t>
  </si>
  <si>
    <t>[-].MDSASKEETLEKLDQEITVNLQK.[I]</t>
  </si>
  <si>
    <t>1xAcetyl [N-Term]</t>
  </si>
  <si>
    <t>YKL052C [1-23]</t>
  </si>
  <si>
    <t>YKL052C 1xAcetyl [N-Term]</t>
  </si>
  <si>
    <t>[K].QLAHEEHINNDGDNDDENSNNIESSPLK.[Q]</t>
  </si>
  <si>
    <t>YKL052C [226-253]</t>
  </si>
  <si>
    <t>[R].QSQTDNGPNEADSAVHVNR.[D]</t>
  </si>
  <si>
    <t>YKL052C [106-124]</t>
  </si>
  <si>
    <t>[K].SLVSNNVGIFPTSAEEASR.[Q]</t>
  </si>
  <si>
    <t>YKL052C [87-105]</t>
  </si>
  <si>
    <t>[K].SLVSNNVGIFPTSAEEASRQSQTDNGPNEADSAVHVNR.[D]</t>
  </si>
  <si>
    <t>1xPhospho [T/S]</t>
  </si>
  <si>
    <t>YKL052C [87-124]</t>
  </si>
  <si>
    <t>YGR113W</t>
  </si>
  <si>
    <t>DAM1 SGDID:S000003345, Chr VII from 718893-719924, Genome Release 64-2-1, Verified ORF, "Essential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</si>
  <si>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cell division;cell organization and biogenesis;regulation of biological process</t>
  </si>
  <si>
    <t>chromosome;cytoplasm;cytoskeleton;nucleus</t>
  </si>
  <si>
    <t>protein binding</t>
  </si>
  <si>
    <t>Pf08653</t>
  </si>
  <si>
    <t>853010</t>
  </si>
  <si>
    <t>DAM1</t>
  </si>
  <si>
    <t>VII</t>
  </si>
  <si>
    <t>Cell cycle - yeast</t>
  </si>
  <si>
    <t>Cell Cycle and Cell Division</t>
  </si>
  <si>
    <t>Phospho [S20(100); S31(98.2); S268(87.6); S292(94.9)]</t>
  </si>
  <si>
    <t>Oxidation [M32; M39; M143; M148; M231; M312]</t>
  </si>
  <si>
    <t>Phospho [S20(100); S31(98.2); S268(87.6); S292(94.9)]; Oxidation [M32; M39; M143; M148; M231; M312]</t>
  </si>
  <si>
    <t>[K].ASQNKQFNQPLFPSSQVR.[K]</t>
  </si>
  <si>
    <t>YGR113W [167-184]</t>
  </si>
  <si>
    <t>[K].ASQNKQFNQPLFPSSQVRK.[Y]</t>
  </si>
  <si>
    <t>YGR113W [167-185]</t>
  </si>
  <si>
    <t>[R].ELSDSIITLDSNFTR.[L]</t>
  </si>
  <si>
    <t>YGR113W [69-83]</t>
  </si>
  <si>
    <t>[K].FADQEGLTSSVGEYNENTIQQLLLPK.[I]</t>
  </si>
  <si>
    <t>YGR113W [41-66]</t>
  </si>
  <si>
    <t>1xPhospho [S/T/Y]</t>
  </si>
  <si>
    <t>[R].KKDEQGENDLAK.[A]</t>
  </si>
  <si>
    <t>YGR113W [155-166]</t>
  </si>
  <si>
    <t>[K].IGNNLQVENEEDYEDDTSSEASFVLNPTNIGMSK.[S]</t>
  </si>
  <si>
    <t>YGR113W [200-233]</t>
  </si>
  <si>
    <t>1xOxidation [M32]</t>
  </si>
  <si>
    <t>YGR113W 1xOxidation [M231]</t>
  </si>
  <si>
    <t>1xOxidation [M32]; 1xPhospho [Y/T/S]</t>
  </si>
  <si>
    <t>1xOxidation [M32]; 2xPhospho [T/S/Y]</t>
  </si>
  <si>
    <t>[R].LNNNTNSK.[L]</t>
  </si>
  <si>
    <t>YGR113W [245-252]</t>
  </si>
  <si>
    <t>[R].LSIGSAPTSR.[R]</t>
  </si>
  <si>
    <t>YGR113W [19-28]</t>
  </si>
  <si>
    <t>2xPhospho [T8(99.2); S9(99.8)]</t>
  </si>
  <si>
    <t>YGR113W 2xPhospho [T26(99.2); S27(99.8)]</t>
  </si>
  <si>
    <t>[R].ISLGSGAAR.[V]</t>
  </si>
  <si>
    <t>YGR113W [291-299]</t>
  </si>
  <si>
    <t>[K].NNLVMELSNMER.[G]</t>
  </si>
  <si>
    <t>2xOxidation [M5; M10]</t>
  </si>
  <si>
    <t>YGR113W [139-150]</t>
  </si>
  <si>
    <t>YGR113W 2xOxidation [M143; M148]</t>
  </si>
  <si>
    <t>[R].NSIASGADLPIENDNVVNLGDLHPNNR.[I]</t>
  </si>
  <si>
    <t>YGR113W [264-290]</t>
  </si>
  <si>
    <t>1xPhospho [S5(87.6)]</t>
  </si>
  <si>
    <t>YGR113W 1xPhospho [S268(87.6)]</t>
  </si>
  <si>
    <t>[R].NSIASGADLPIENDNVVNLGDLHPNNRISLGSGAAR.[V]</t>
  </si>
  <si>
    <t>1xPhospho [S29(94.9)]</t>
  </si>
  <si>
    <t>YGR113W [264-299]</t>
  </si>
  <si>
    <t>YGR113W 1xPhospho [S292(94.9)]</t>
  </si>
  <si>
    <t>[R].NSMFSGR.[A]</t>
  </si>
  <si>
    <t>1xOxidation [M3]</t>
  </si>
  <si>
    <t>YGR113W [310-316]</t>
  </si>
  <si>
    <t>YGR113W 1xOxidation [M312]</t>
  </si>
  <si>
    <t>[K].QFNQPLFPSSQVR.[K]</t>
  </si>
  <si>
    <t>YGR113W [172-184]</t>
  </si>
  <si>
    <t>[K].QFNQPLFPSSQVRK.[Y]</t>
  </si>
  <si>
    <t>YGR113W [172-185]</t>
  </si>
  <si>
    <t>[R].RSSMGESSSLMK.[F]</t>
  </si>
  <si>
    <t>2xOxidation [M4; M11]</t>
  </si>
  <si>
    <t>YGR113W [29-40]</t>
  </si>
  <si>
    <t>YGR113W 2xOxidation [M32; M39]</t>
  </si>
  <si>
    <t>2xOxidation [M4; M11]; 1xPhospho [S3(98.2)]</t>
  </si>
  <si>
    <t>YGR113W 2xOxidation [M32; M39]; 1xPhospho [S31(98.2)]</t>
  </si>
  <si>
    <t>[R].SATEYRLSIGSAPTSR.[R]</t>
  </si>
  <si>
    <t>1xPhospho [S8(100)]</t>
  </si>
  <si>
    <t>YGR113W [13-28]</t>
  </si>
  <si>
    <t>YGR113W 1xPhospho [S20(100)]</t>
  </si>
  <si>
    <t>[K].SLEDEKNNLVMELSNMER.[G]</t>
  </si>
  <si>
    <t>1xOxidation [M]</t>
  </si>
  <si>
    <t>YGR113W [133-150]</t>
  </si>
  <si>
    <t>YGR113W 1xOxidation [M]</t>
  </si>
  <si>
    <t>2xOxidation [M11; M16]</t>
  </si>
  <si>
    <t>[K].SILHTIR.[N]</t>
  </si>
  <si>
    <t>YGR113W [257-263]</t>
  </si>
  <si>
    <t>[R].SSMGESSSLMK.[F]</t>
  </si>
  <si>
    <t>2xOxidation [M3; M10]</t>
  </si>
  <si>
    <t>YGR113W [30-40]</t>
  </si>
  <si>
    <t>2xOxidation [M3; M10]; 1xPhospho [S]</t>
  </si>
  <si>
    <t>[K].SSQGHVTK.[T]</t>
  </si>
  <si>
    <t>YGR113W [234-241]</t>
  </si>
  <si>
    <t>YDR201W</t>
  </si>
  <si>
    <t>SPC19 SGDID:S000002609, Chr IV from 856317-856814, Genome Release 64-2-1, Verified ORF, "Essential subunit of the Dam1 complex (aka DASH complex); complex couples kinetochores to the force produced by MT depolymerization thereby aiding in chromosome segregation; also localized to nuclear side of spindle pole body"</t>
  </si>
  <si>
    <t>Pf08287</t>
  </si>
  <si>
    <t>851782</t>
  </si>
  <si>
    <t>SPC19</t>
  </si>
  <si>
    <t>Oxidation [M1; M40; M84; M108; M119; M133; M134]</t>
  </si>
  <si>
    <t>Carbamidomethyl [C28]; Oxidation [M1; M40; M84; M108; M119; M133; M134]; Met-loss+Acetyl [N-Term]</t>
  </si>
  <si>
    <t>[K].CANEPSTNLASTMLQTK.[R]</t>
  </si>
  <si>
    <t>1xCarbamidomethyl [C1]</t>
  </si>
  <si>
    <t>YDR201W [28-44]</t>
  </si>
  <si>
    <t>YDR201W 1xCarbamidomethyl [C28]</t>
  </si>
  <si>
    <t>1xCarbamidomethyl [C1]; 1xOxidation [M13]</t>
  </si>
  <si>
    <t>YDR201W 1xCarbamidomethyl [C28]; 1xOxidation [M40]</t>
  </si>
  <si>
    <t>[K].CANEPSTNLASTMLQTKR.[V]</t>
  </si>
  <si>
    <t>YDR201W [28-45]</t>
  </si>
  <si>
    <t>[R].DADDVVMMASSTNEELEELK.[K]</t>
  </si>
  <si>
    <t>YDR201W [127-146]</t>
  </si>
  <si>
    <t>YDR201W 1xOxidation [M]</t>
  </si>
  <si>
    <t>2xOxidation [M7; M8]</t>
  </si>
  <si>
    <t>YDR201W 2xOxidation [M133; M134]</t>
  </si>
  <si>
    <t>[R].DADDVVMMASSTNEELEELKK.[L]</t>
  </si>
  <si>
    <t>YDR201W [127-147]</t>
  </si>
  <si>
    <t>[K].DSVESLKCANEPSTNLASTMLQTK.[R]</t>
  </si>
  <si>
    <t>1xCarbamidomethyl [C8]; 1xOxidation [M20]</t>
  </si>
  <si>
    <t>YDR201W [21-44]</t>
  </si>
  <si>
    <t>[R].ELDTLQQTYELNDLR.[L]</t>
  </si>
  <si>
    <t>YDR201W [87-101]</t>
  </si>
  <si>
    <t>[R].ELDTLQQTYELNDLRLK.[K]</t>
  </si>
  <si>
    <t>YDR201W [87-103]</t>
  </si>
  <si>
    <t>[K].KNISMDDDDALNSPDMGQEYEGR.[D]</t>
  </si>
  <si>
    <t>2xOxidation [M5; M16]</t>
  </si>
  <si>
    <t>YDR201W [104-126]</t>
  </si>
  <si>
    <t>YDR201W 2xOxidation [M108; M119]</t>
  </si>
  <si>
    <t>[K].LDLIEEVEPLVR.[T]</t>
  </si>
  <si>
    <t>YDR201W [60-71]</t>
  </si>
  <si>
    <t>[R].LVPEYDVER.[S]</t>
  </si>
  <si>
    <t>YDR201W [49-57]</t>
  </si>
  <si>
    <t>[R].MQRELDTLQQTYELNDLR.[L]</t>
  </si>
  <si>
    <t>YDR201W [84-101]</t>
  </si>
  <si>
    <t>YDR201W 1xOxidation [M84]</t>
  </si>
  <si>
    <t>[-].MTDALEQSVLALEGTVSVLK.[D]</t>
  </si>
  <si>
    <t>1xMet-loss+Acetyl [N-Term]</t>
  </si>
  <si>
    <t>YDR201W [1-20]</t>
  </si>
  <si>
    <t>YDR201W 1xMet-loss+Acetyl [N-Term]</t>
  </si>
  <si>
    <t>YDR201W 1xOxidation [M1]</t>
  </si>
  <si>
    <t>[-].MTDALEQSVLALEGTVSVLKDSVESLK.[C]</t>
  </si>
  <si>
    <t>YDR201W [1-27]</t>
  </si>
  <si>
    <t>[K].QLENKLEILK.[Q]</t>
  </si>
  <si>
    <t>YDR201W [154-163]</t>
  </si>
  <si>
    <t>[R].SKLDLIEEVEPLVR.[T]</t>
  </si>
  <si>
    <t>YDR201W [58-71]</t>
  </si>
  <si>
    <t>[R].TLGDKLR.[K]</t>
  </si>
  <si>
    <t>YDR201W [72-78]</t>
  </si>
  <si>
    <t>YER165W</t>
  </si>
  <si>
    <t>PAB1 SGDID:S000000967, Chr V from 510373-512106, Genome Release 64-2-1, Verified ORF, "Poly(A) binding protein; part of the 3'-end RNA-processing complex, mediates interactions between the 5' cap structure and the 3' mRNA poly(A) tail, involved in control of poly(A) tail length, interacts with translation factor eIF-4G; stimulates, but is not required for the deadenylation activity of the Pan2p-Pan3p poly(A)-ribonuclease complex"</t>
  </si>
  <si>
    <t>RNA binding</t>
  </si>
  <si>
    <t>Pf00076, Pf00658, Pf13893, Pf14259</t>
  </si>
  <si>
    <t>YER165W; WN66_01948</t>
  </si>
  <si>
    <t>V</t>
  </si>
  <si>
    <t>Oxidation [M461; M464; M467]</t>
  </si>
  <si>
    <t>Carbamidomethyl [C368]; Oxidation [M461; M464; M467]; Met-loss+Acetyl [N-Term]</t>
  </si>
  <si>
    <t>[K].AIEQLNYTPIK.[G]</t>
  </si>
  <si>
    <t>YER165W [95-105]</t>
  </si>
  <si>
    <t>[K].AIEQLNYTPIKGR.[L]</t>
  </si>
  <si>
    <t>YER165W [95-107]</t>
  </si>
  <si>
    <t>[K].ALYDTFSVFGDILSSK.[I]</t>
  </si>
  <si>
    <t>YER165W [141-156]</t>
  </si>
  <si>
    <t>[K].AVEALNDSELNGEK.[L]</t>
  </si>
  <si>
    <t>YER165W [275-288]</t>
  </si>
  <si>
    <t>[K].AVEALNDSELNGEKLYVGR.[A]</t>
  </si>
  <si>
    <t>YER165W [275-293]</t>
  </si>
  <si>
    <t>[R].DSQLEETKAHYTNLYVK.[N]</t>
  </si>
  <si>
    <t>YER165W [208-224]</t>
  </si>
  <si>
    <t>[K].EASAAYESFKKEQEQQTEQA.[-]</t>
  </si>
  <si>
    <t>YER165W [558-577]</t>
  </si>
  <si>
    <t>[K].FGPIVSASLEK.[D]</t>
  </si>
  <si>
    <t>YER165W [242-252]</t>
  </si>
  <si>
    <t>[K].FGPIVSASLEKDADGK.[L]</t>
  </si>
  <si>
    <t>YER165W [242-257]</t>
  </si>
  <si>
    <t>[K].FGPIVSASLEKDADGKLK.[G]</t>
  </si>
  <si>
    <t>YER165W [242-259]</t>
  </si>
  <si>
    <t>[K].GFGFVCFSTPEEATK.[A]</t>
  </si>
  <si>
    <t>YER165W [363-377]</t>
  </si>
  <si>
    <t>YER165W 1xCarbamidomethyl [C368]</t>
  </si>
  <si>
    <t>[R].GVPFNGPNPQQMNPMGGMPK.[N]</t>
  </si>
  <si>
    <t>2xOxidation [M12; M15]</t>
  </si>
  <si>
    <t>YER165W [450-469]</t>
  </si>
  <si>
    <t>YER165W 2xOxidation [M461; M464]</t>
  </si>
  <si>
    <t>3xOxidation [M12; M15; M18]</t>
  </si>
  <si>
    <t>YER165W 3xOxidation [M461; M464; M467]</t>
  </si>
  <si>
    <t>[R].KAIEQLNYTPIK.[G]</t>
  </si>
  <si>
    <t>YER165W [94-105]</t>
  </si>
  <si>
    <t>[-].MADITDKTAEQLENLNIQDDQK.[Q]</t>
  </si>
  <si>
    <t>YER165W [1-22]</t>
  </si>
  <si>
    <t>YER165W 1xMet-loss+Acetyl [N-Term]</t>
  </si>
  <si>
    <t>[R].NANDNNQFYQQK.[Q]</t>
  </si>
  <si>
    <t>YER165W [493-504]</t>
  </si>
  <si>
    <t>[R].NGPVYGVPPQGGFPR.[N]</t>
  </si>
  <si>
    <t>YER165W [478-492]</t>
  </si>
  <si>
    <t>[K].NLDDSVDDEKLEEEFAPYGTITSAK.[V]</t>
  </si>
  <si>
    <t>YER165W [328-352]</t>
  </si>
  <si>
    <t>[K].NINSETTDEQFQELFAK.[F]</t>
  </si>
  <si>
    <t>YER165W [225-241]</t>
  </si>
  <si>
    <t>[K].NQQIVAGKPLYVAIAQR.[K]</t>
  </si>
  <si>
    <t>YER165W [383-399]</t>
  </si>
  <si>
    <t>[R].QALGEQLYK.[K]</t>
  </si>
  <si>
    <t>YER165W [507-515]</t>
  </si>
  <si>
    <t>[R].RSQLAQQIQAR.[N]</t>
  </si>
  <si>
    <t>YER165W [404-414]</t>
  </si>
  <si>
    <t>[K].SKGFGFVCFSTPEEATK.[A]</t>
  </si>
  <si>
    <t>YER165W [361-377]</t>
  </si>
  <si>
    <t>[R].SQLAQQIQAR.[N]</t>
  </si>
  <si>
    <t>YER165W [405-414]</t>
  </si>
  <si>
    <t>[K].TAEQLENLNIQDDQK.[Q]</t>
  </si>
  <si>
    <t>YER165W [8-22]</t>
  </si>
  <si>
    <t>[K].TSLGYAYVNFNDHEAGR.[K]</t>
  </si>
  <si>
    <t>YER165W [77-93]</t>
  </si>
  <si>
    <t>[K].YQGVNLFVK.[N]</t>
  </si>
  <si>
    <t>YER165W [319-327]</t>
  </si>
  <si>
    <t>YLR432W</t>
  </si>
  <si>
    <t>IMD3 SGDID:S000004424, Chr XII from 1002557-1004128, Genome Release 64-2-1, Verified ORF, "Inosine monophosphate dehydrogenase; catalyzes the rate-limiting step in the de novo synthesis of GTP; member of a four-gene family in S. cerevisiae, constitutively expressed; IMD3 has a paralog, IMD4, that arose from the whole genome duplication"</t>
  </si>
  <si>
    <t>metabolic process</t>
  </si>
  <si>
    <t>cytoplasm;membrane</t>
  </si>
  <si>
    <t>catalytic activity;metal ion binding;protein binding;RNA binding</t>
  </si>
  <si>
    <t>Pf00106, Pf00478, Pf00571</t>
  </si>
  <si>
    <t>851152</t>
  </si>
  <si>
    <t>IMD3</t>
  </si>
  <si>
    <t>XII</t>
  </si>
  <si>
    <t>Biosynthesis of secondary metabolites; Metabolic pathways; Purine metabolism</t>
  </si>
  <si>
    <t>De Novo Biosynthesis of Purine Nucleotides; Superpathway of Histidine, Purine, and Pyrimidine</t>
  </si>
  <si>
    <t>Oxidation [M29; M162; M184; M224; M389; M390; M393; M418; M424]</t>
  </si>
  <si>
    <t>Oxidation [M29; M162; M184; M224; M389; M390; M393; M418; M424]; Carbamidomethyl [C250]</t>
  </si>
  <si>
    <t>[K].ALALGSSTVMMGGMLAGTTESPGEYFYQDGK.[R]</t>
  </si>
  <si>
    <t>2xOxidation [M11; M14]</t>
  </si>
  <si>
    <t>YLR432W; YHR216W</t>
  </si>
  <si>
    <t>YLR432W [380-410]; YHR216W [380-410]</t>
  </si>
  <si>
    <t>YLR432W 2xOxidation [M390; M393]; YHR216W 2xOxidation [M390; M393]</t>
  </si>
  <si>
    <t>3xOxidation [M10; M11; M14]</t>
  </si>
  <si>
    <t>YLR432W 3xOxidation [M389; M390; M393]; YHR216W 3xOxidation [M389; M390; M393]</t>
  </si>
  <si>
    <t>[K].ALALGSSTVMMGGMLAGTTESPGEYFYQDGKR.[L]</t>
  </si>
  <si>
    <t>YLR432W [380-411]; YHR216W [380-411]</t>
  </si>
  <si>
    <t>[R].DIQFVEDNSLLVQDVMTK.[N]</t>
  </si>
  <si>
    <t>YLR432W [169-186]; YHR216W [169-186]</t>
  </si>
  <si>
    <t>YLR432W 1xOxidation [M184]; YHR216W 1xOxidation [M184]</t>
  </si>
  <si>
    <t>[RK].EQAANLIAAGADGLR.[I]</t>
  </si>
  <si>
    <t>YLR432W; YML056C; YHR216W</t>
  </si>
  <si>
    <t>YLR432W [312-326]; YML056C [313-327]; YHR216W [312-326]</t>
  </si>
  <si>
    <t>[RK].FGFSGFPVTEDGK.[RC]</t>
  </si>
  <si>
    <t>YLR432W; YML056C</t>
  </si>
  <si>
    <t>YLR432W [144-156]; YML056C [145-157]</t>
  </si>
  <si>
    <t>[R].FGFSGFPVTEDGKR.[N]</t>
  </si>
  <si>
    <t>YLR432W [144-157]</t>
  </si>
  <si>
    <t>[R].GGLTYNDFLVLPGLVDFPSSEVSLQTK.[L]</t>
  </si>
  <si>
    <t>YLR432W [35-61]</t>
  </si>
  <si>
    <t>[K].GKLLIVDDNGNLVSMLSR.[TA]</t>
  </si>
  <si>
    <t>YLR432W [210-227]; YML056C [211-228]</t>
  </si>
  <si>
    <t>YLR432W 1xOxidation [M224]; YML056C 1xOxidation [M225]</t>
  </si>
  <si>
    <t>[R].GMGSIDAMQK.[T]</t>
  </si>
  <si>
    <t>2xOxidation [M2; M8]</t>
  </si>
  <si>
    <t>YLR432W [417-426]; YML056C [418-427]; YHR216W [417-426]</t>
  </si>
  <si>
    <t>YLR432W 2xOxidation [M418; M424]; YML056C 2xOxidation [M419; M425]; YHR216W 2xOxidation [M418; M424]</t>
  </si>
  <si>
    <t>[R].LDGLSVQELMDSK.[T]</t>
  </si>
  <si>
    <t>YLR432W [20-32]</t>
  </si>
  <si>
    <t>1xOxidation [M10]</t>
  </si>
  <si>
    <t>YLR432W 1xOxidation [M29]</t>
  </si>
  <si>
    <t>[K].LLIVDDNGNLVSMLSR.[TA]</t>
  </si>
  <si>
    <t>YLR432W [212-227]; YML056C [213-228]</t>
  </si>
  <si>
    <t>1xOxidation [M13]</t>
  </si>
  <si>
    <t>[K].LMGIVTSR.[D]</t>
  </si>
  <si>
    <t>YLR432W [161-168]</t>
  </si>
  <si>
    <t>YLR432W 1xOxidation [M162]</t>
  </si>
  <si>
    <t>[R].NGKLMGIVTSR.[D]</t>
  </si>
  <si>
    <t>YLR432W [158-168]</t>
  </si>
  <si>
    <t>[K].NPVTGAQGITLSEGNEILK.[K]</t>
  </si>
  <si>
    <t>YLR432W [187-205]; YHR216W [187-205]</t>
  </si>
  <si>
    <t>[K].NPVTGAQGITLSEGNEILKK.[I]</t>
  </si>
  <si>
    <t>YLR432W [187-206]; YHR216W [187-206]</t>
  </si>
  <si>
    <t>[K].NYENGFINNPIVISPTTTVGEAK.[S]</t>
  </si>
  <si>
    <t>YLR432W [116-138]; YHR216W [116-138]</t>
  </si>
  <si>
    <t>[K].QLLCGAAIGTIDADKER.[L]</t>
  </si>
  <si>
    <t>1xCarbamidomethyl [C4]</t>
  </si>
  <si>
    <t>YLR432W [247-263]</t>
  </si>
  <si>
    <t>YLR432W 1xCarbamidomethyl [C250]</t>
  </si>
  <si>
    <t>[K].SLPRLDGLSVQELMDSK.[T]</t>
  </si>
  <si>
    <t>1xOxidation [M14]</t>
  </si>
  <si>
    <t>YLR432W [16-32]</t>
  </si>
  <si>
    <t>[R].TASAQLEGGVHNLHSYEK.[R]</t>
  </si>
  <si>
    <t>YLR432W [502-519]; YML056C [503-520]; YHR216W [502-519]</t>
  </si>
  <si>
    <t>[R].YFSESDSVLVAQGVSGAVVDK.[G]</t>
  </si>
  <si>
    <t>YLR432W [438-458]; YML056C [439-459]; YHR216W [438-458]</t>
  </si>
  <si>
    <t>[R].YFSESDSVLVAQGVSGAVVDKGSIK.[K]</t>
  </si>
  <si>
    <t>YLR432W [438-462]; YML056C [439-463]; YHR216W [438-462]</t>
  </si>
  <si>
    <t>YLL024C</t>
  </si>
  <si>
    <t>SSA2 SGDID:S000003947, Chr XII from 97485-95566, Genome Release 64-2-1, reverse complement, Verified ORF, "ATP-binding protein; involved in protein folding and vacuolar import of proteins; member of heat shock protein 70 (HSP70) family; associated with the chaperonin-containing T-complex; present in the cytoplasm, vacuolar membrane and cell wall; 98% identical with paralog Ssa1p, but subtle differences between the two proteins provide functional specificity with respect to propagation of yeast [URE3] prions and vacuolar-mediated degradations of gluconeogenesis enzymes"</t>
  </si>
  <si>
    <t>Oxidation [M59; M407; M602]</t>
  </si>
  <si>
    <t>[K].ATAGDTHLGGEDFDNR.[L]</t>
  </si>
  <si>
    <t>YAL005C; YLL024C</t>
  </si>
  <si>
    <t>YAL005C [218-233]; YLL024C [218-233]</t>
  </si>
  <si>
    <t>[K].DAGTIAGLNVLR.[I]</t>
  </si>
  <si>
    <t>YAL005C; YJL034W; YLL024C</t>
  </si>
  <si>
    <t>YAL005C [158-169]; YJL034W [206-217]; YLL024C [158-169]</t>
  </si>
  <si>
    <t>[K].DNNLLGKFELSGIPPAPR.[G]</t>
  </si>
  <si>
    <t>YAL005C [449-466]; YLL024C [449-466]</t>
  </si>
  <si>
    <t>[K].ELQEVANPIMSK.[L]</t>
  </si>
  <si>
    <t>YLL024C [593-604]</t>
  </si>
  <si>
    <t>YLL024C 1xOxidation [M602]</t>
  </si>
  <si>
    <t>[K].FELSGIPPAPR.[G]</t>
  </si>
  <si>
    <t>YAL005C [456-466]; YLL024C [456-466]</t>
  </si>
  <si>
    <t>[K].KSEVFSTYADNQPGVLIQVFEGER.[TA]</t>
  </si>
  <si>
    <t>YLL024C [421-444]</t>
  </si>
  <si>
    <t>[K].LDKSQVDEIVLVGGSTR.[I]</t>
  </si>
  <si>
    <t>YAL005C [323-339]; YLL024C [323-339]</t>
  </si>
  <si>
    <t>[R].IINEPTAAAIAYGLDK.[K]</t>
  </si>
  <si>
    <t>YAL005C [170-185]; YLL024C [170-185]</t>
  </si>
  <si>
    <t>[R].IINEPTAAAIAYGLDKK.[GS]</t>
  </si>
  <si>
    <t>YAL005C [170-186]; YLL024C [170-186]</t>
  </si>
  <si>
    <t>[R].LVNHFIQEFK.[R]</t>
  </si>
  <si>
    <t>YAL005C [234-243]; YLL024C [234-243]</t>
  </si>
  <si>
    <t>[K].LYQAGGAPEGAAPGGFPGGAPPAPEAEGPTVEEVD.[-]</t>
  </si>
  <si>
    <t>YLL024C [605-639]</t>
  </si>
  <si>
    <t>[K].NQAAMNPANTVFDAK.[R]</t>
  </si>
  <si>
    <t>YLL024C [55-69]</t>
  </si>
  <si>
    <t>YLL024C 1xOxidation [M59]</t>
  </si>
  <si>
    <t>[K].NQAAMNPANTVFDAKR.[L]</t>
  </si>
  <si>
    <t>YLL024C [55-70]</t>
  </si>
  <si>
    <t>[K].NQLESIAYSLK.[N]</t>
  </si>
  <si>
    <t>YAL005C [537-547]; YLL024C [537-547]</t>
  </si>
  <si>
    <t>[K].NTISEAGDKLEQADKDAVTK.[K]</t>
  </si>
  <si>
    <t>YLL024C [548-567]</t>
  </si>
  <si>
    <t>[K].SEVFSTYADNQPGVLIQVFEGER.[TA]</t>
  </si>
  <si>
    <t>YLL024C [422-444]</t>
  </si>
  <si>
    <t>[R].SINPDEAVAYGAAVQAAILTGDESSK.[T]</t>
  </si>
  <si>
    <t>YAL005C [359-384]; YLL024C [359-384]</t>
  </si>
  <si>
    <t>[K].SQVDEIVLVGGSTR.[I]</t>
  </si>
  <si>
    <t>YAL005C [326-339]; YLL024C [326-339]</t>
  </si>
  <si>
    <t>[K].TQDLLLLDVAPLSLGIETAGGVMTK.[L]</t>
  </si>
  <si>
    <t>1xOxidation [M23]</t>
  </si>
  <si>
    <t>YAL005C [385-409]; YLL024C [385-409]</t>
  </si>
  <si>
    <t>YAL005C 1xOxidation [M407]; YLL024C 1xOxidation [M407]</t>
  </si>
  <si>
    <t>[R].TTPSFVGFTDTER.[L]</t>
  </si>
  <si>
    <t>YLL024C [35-47]</t>
  </si>
  <si>
    <t>[K].VNDAVVTVPAYFNDSQR.[Q]</t>
  </si>
  <si>
    <t>YAL005C [137-153]; YLL024C [137-153]</t>
  </si>
  <si>
    <t>YKR037C</t>
  </si>
  <si>
    <t>SPC34 SGDID:S000001745, Chr XI from 511797-510910, Genome Release 64-2-1, reverse complement, Verified ORF, "Essential subunit of the Dam1 complex (aka DASH complex); complex couples kinetochores to the force produced by MT depolymerization thereby aiding in chromosome segregation; also localized to nuclear side of spindle pole body"</t>
  </si>
  <si>
    <t>Pf08657</t>
  </si>
  <si>
    <t>YKR037C; WN66_04035</t>
  </si>
  <si>
    <t>Oxidation [M19; M188; M261; M288]</t>
  </si>
  <si>
    <t>Oxidation [M19; M188; M261; M288]; Carbamidomethyl [C8; C55]; Met-loss+Acetyl [N-Term]</t>
  </si>
  <si>
    <t>[K].ALSAVFKDDPQIQR.[L]</t>
  </si>
  <si>
    <t>YKR037C [163-176]</t>
  </si>
  <si>
    <t>[R].AVDSMSTLYFKPPGIFHNAILQGASNK.[A]</t>
  </si>
  <si>
    <t>YKR037C [15-41]</t>
  </si>
  <si>
    <t>YKR037C 1xOxidation [M19]</t>
  </si>
  <si>
    <t>[R].CIDDINR.[A]</t>
  </si>
  <si>
    <t>YKR037C [8-14]</t>
  </si>
  <si>
    <t>YKR037C 1xCarbamidomethyl [C8]</t>
  </si>
  <si>
    <t>[K].DCNHDEAYLLFK.[V]</t>
  </si>
  <si>
    <t>1xCarbamidomethyl [C2]</t>
  </si>
  <si>
    <t>YKR037C [54-65]</t>
  </si>
  <si>
    <t>YKR037C 1xCarbamidomethyl [C55]</t>
  </si>
  <si>
    <t>[R].DGKEGVFDYVIK.[R]</t>
  </si>
  <si>
    <t>YKR037C [77-88]</t>
  </si>
  <si>
    <t>[R].DGKEGVFDYVIKR.[D]</t>
  </si>
  <si>
    <t>YKR037C [77-89]</t>
  </si>
  <si>
    <t>[K].EGVFDYVIK.[R]</t>
  </si>
  <si>
    <t>YKR037C [80-88]</t>
  </si>
  <si>
    <t>[K].EGVFDYVIKR.[D]</t>
  </si>
  <si>
    <t>YKR037C [80-89]</t>
  </si>
  <si>
    <t>[K].EVLLQDDR.[L]</t>
  </si>
  <si>
    <t>YKR037C [250-257]</t>
  </si>
  <si>
    <t>[K].EVLLQDDRLK.[T]</t>
  </si>
  <si>
    <t>YKR037C [250-259]</t>
  </si>
  <si>
    <t>[R].LDLNNKR.[R]</t>
  </si>
  <si>
    <t>YKR037C [121-127]</t>
  </si>
  <si>
    <t>[R].LEMEIANLQE.[-]</t>
  </si>
  <si>
    <t>YKR037C [286-295]</t>
  </si>
  <si>
    <t>YKR037C 1xOxidation [M288]</t>
  </si>
  <si>
    <t>[R].LIKDCNHDEAYLLFK.[V]</t>
  </si>
  <si>
    <t>YKR037C [51-65]</t>
  </si>
  <si>
    <t>[R].LLYALENGSVLMEEESNNQR.[R]</t>
  </si>
  <si>
    <t>YKR037C [177-196]</t>
  </si>
  <si>
    <t>1xOxidation [M12]</t>
  </si>
  <si>
    <t>YKR037C 1xOxidation [M188]</t>
  </si>
  <si>
    <t>[R].LLYALENGSVLMEEESNNQRR.[K]</t>
  </si>
  <si>
    <t>YKR037C [177-197]</t>
  </si>
  <si>
    <t>[-].MGESLDRCIDDINR.[A]</t>
  </si>
  <si>
    <t>1xCarbamidomethyl [C8]; 1xMet-loss+Acetyl [N-Term]</t>
  </si>
  <si>
    <t>YKR037C [1-14]</t>
  </si>
  <si>
    <t>YKR037C 1xCarbamidomethyl [C8]; 1xMet-loss+Acetyl [N-Term]</t>
  </si>
  <si>
    <t>[R].RLEMEIANLQE.[-]</t>
  </si>
  <si>
    <t>YKR037C [285-295]</t>
  </si>
  <si>
    <t>1xOxidation [M4]</t>
  </si>
  <si>
    <t>[R].TATTSGGGLNGFIFDTDLIGSSVISNSSSGTFK.[A]</t>
  </si>
  <si>
    <t>YKR037C [130-162]</t>
  </si>
  <si>
    <t>[K].TIFVEDFPTDLILK.[V]</t>
  </si>
  <si>
    <t>YKR037C [199-212]</t>
  </si>
  <si>
    <t>[K].TMSQYHPSSSHDVAK.[I]</t>
  </si>
  <si>
    <t>YKR037C [260-274]</t>
  </si>
  <si>
    <t>YKR037C 1xOxidation [M261]</t>
  </si>
  <si>
    <t>YAL005C</t>
  </si>
  <si>
    <t>SSA1 SGDID:S000000004, Chr I from 141431-139503, Genome Release 64-2-1, reverse complement, Verified ORF, "ATPase involved in protein folding and NLS-directed nuclear transport; member of HSP70 family; forms chaperone complex with Ydj1p; localized to nucleus, cytoplasm, and cell wall; 98% identical with paralog Ssa2p, but subtle differences between the two proteins provide functional specificity with respect to propagation of yeast [URE3] prions and vacuolar-mediated degradations of gluconeogenesis enzymes; general targeting factor of Hsp104p to prion fibrils"</t>
  </si>
  <si>
    <t>nucleotide binding</t>
  </si>
  <si>
    <t>YAL005C; WN66_00078</t>
  </si>
  <si>
    <t>I</t>
  </si>
  <si>
    <t>[K].ELQDIANPIMSK.[L]</t>
  </si>
  <si>
    <t>YAL005C [593-604]</t>
  </si>
  <si>
    <t>YAL005C 1xOxidation [M602]</t>
  </si>
  <si>
    <t>[K].LYQAGGAPGGAAGGAPGGFPGGAPPAPEAEGPTVEEVD.[-]</t>
  </si>
  <si>
    <t>YAL005C [605-642]</t>
  </si>
  <si>
    <t>[K].NQAAMNPSNTVFDAK.[R]</t>
  </si>
  <si>
    <t>YAL005C [55-69]</t>
  </si>
  <si>
    <t>YAL005C 1xOxidation [M59]</t>
  </si>
  <si>
    <t>[K].SEIFSTYADNQPGVLIQVFEGER.[A]</t>
  </si>
  <si>
    <t>YAL005C [422-444]</t>
  </si>
  <si>
    <t>[R].TTPSFVAFTDTER.[L]</t>
  </si>
  <si>
    <t>YAL005C [35-47]</t>
  </si>
  <si>
    <t>YML056C</t>
  </si>
  <si>
    <t>IMD4 SGDID:S000004520, Chr XIII from 163308-162194,164176-163717, Genome Release 64-2-1, reverse complement, Verified ORF, "Inosine monophosphate dehydrogenase; catalyzes the rate-limiting step in the de novo synthesis of GTP; member of a four-gene family in S. cerevisiae, constitutively expressed; IMD4 has a paralog, IMD3, that arose from the whole genome duplication"</t>
  </si>
  <si>
    <t>catalytic activity</t>
  </si>
  <si>
    <t>XIII</t>
  </si>
  <si>
    <t>Oxidation [M30; M117; M185; M225; M390; M391; M394; M419; M425]</t>
  </si>
  <si>
    <t>Oxidation [M30; M117; M185; M225; M390; M391; M394; M419; M425]; Carbamidomethyl [C251]</t>
  </si>
  <si>
    <t>[K].ALALGSSTVMMGGMLAGTTESPGEYFYK.[D]</t>
  </si>
  <si>
    <t>YML056C [381-408]</t>
  </si>
  <si>
    <t>YML056C 2xOxidation [M391; M394]</t>
  </si>
  <si>
    <t>YML056C 3xOxidation [M390; M391; M394]</t>
  </si>
  <si>
    <t>[K].ALALGSSTVMMGGMLAGTTESPGEYFYKDGK.[R]</t>
  </si>
  <si>
    <t>YML056C [381-411]</t>
  </si>
  <si>
    <t>[K].DGLSVQELMDSTTR.[G]</t>
  </si>
  <si>
    <t>YML056C [22-35]</t>
  </si>
  <si>
    <t>YML056C 1xOxidation [M30]</t>
  </si>
  <si>
    <t>[R].DIQFLEDDSLVVSEVMTK.[N]</t>
  </si>
  <si>
    <t>YML056C [170-187]</t>
  </si>
  <si>
    <t>YML056C 1xOxidation [M185]</t>
  </si>
  <si>
    <t>[K].GITLKEGNEILK.[Q]</t>
  </si>
  <si>
    <t>YML056C [195-206]</t>
  </si>
  <si>
    <t>[K].MFENGFINSPIVISPTTTVGEVK.[V]</t>
  </si>
  <si>
    <t>YML056C [117-139]</t>
  </si>
  <si>
    <t>YML056C 1xOxidation [M117]</t>
  </si>
  <si>
    <t>[K].QLLCGAAIGTIEADKER.[L]</t>
  </si>
  <si>
    <t>YML056C [248-264]</t>
  </si>
  <si>
    <t>YML056C 1xCarbamidomethyl [C251]</t>
  </si>
  <si>
    <t>[K].VKMFENGFINSPIVISPTTTVGEVK.[V]</t>
  </si>
  <si>
    <t>YML056C [115-139]</t>
  </si>
  <si>
    <t>YHR216W</t>
  </si>
  <si>
    <t>IMD2 SGDID:S000001259, Chr VIII from 554396-555967, Genome Release 64-2-1, Verified ORF, "Inosine monophosphate dehydrogenase; catalyzes the rate-limiting step in GTP biosynthesis, expression is induced by mycophenolic acid resulting in resistance to the drug, expression is repressed by nutrient limitation; IMD2 has a paralog, YAR073W/YAR075W, that arose from a segmental duplication"</t>
  </si>
  <si>
    <t>chromosome;cytoplasm</t>
  </si>
  <si>
    <t>catalytic activity;metal ion binding;RNA binding</t>
  </si>
  <si>
    <t>Pf00478, Pf00571</t>
  </si>
  <si>
    <t>856626</t>
  </si>
  <si>
    <t>IMD2</t>
  </si>
  <si>
    <t>VIII</t>
  </si>
  <si>
    <t>Oxidation [M29; M184; M224; M389; M390; M393; M418; M424]</t>
  </si>
  <si>
    <t>[R].LLVVDEKGNLVSMLSR.[T]</t>
  </si>
  <si>
    <t>YHR216W [212-227]</t>
  </si>
  <si>
    <t>YHR216W 1xOxidation [M224]</t>
  </si>
  <si>
    <t>[K].SLPRPDGLSVQELMDSK.[I]</t>
  </si>
  <si>
    <t>YHR216W [16-32]</t>
  </si>
  <si>
    <t>YHR216W 1xOxidation [M29]</t>
  </si>
  <si>
    <t>[K].YGFAGFPVTTDGK.[R]</t>
  </si>
  <si>
    <t>YHR216W [144-156]</t>
  </si>
  <si>
    <t>[K].YGFAGFPVTTDGKR.[N]</t>
  </si>
  <si>
    <t>YHR216W [144-157]</t>
  </si>
  <si>
    <t>YAL038W</t>
  </si>
  <si>
    <t>CDC19 SGDID:S000000036, Chr I from 71786-73288, Genome Release 64-2-1, Verified ORF, "Pyruvate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</si>
  <si>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catalytic activity;metal ion binding</t>
  </si>
  <si>
    <t>Pf00224, Pf02887, Pf03328</t>
  </si>
  <si>
    <t>YAL038W; WN66_00036</t>
  </si>
  <si>
    <t>Principle Pathways of Carbon Metabolism; Glycolysis and Gluconeogenesis</t>
  </si>
  <si>
    <t>Oxidation [M109; M126; M261; M300; M304; M330; M348; M368]</t>
  </si>
  <si>
    <t>Carbamidomethyl [C121; C296; C328; C371; C418]; Oxidation [M109; M126; M261; M300; M304; M330; M348; M368]</t>
  </si>
  <si>
    <t>[K].ACDDKIMYVDYK.[N]</t>
  </si>
  <si>
    <t>1xCarbamidomethyl [C2]; 1xOxidation [M7]</t>
  </si>
  <si>
    <t>YAL038W [120-131]</t>
  </si>
  <si>
    <t>YAL038W 1xCarbamidomethyl [C121]; 1xOxidation [M126]</t>
  </si>
  <si>
    <t>[R].AEVSDVGNAILDGADCVMLSGETAK.[G]</t>
  </si>
  <si>
    <t>YAL038W [313-337]</t>
  </si>
  <si>
    <t>YAL038W 1xCarbamidomethyl [C328]</t>
  </si>
  <si>
    <t>1xCarbamidomethyl [C16]; 1xOxidation [M18]</t>
  </si>
  <si>
    <t>YAL038W 1xCarbamidomethyl [C328]; 1xOxidation [M330]</t>
  </si>
  <si>
    <t>[K].AGAGHSNTLQVSTV.[-]</t>
  </si>
  <si>
    <t>YAL038W [487-500]</t>
  </si>
  <si>
    <t>[K].AIIVLSTSGTTPR.[L]</t>
  </si>
  <si>
    <t>YAL038W [397-409]</t>
  </si>
  <si>
    <t>[R].GDLGIEIPAPEVLAVQK.[K]</t>
  </si>
  <si>
    <t>YAL038W [265-281]</t>
  </si>
  <si>
    <t>[R].GDLGIEIPAPEVLAVQKK.[L]</t>
  </si>
  <si>
    <t>YAL038W [265-282]</t>
  </si>
  <si>
    <t>[K].GNYPINAVTTMAETAVIAEQAIAYLPNYDDMR.[N]</t>
  </si>
  <si>
    <t>2xOxidation [M11; M31]</t>
  </si>
  <si>
    <t>YAL038W [338-369]</t>
  </si>
  <si>
    <t>YAL038W 2xOxidation [M348; M368]</t>
  </si>
  <si>
    <t>[K].IENQQGVNNFDEILK.[V]</t>
  </si>
  <si>
    <t>YAL038W [241-255]</t>
  </si>
  <si>
    <t>[K].IENQQGVNNFDEILKVTDGVMVAR.[G]</t>
  </si>
  <si>
    <t>1xOxidation [M21]</t>
  </si>
  <si>
    <t>YAL038W [241-264]</t>
  </si>
  <si>
    <t>YAL038W 1xOxidation [M261]</t>
  </si>
  <si>
    <t>[R].LTSLNVVAGSDLR.[R]</t>
  </si>
  <si>
    <t>YAL038W [7-19]</t>
  </si>
  <si>
    <t>[R].LTSLNVVAGSDLRR.[T]</t>
  </si>
  <si>
    <t>YAL038W [7-20]</t>
  </si>
  <si>
    <t>[R].NCTPKPTSTTETVAASAVAAVFEQK.[A]</t>
  </si>
  <si>
    <t>YAL038W [370-394]</t>
  </si>
  <si>
    <t>YAL038W 1xCarbamidomethyl [C371]</t>
  </si>
  <si>
    <t>[K].SNLAGKPVICATQMLESMTYNPRPTR.[A]</t>
  </si>
  <si>
    <t>1xCarbamidomethyl [C10]; 2xOxidation [M14; M18]</t>
  </si>
  <si>
    <t>YAL038W [287-312]</t>
  </si>
  <si>
    <t>YAL038W 1xCarbamidomethyl [C296]; 2xOxidation [M300; M304]</t>
  </si>
  <si>
    <t>[R].TGTTTNDVDYPIPPNHEMIFTTDDK.[Y]</t>
  </si>
  <si>
    <t>1xOxidation [M18]</t>
  </si>
  <si>
    <t>YAL038W [92-116]</t>
  </si>
  <si>
    <t>YAL038W 1xOxidation [M109]</t>
  </si>
  <si>
    <t>[R].TSIIGTIGPK.[T]</t>
  </si>
  <si>
    <t>YAL038W [21-30]</t>
  </si>
  <si>
    <t>[K].YRPNCPIILVTR.[C]</t>
  </si>
  <si>
    <t>YAL038W [414-425]</t>
  </si>
  <si>
    <t>YAL038W 1xCarbamidomethyl [C418]</t>
  </si>
  <si>
    <t>YLR044C</t>
  </si>
  <si>
    <t>PDC1 SGDID:S000004034, Chr XII from 234081-232390, Genome Release 64-2-1, reverse complement, Verified ORF, "Major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</si>
  <si>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cytoplasm;cytosol;nucleus</t>
  </si>
  <si>
    <t>Pf00205, Pf02775, Pf02776</t>
  </si>
  <si>
    <t>850733</t>
  </si>
  <si>
    <t>PDC1</t>
  </si>
  <si>
    <t>Biosynthesis of secondary metabolites; Glycolysis / Gluconeogenesis; Biosynthesis of antibiotics; Metabolic pathways</t>
  </si>
  <si>
    <t>Principle Pathways of Carbon Metabolism; Isoleucine Degradation; Tryptophan Degradation; Glycolysis and Gluconeogenesis; Phenylalanine Degradation</t>
  </si>
  <si>
    <t>Oxidation [M128; M138; M247; M535; M539]</t>
  </si>
  <si>
    <t>Carbamidomethyl [C221; C222]; Oxidation [M128; M138; M247; M535; M539]</t>
  </si>
  <si>
    <t>[K].DAKNPVILADACCSR.[H]</t>
  </si>
  <si>
    <t>2xCarbamidomethyl [C12; C13]</t>
  </si>
  <si>
    <t>YLR044C [210-224]</t>
  </si>
  <si>
    <t>YLR044C 2xCarbamidomethyl [C221; C222]</t>
  </si>
  <si>
    <t>[K].LIDLTQFPAFVTPMGK.[G]</t>
  </si>
  <si>
    <t>YLR044C [234-249]</t>
  </si>
  <si>
    <t>YLR044C 1xOxidation [M247]</t>
  </si>
  <si>
    <t>[R].MIEIMLPVFDAPQNLVEQAK.[L]</t>
  </si>
  <si>
    <t>YLR044C [535-554]</t>
  </si>
  <si>
    <t>YLR044C 1xOxidation [M539]</t>
  </si>
  <si>
    <t>2xOxidation [M1; M5]</t>
  </si>
  <si>
    <t>YLR044C 2xOxidation [M535; M539]</t>
  </si>
  <si>
    <t>[R].MSANISETTAMITDIATAPAEIDR.[C]</t>
  </si>
  <si>
    <t>YLR044C [128-151]</t>
  </si>
  <si>
    <t>YLR044C 1xOxidation [M]</t>
  </si>
  <si>
    <t>2xOxidation [M1; M11]</t>
  </si>
  <si>
    <t>YLR044C 2xOxidation [M128; M138]</t>
  </si>
  <si>
    <t>[K].NPVILADACCSR.[H]</t>
  </si>
  <si>
    <t>2xCarbamidomethyl [C9; C10]</t>
  </si>
  <si>
    <t>YLR044C [213-224]</t>
  </si>
  <si>
    <t>[R].VATTGEWDKLTQDK.[S]</t>
  </si>
  <si>
    <t>YLR044C [512-525]</t>
  </si>
  <si>
    <t>[R].WAGNANELNAAYAADGYAR.[I]</t>
  </si>
  <si>
    <t>YLR044C [45-63]</t>
  </si>
  <si>
    <t>[R].YGGVYVGTLSKPEVK.[E]</t>
  </si>
  <si>
    <t>YLR044C [259-273]</t>
  </si>
  <si>
    <t>YGL061C</t>
  </si>
  <si>
    <t>DUO1 SGDID:S000003029, Chr VII from 389711-388968, Genome Release 64-2-1, reverse complement, Verified ORF, "Essential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</si>
  <si>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Pf08651</t>
  </si>
  <si>
    <t>Phospho [T11(85.8)]</t>
  </si>
  <si>
    <t>Oxidation [M23; M124]</t>
  </si>
  <si>
    <t>Oxidation [M23; M124]; Met-loss+Acetyl [N-Term]; Phospho [T11(85.8)]</t>
  </si>
  <si>
    <t>[K].DAAPAKPPNQGLNPR.[Y]</t>
  </si>
  <si>
    <t>YGL061C [178-192]</t>
  </si>
  <si>
    <t>[R].KGEKDAAPAKPPNQGLNPR.[Y]</t>
  </si>
  <si>
    <t>YGL061C [174-192]</t>
  </si>
  <si>
    <t>[R].LHNENVNTNDEDGSTLHNVIALK.[K]</t>
  </si>
  <si>
    <t>YGL061C [137-159]</t>
  </si>
  <si>
    <t>[K].LIPQIFNEMR.[S]</t>
  </si>
  <si>
    <t>YGL061C [15-24]</t>
  </si>
  <si>
    <t>YGL061C 1xOxidation [M23]</t>
  </si>
  <si>
    <t>[K].LMSDQTYLK.[L]</t>
  </si>
  <si>
    <t>YGL061C [123-131]</t>
  </si>
  <si>
    <t>YGL061C 1xOxidation [M124]</t>
  </si>
  <si>
    <t>[-].MSEQSQLDDSTIDK.[L]</t>
  </si>
  <si>
    <t>YGL061C [1-14]</t>
  </si>
  <si>
    <t>YGL061C 1xMet-loss+Acetyl [N-Term]</t>
  </si>
  <si>
    <t>[-].MSEQSQLDDSTIDKLIPQIFNEMR.[S]</t>
  </si>
  <si>
    <t>1xOxidation [M23]; 1xMet-loss+Acetyl [N-Term]</t>
  </si>
  <si>
    <t>YGL061C [1-24]</t>
  </si>
  <si>
    <t>YGL061C 1xOxidation [M23]; 1xMet-loss+Acetyl [N-Term]</t>
  </si>
  <si>
    <t>1xMet-loss+Acetyl [N-Term]; 1xPhospho [T11(85.8)]</t>
  </si>
  <si>
    <t>YGL061C 1xMet-loss+Acetyl [N-Term]; 1xPhospho [T11(85.8)]</t>
  </si>
  <si>
    <t>[R].RPVPSAGISNNGR.[V]</t>
  </si>
  <si>
    <t>YGL061C [200-212]</t>
  </si>
  <si>
    <t>[R].SFNSITTQSLLK.[E]</t>
  </si>
  <si>
    <t>YGL061C [55-66]</t>
  </si>
  <si>
    <t>[R].SNLNNTTNKFPK.[S]</t>
  </si>
  <si>
    <t>YGL061C [25-36]</t>
  </si>
  <si>
    <t>[K].STGGGASDNISANSNSIR.[S]</t>
  </si>
  <si>
    <t>YGL061C [37-54]</t>
  </si>
  <si>
    <t>[R].YGVQSGRRPVPSAGISNNGR.[V]</t>
  </si>
  <si>
    <t>YGL061C [193-212]</t>
  </si>
  <si>
    <t>YMR229C</t>
  </si>
  <si>
    <t>RRP5 SGDID:S000004842, Chr XIII from 731123-725934, Genome Release 64-2-1, reverse complement, Verified ORF, "RNA binding protein involved in synthesis of both 18S and 5.8S rRNAs; component of both the ribosomal small subunit (SSU) processosome and the 90S preribosome; acts as part of a Mak21p-Noc2p-Rrp5p module that associates with nascent pre-rRNA during transcription and has a role in bigenesis of the large ribosomal subunit; has binding preference for single stranded tracts of U's; relocalizes from nucleolus to nucleus upon DNA replication stress"</t>
  </si>
  <si>
    <t>cell organization and biogenesis;metabolic process</t>
  </si>
  <si>
    <t>nucleus</t>
  </si>
  <si>
    <t>protein binding;RNA binding</t>
  </si>
  <si>
    <t>Pf00575</t>
  </si>
  <si>
    <t>855269</t>
  </si>
  <si>
    <t>RRP5</t>
  </si>
  <si>
    <t>Major pathway of rRNA processing in the nucleolus and cytosol</t>
  </si>
  <si>
    <t>Oxidation [M982]</t>
  </si>
  <si>
    <t>Oxidation [M982]; Carbamidomethyl [C438; C516]</t>
  </si>
  <si>
    <t>[K].ASVLELSMKPSELK.[S]</t>
  </si>
  <si>
    <t>1xOxidation [M8]</t>
  </si>
  <si>
    <t>YMR229C [975-988]</t>
  </si>
  <si>
    <t>YMR229C 1xOxidation [M982]</t>
  </si>
  <si>
    <t>[K].ASVPPLHISDTR.[L]</t>
  </si>
  <si>
    <t>YMR229C [537-548]</t>
  </si>
  <si>
    <t>[K].DTIENIVPGR.[T]</t>
  </si>
  <si>
    <t>YMR229C [687-696]</t>
  </si>
  <si>
    <t>[R].GGASALTPLELK.[Q]</t>
  </si>
  <si>
    <t>YMR229C [41-52]</t>
  </si>
  <si>
    <t>[R].IELTIEPSSVNIYADEDLVK.[S]</t>
  </si>
  <si>
    <t>YMR229C [236-255]</t>
  </si>
  <si>
    <t>[R].IGTELTGLVIDKDTR.[T]</t>
  </si>
  <si>
    <t>YMR229C [746-760]</t>
  </si>
  <si>
    <t>[R].NTEEVSFPR.[G]</t>
  </si>
  <si>
    <t>YMR229C [32-40]</t>
  </si>
  <si>
    <t>[K].QVANEAASDVLFGNESVK.[A]</t>
  </si>
  <si>
    <t>YMR229C [53-70]</t>
  </si>
  <si>
    <t>[R].SLFEGLVADAPK.[R]</t>
  </si>
  <si>
    <t>YMR229C [1639-1650]</t>
  </si>
  <si>
    <t>[K].SLVNIEDNELPLVSTYENAK.[N]</t>
  </si>
  <si>
    <t>YMR229C [582-601]</t>
  </si>
  <si>
    <t>[R].STEGLDAFPIGYTFESCSIK.[G]</t>
  </si>
  <si>
    <t>1xCarbamidomethyl [C17]</t>
  </si>
  <si>
    <t>YMR229C [422-441]</t>
  </si>
  <si>
    <t>YMR229C 1xCarbamidomethyl [C438]</t>
  </si>
  <si>
    <t>[K].SWDDLSIGSIVK.[A]</t>
  </si>
  <si>
    <t>YMR229C [888-899]</t>
  </si>
  <si>
    <t>[K].TKDSVIVEIPDVGLR.[G]</t>
  </si>
  <si>
    <t>YMR229C [707-721]</t>
  </si>
  <si>
    <t>[R].TNDIPIGELLPSCEITSVSSSGIELK.[I]</t>
  </si>
  <si>
    <t>1xCarbamidomethyl [C13]</t>
  </si>
  <si>
    <t>YMR229C [504-529]</t>
  </si>
  <si>
    <t>YMR229C 1xCarbamidomethyl [C516]</t>
  </si>
  <si>
    <t>[R].VLGYSPVDDIYQLSTDPK.[Y]</t>
  </si>
  <si>
    <t>YMR229C [478-495]</t>
  </si>
  <si>
    <t>[K].VSNEQAAQQKDTIENIVPGR.[T]</t>
  </si>
  <si>
    <t>YMR229C [677-696]</t>
  </si>
  <si>
    <t>YDR012W</t>
  </si>
  <si>
    <t>RPL4B SGDID:S000002419, Chr IV from 471853-472941, Genome Release 64-2-1, Verified ORF, "Ribosomal 60S subunit protein L4B; homologous to mammalian ribosomal protein L4 and bacterial L4; RPL4B has a paralog, RPL4A, that arose from the whole genome duplication"</t>
  </si>
  <si>
    <t>cytoplasm;nucleus;ribosome</t>
  </si>
  <si>
    <t>RNA binding;structural molecule activity</t>
  </si>
  <si>
    <t>Pf00573, Pf14374</t>
  </si>
  <si>
    <t>851575</t>
  </si>
  <si>
    <t>RPL4B</t>
  </si>
  <si>
    <t>Ribosome</t>
  </si>
  <si>
    <t>Formation of a pool of free 40S subunits; SRP-dependent cotranslational protein targeting to membrane; L13a-mediated translational silencing of Ceruloplasmin expression; Nonsense Mediated Decay (NMD) enhanced by the Exon Junction Complex (EJC); GTP hydrolysis and joining of the 60S ribosomal subunit; Nonsense Mediated Decay (NMD) independent of the Exon Junction Complex (EJC)</t>
  </si>
  <si>
    <t>Cytoplasmic Ribosomal Proteins</t>
  </si>
  <si>
    <t>Oxidation [M93]</t>
  </si>
  <si>
    <t>Carbamidomethyl [C94]; Oxidation [M93]</t>
  </si>
  <si>
    <t>[R].GPLVVYAEDNGIVK.[A]</t>
  </si>
  <si>
    <t>YBR031W; YDR012W</t>
  </si>
  <si>
    <t>YBR031W [204-217]; YDR012W [204-217]</t>
  </si>
  <si>
    <t>[R].IINSSEIQSAIRPAGQATQK.[R]</t>
  </si>
  <si>
    <t>YBR031W [289-308]; YDR012W [289-308]</t>
  </si>
  <si>
    <t>[R].IINSSEIQSAIRPAGQATQKR.[T]</t>
  </si>
  <si>
    <t>YBR031W [289-309]; YDR012W [289-309]</t>
  </si>
  <si>
    <t>[K].IPEIPLVVSTDLESIQK.[T]</t>
  </si>
  <si>
    <t>YBR031W [145-161]; YDR012W [145-161]</t>
  </si>
  <si>
    <t>[R].RGPLVVYAEDNGIVK.[A]</t>
  </si>
  <si>
    <t>YBR031W [203-217]; YDR012W [203-217]</t>
  </si>
  <si>
    <t>[R].SGQGAFGNMCR.[G]</t>
  </si>
  <si>
    <t>1xCarbamidomethyl [C10]; 1xOxidation [M9]</t>
  </si>
  <si>
    <t>YBR031W [85-95]; YDR012W [85-95]</t>
  </si>
  <si>
    <t>YBR031W 1xCarbamidomethyl [C94]; 1xOxidation [M93]; YDR012W 1xCarbamidomethyl [C94]; 1xOxidation [M93]</t>
  </si>
  <si>
    <t>[K].TGTKPAAVFAETLKHD.[-]</t>
  </si>
  <si>
    <t>YDR012W [347-362]</t>
  </si>
  <si>
    <t>[K].VGYTLPSHIISTSDVTR.[I]</t>
  </si>
  <si>
    <t>YBR031W [272-288]; YDR012W [272-288]</t>
  </si>
  <si>
    <t>[R].YATASAIAATAVASLVLAR.[G]</t>
  </si>
  <si>
    <t>YBR031W [120-138]; YDR012W [120-138]</t>
  </si>
  <si>
    <t>YBR031W</t>
  </si>
  <si>
    <t>RPL4A SGDID:S000000235, Chr II from 300166-301254, Genome Release 64-2-1, Verified ORF, "Ribosomal 60S subunit protein L4A; N-terminally acetylated; homologous to mammalian ribosomal protein L4 and bacterial L4; RPL4A has a paralog, RPL4B, that arose from the whole genome duplication"</t>
  </si>
  <si>
    <t>ribosome</t>
  </si>
  <si>
    <t>structural molecule activity</t>
  </si>
  <si>
    <t>YBR031W; WN66_00283</t>
  </si>
  <si>
    <t>II</t>
  </si>
  <si>
    <t>[K].TGTKPAAVFTETLKHD.[-]</t>
  </si>
  <si>
    <t>YBR031W [347-362]</t>
  </si>
  <si>
    <t>YLR227W-B</t>
  </si>
  <si>
    <t>YLR227W-B SGDID:S000007376, Chr XII from 593438-594742,594744-598706, Genome Release 64-2-1, transposable_element_gene, "Retrotransposon TYA Gag and TYB Pol genes; transcribed/translated as one unit; polyprotein is processed to make a nucleocapsid-like protein (Gag), reverse transcriptase (RT), protease (PR), and integrase (IN); similar to retroviral genes"</t>
  </si>
  <si>
    <t>metabolic process;regulation of biological process;response to stimulus</t>
  </si>
  <si>
    <t>cytoplasm</t>
  </si>
  <si>
    <t>catalytic activity;nucleotide binding;receptor activity;RNA binding;signal transducer activity</t>
  </si>
  <si>
    <t>Pf00665, Pf01021, Pf07475, Pf07727</t>
  </si>
  <si>
    <t>Oxidation [M1020]</t>
  </si>
  <si>
    <t>Carbamidomethyl [C43]; Oxidation [M1020]</t>
  </si>
  <si>
    <t>[R].EVDPNISESNILPSK.[K]</t>
  </si>
  <si>
    <t>YGR027W-B; YLR227W-B</t>
  </si>
  <si>
    <t>YGR027W-B [987-1001]; YLR227W-B [987-1001]</t>
  </si>
  <si>
    <t>[K].EVHTNQDPLDVSASK.[IT]</t>
  </si>
  <si>
    <t>YGR027W-B [25-39]; YLR227W-B [25-39]</t>
  </si>
  <si>
    <t>[K].EVHTNQDPLDVSASKTEECEK.[A]</t>
  </si>
  <si>
    <t>1xCarbamidomethyl [C19]</t>
  </si>
  <si>
    <t>YGR027W-B [25-45]; YLR227W-B [25-45]</t>
  </si>
  <si>
    <t>YGR027W-B 1xCarbamidomethyl [C43]; YLR227W-B 1xCarbamidomethyl [C43]</t>
  </si>
  <si>
    <t>[R].LDQFNYDALTFDEDLNR.[L]</t>
  </si>
  <si>
    <t>YGR027W-B [896-912]; YLR227W-B [896-912]</t>
  </si>
  <si>
    <t>[K].IINLGESDNEIQYDILGLEIK.[Y]</t>
  </si>
  <si>
    <t>YLR227W-B [1454-1474]</t>
  </si>
  <si>
    <t>[K].LNVPLNPK.[G]</t>
  </si>
  <si>
    <t>YGR027W-B [1496-1503]; YLR227W-B [1496-1503]</t>
  </si>
  <si>
    <t>[K].LVAISDASYGNQPYYK.[S]</t>
  </si>
  <si>
    <t>YLR227W-B [1605-1620]</t>
  </si>
  <si>
    <t>[R].NIPINAIGDLQFHFQDNTK.[T]</t>
  </si>
  <si>
    <t>YGR027W-B [493-511]; YLR227W-B [493-511]</t>
  </si>
  <si>
    <t>[R].QTNSSLGGIGDSNAYTTINSK.[K]</t>
  </si>
  <si>
    <t>YGR027W-B [1158-1178]; YLR227W-B [1158-1178]</t>
  </si>
  <si>
    <t>[K].SAPSYFISFTDETTK.[FL]</t>
  </si>
  <si>
    <t>YGR027W-B [682-696]; YLR227W-B [682-696]</t>
  </si>
  <si>
    <t>[R].SPSIDASPPENNSSHNIVPIK.[T]</t>
  </si>
  <si>
    <t>YGR027W-B [1093-1113]; YLR227W-B [1093-1113]</t>
  </si>
  <si>
    <t>[R].SSTPQISNIESTGSGGMHK.[L]</t>
  </si>
  <si>
    <t>1xOxidation [M17]</t>
  </si>
  <si>
    <t>YGR027W-B [1004-1022]; YLR227W-B [1004-1022]</t>
  </si>
  <si>
    <t>YGR027W-B 1xOxidation [M1020]; YLR227W-B 1xOxidation [M1020]</t>
  </si>
  <si>
    <t>[K].TVDTTNYVILQGK.[ED]</t>
  </si>
  <si>
    <t>YGR027W-B [880-892]; YLR227W-B [880-892]</t>
  </si>
  <si>
    <t>YPL090C</t>
  </si>
  <si>
    <t>RPS6A SGDID:S000006011, Chr XVI from 377995-377291,378395-378390, Genome Release 64-2-1, reverse complement, Verified ORF, "Protein component of the small (40S) ribosomal subunit; homologous to mammalian ribosomal protein S6, no bacterial homolog; RPS6A has a paralog, RPS6B, that arose from the whole genome duplication"</t>
  </si>
  <si>
    <t>Pf01092</t>
  </si>
  <si>
    <t>852479; 856015</t>
  </si>
  <si>
    <t>YBR181C; YPL090C</t>
  </si>
  <si>
    <t>RPS6B; RPS6A</t>
  </si>
  <si>
    <t>II; XVI</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</si>
  <si>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mTORC1-mediated signalling; Formation of the ternary complex, and subsequently, the 43S complex</t>
  </si>
  <si>
    <t>Oxidation [M1]</t>
  </si>
  <si>
    <t>[R].EAAAEYAQLLAK.[R]</t>
  </si>
  <si>
    <t>YPL090C [203-214]</t>
  </si>
  <si>
    <t>[R].GAIVGPDLAVLALVIVK.[K]</t>
  </si>
  <si>
    <t>YPL090C [99-115]</t>
  </si>
  <si>
    <t>[K].GEQELEGLTDTTVPK.[R]</t>
  </si>
  <si>
    <t>YPL090C [117-131]</t>
  </si>
  <si>
    <t>[K].KGEQELEGLTDTTVPK.[R]</t>
  </si>
  <si>
    <t>YPL090C [116-131]</t>
  </si>
  <si>
    <t>[K].KGEQELEGLTDTTVPKR.[L]</t>
  </si>
  <si>
    <t>YPL090C [116-132]</t>
  </si>
  <si>
    <t>[R].IGQEVDGEAVGDEFK.[G]</t>
  </si>
  <si>
    <t>YPL090C [32-46]</t>
  </si>
  <si>
    <t>[R].IGQEVDGEAVGDEFKGYVFK.[I]</t>
  </si>
  <si>
    <t>YPL090C [32-51]</t>
  </si>
  <si>
    <t>[-].MKLNISYPVNGSQK.[T]</t>
  </si>
  <si>
    <t>YPL090C [1-14]</t>
  </si>
  <si>
    <t>YPL090C 1xOxidation [M1]</t>
  </si>
  <si>
    <t>sp</t>
  </si>
  <si>
    <t>GAG_SCVLA</t>
  </si>
  <si>
    <t>Oxidation [M272; M652; M656]</t>
  </si>
  <si>
    <t>Carbamidomethyl [C20]; Oxidation [M272; M652; M656]</t>
  </si>
  <si>
    <t>[R].GTFVAHNR.[V]</t>
  </si>
  <si>
    <t>sp [24-31]</t>
  </si>
  <si>
    <t>[R].HFVELPR.[L]</t>
  </si>
  <si>
    <t>sp [571-577]</t>
  </si>
  <si>
    <t>[K].IKLPVTIDDTAGPTQFAWPSDR.[S]</t>
  </si>
  <si>
    <t>sp [157-178]</t>
  </si>
  <si>
    <t>[R].INLDYVKPVSTGIQVINAGELK.[N]</t>
  </si>
  <si>
    <t>sp [611-632]</t>
  </si>
  <si>
    <t>[R].LNSPAFFR.[S]</t>
  </si>
  <si>
    <t>sp [578-585]</t>
  </si>
  <si>
    <t>[K].NSQDKSSDLFSICSDR.[G]</t>
  </si>
  <si>
    <t>sp [8-23]</t>
  </si>
  <si>
    <t>sp 1xCarbamidomethyl [C20]</t>
  </si>
  <si>
    <t>[R].RTNLAIDYEAPQLADK.[F]</t>
  </si>
  <si>
    <t>sp [224-239]</t>
  </si>
  <si>
    <t>[R].RTQQGLGVVGLTMPAVMPTGEPTAGAAHEELIEQADNVLVE.[-]</t>
  </si>
  <si>
    <t>2xOxidation [M13; M17]</t>
  </si>
  <si>
    <t>sp [640-680]</t>
  </si>
  <si>
    <t>sp 2xOxidation [M652; M656]</t>
  </si>
  <si>
    <t>[K].SSDLFSICSDR.[G]</t>
  </si>
  <si>
    <t>sp [13-23]</t>
  </si>
  <si>
    <t>[R].TNLAIDYEAPQLADK.[F]</t>
  </si>
  <si>
    <t>sp [225-239]</t>
  </si>
  <si>
    <t>[R].TNLAIDYEAPQLADKFAYR.[H]</t>
  </si>
  <si>
    <t>sp [225-243]</t>
  </si>
  <si>
    <t>[R].TQQGLGVVGLTMPAVMPTGEPTAGAAHEELIEQADNVLVE.[-]</t>
  </si>
  <si>
    <t>2xOxidation [M12; M16]</t>
  </si>
  <si>
    <t>sp [641-680]</t>
  </si>
  <si>
    <t>[K].VMLSALRK.[Y]</t>
  </si>
  <si>
    <t>sp [271-278]</t>
  </si>
  <si>
    <t>sp 1xOxidation [M272]</t>
  </si>
  <si>
    <t>[K].VYGDTHGLTK.[F]</t>
  </si>
  <si>
    <t>sp [527-536]</t>
  </si>
  <si>
    <t>YGR192C</t>
  </si>
  <si>
    <t>TDH3 SGDID:S000003424, Chr VII from 883810-882812, Genome Release 64-2-1, reverse complement, Verified ORF, "Glyceraldehyde-3-phosphate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bateria; binds AU-rich RNA; TDH3 has a paralog, TDH2, that arose from the whole genome duplication"</t>
  </si>
  <si>
    <t>cell death;metabolic process;transport</t>
  </si>
  <si>
    <t>cytoplasm;cytosol;membrane;mitochondrion;nucleus</t>
  </si>
  <si>
    <t>catalytic activity;nucleotide binding;RNA binding</t>
  </si>
  <si>
    <t>Pf00044, Pf01113, Pf02800</t>
  </si>
  <si>
    <t>853106</t>
  </si>
  <si>
    <t>TDH3</t>
  </si>
  <si>
    <t>Biosynthesis of antibiotics; Glycolysis / Gluconeogenesis; Biosynthesis of secondary metabolites; Carbon metabolism; Biosynthesis of amino acids; Metabolic pathways</t>
  </si>
  <si>
    <t>Gluconeogenesis; Glycolysis</t>
  </si>
  <si>
    <t>Principle Pathways of Carbon Metabolism; Aerobic Glycerol Catabolism; Glycolysis; Glycolysis and Gluconeogenesis</t>
  </si>
  <si>
    <t>Oxidation [M128; M131; M173]</t>
  </si>
  <si>
    <t>Oxidation [M128; M131; M173]; Carbamidomethyl [C150; C154]</t>
  </si>
  <si>
    <t>[K].KVVITAPSSTAPMFVMGVNEEK.[Y]</t>
  </si>
  <si>
    <t>2xOxidation [M13; M16]</t>
  </si>
  <si>
    <t>YGR192C; YJR009C</t>
  </si>
  <si>
    <t>YGR192C [116-137]; YJR009C [116-137]</t>
  </si>
  <si>
    <t>YGR192C 2xOxidation [M128; M131]; YJR009C 2xOxidation [M128; M131]</t>
  </si>
  <si>
    <t>[K].IATYQERDPANLPWGSSNVDIAIDSTGVFK.[E]</t>
  </si>
  <si>
    <t>YGR192C [72-101]</t>
  </si>
  <si>
    <t>[K].IVSNASCTTNCLAPLAK.[V]</t>
  </si>
  <si>
    <t>2xCarbamidomethyl [C7; C11]</t>
  </si>
  <si>
    <t>YGR192C [144-160]; YJR009C [144-160]</t>
  </si>
  <si>
    <t>YGR192C 2xCarbamidomethyl [C150; C154]; YJR009C 2xCarbamidomethyl [C150; C154]</t>
  </si>
  <si>
    <t>[K].LVSWYDNEYGYSTR.[V]</t>
  </si>
  <si>
    <t>YGR192C [308-321]; YJR009C [308-321]</t>
  </si>
  <si>
    <t>[R].TASGNIIPSSTGAAK.[A]</t>
  </si>
  <si>
    <t>YGR192C [199-213]; YJR009C [199-213]</t>
  </si>
  <si>
    <t>[K].VINDAFGIEEGLMTTVHSLTATQK.[T]</t>
  </si>
  <si>
    <t>YGR192C [161-184]</t>
  </si>
  <si>
    <t>YGR192C 1xOxidation [M173]</t>
  </si>
  <si>
    <t>[R].VVDLVEHVAKA.[-]</t>
  </si>
  <si>
    <t>YGR192C [322-332]; YJR009C [322-332]</t>
  </si>
  <si>
    <t>[K].VVITAPSSTAPMFVMGVNEEK.[Y]</t>
  </si>
  <si>
    <t>YGR192C [117-137]; YJR009C [117-137]</t>
  </si>
  <si>
    <t>[K].VVITAPSSTAPMFVMGVNEEKYTSDLK.[I]</t>
  </si>
  <si>
    <t>YGR192C [117-143]; YJR009C [117-143]</t>
  </si>
  <si>
    <t>YJR009C</t>
  </si>
  <si>
    <t>TDH2 SGDID:S000003769, Chr X from 454681-453683, Genome Release 64-2-1, reverse complement, Verified ORF, "Glyceraldehyde-3-phosphate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</si>
  <si>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catalytic activity;nucleotide binding</t>
  </si>
  <si>
    <t>Pf00044, Pf02800</t>
  </si>
  <si>
    <t>YJR009C; WN66_03586</t>
  </si>
  <si>
    <t>X</t>
  </si>
  <si>
    <t>Oxidation [M44; M128; M131; M173; M179]</t>
  </si>
  <si>
    <t>Oxidation [M44; M128; M131; M173; M179]; Carbamidomethyl [C150; C154]</t>
  </si>
  <si>
    <t>[K].NVEVVALNDPFISNDYSAYMFK.[Y]</t>
  </si>
  <si>
    <t>1xOxidation [M20]</t>
  </si>
  <si>
    <t>YJR009C [25-46]</t>
  </si>
  <si>
    <t>YJR009C 1xOxidation [M44]</t>
  </si>
  <si>
    <t>[K].VINDAFGIEEGLMTTVHSMTATQK.[T]</t>
  </si>
  <si>
    <t>2xOxidation [M13; M19]</t>
  </si>
  <si>
    <t>YJR009C [161-184]</t>
  </si>
  <si>
    <t>YJR009C 2xOxidation [M173; M179]</t>
  </si>
  <si>
    <t>YDL014W</t>
  </si>
  <si>
    <t>NOP1 SGDID:S000002172, Chr IV from 427364-428347, Genome Release 64-2-1, Verified ORF, "Histone glutamine methyltransferase, modifies H2A at Q105 in nucleolus; component of the small subunit processome complex, which is required for processing of pre-18S rRNA; ortholog of mammalian fibrillarin"</t>
  </si>
  <si>
    <t>catalytic activity;RNA binding</t>
  </si>
  <si>
    <t>Pf01269</t>
  </si>
  <si>
    <t>YDL014W; WN66_01035</t>
  </si>
  <si>
    <t>Oxidation [M111; M232; M236]</t>
  </si>
  <si>
    <t>Carbamidomethyl [C239; C275]; Oxidation [M111; M232; M236]</t>
  </si>
  <si>
    <t>[K].ANCIDSTVDAETVFAR.[E]</t>
  </si>
  <si>
    <t>YDL014W [273-288]</t>
  </si>
  <si>
    <t>YDL014W 1xCarbamidomethyl [C275]</t>
  </si>
  <si>
    <t>[K].DQGGVVISIK.[A]</t>
  </si>
  <si>
    <t>YDL014W [263-272]</t>
  </si>
  <si>
    <t>[R].GKEDLLVTK.[N]</t>
  </si>
  <si>
    <t>YDL014W [101-109]</t>
  </si>
  <si>
    <t>[R].HAGVYIAR.[G]</t>
  </si>
  <si>
    <t>YDL014W [93-100]</t>
  </si>
  <si>
    <t>[R].IKPLEQLTLEPYER.[D]</t>
  </si>
  <si>
    <t>YDL014W [298-311]</t>
  </si>
  <si>
    <t>[R].ISVEEPSKEDGVPPTKVEYR.[V]</t>
  </si>
  <si>
    <t>YDL014W [123-142]</t>
  </si>
  <si>
    <t>[R].MLIGMVDCVFADVAQPDQAR.[I]</t>
  </si>
  <si>
    <t>1xCarbamidomethyl [C8]; 1xOxidation [M5]</t>
  </si>
  <si>
    <t>YDL014W [232-251]</t>
  </si>
  <si>
    <t>YDL014W 1xCarbamidomethyl [C239]; 1xOxidation [M236]</t>
  </si>
  <si>
    <t>1xCarbamidomethyl [C8]; 2xOxidation [M1; M5]</t>
  </si>
  <si>
    <t>YDL014W 1xCarbamidomethyl [C239]; 2xOxidation [M232; M236]</t>
  </si>
  <si>
    <t>[K].NMAPGESVYGEK.[R]</t>
  </si>
  <si>
    <t>YDL014W [110-121]</t>
  </si>
  <si>
    <t>YDL014W 1xOxidation [M111]</t>
  </si>
  <si>
    <t>[K].VVIEPHR.[H]</t>
  </si>
  <si>
    <t>YDL014W [86-92]</t>
  </si>
  <si>
    <t>YGR027W-B</t>
  </si>
  <si>
    <t>YGR027W-B SGDID:S000007406, Chr VII from 536057-537361,537363-541325, Genome Release 64-2-1, transposable_element_gene, "Retrotransposon TYA Gag and TYB Pol genes; transcribed/translated as one unit; polyprotein is processed to make a nucleocapsid-like protein (Gag), reverse transcriptase (RT), protease (PR), and integrase (IN); similar to retroviral genes"</t>
  </si>
  <si>
    <t>Pf00665, Pf01021, Pf07475, Pf07727, Pf09606</t>
  </si>
  <si>
    <t>[K].LVVISDASYGNQPYYK.[S]</t>
  </si>
  <si>
    <t>YGR027W-B [1605-1620]</t>
  </si>
  <si>
    <t>YDR385W</t>
  </si>
  <si>
    <t>EFT2 SGDID:S000002793, Chr IV from 1243230-1245758, Genome Release 64-2-1, Verified ORF, "Elongation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</si>
  <si>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Pf00009, Pf00679, Pf01926, Pf03144, Pf03764, Pf14492</t>
  </si>
  <si>
    <t>YOR133W; YDR385W; WN66_01469</t>
  </si>
  <si>
    <t>XV; IV</t>
  </si>
  <si>
    <t>Oxidation [M9; M81; M619; M796]</t>
  </si>
  <si>
    <t>Carbamidomethyl [C136; C366]; Oxidation [M9; M81; M619; M796]; Met-loss [N-Term]</t>
  </si>
  <si>
    <t>[K].AEPIDEEVSLAIENGIINPR.[D]</t>
  </si>
  <si>
    <t>YDR385W [590-609]</t>
  </si>
  <si>
    <t>[R].AEQLYEGPADDANCIAIK.[N]</t>
  </si>
  <si>
    <t>1xCarbamidomethyl [C14]</t>
  </si>
  <si>
    <t>YDR385W [353-370]</t>
  </si>
  <si>
    <t>YDR385W 1xCarbamidomethyl [C366]</t>
  </si>
  <si>
    <t>[K].AGEIVLAAR.[K]</t>
  </si>
  <si>
    <t>YDR385W [815-823]</t>
  </si>
  <si>
    <t>[R].ATYAGFLLADPK.[I]</t>
  </si>
  <si>
    <t>YDR385W [712-723]</t>
  </si>
  <si>
    <t>[R].GQVVSEEQRPGTPLFTVK.[A]</t>
  </si>
  <si>
    <t>YDR385W [752-769]</t>
  </si>
  <si>
    <t>[R].IMADDYGWDVTDAR.[K]</t>
  </si>
  <si>
    <t>YDR385W [618-631]</t>
  </si>
  <si>
    <t>YDR385W 1xOxidation [M619]</t>
  </si>
  <si>
    <t>[R].IMADDYGWDVTDARK.[I]</t>
  </si>
  <si>
    <t>YDR385W [618-632]</t>
  </si>
  <si>
    <t>[K].ISPPVVAYRETVESESSQTALSK.[S]</t>
  </si>
  <si>
    <t>YDR385W [556-578]</t>
  </si>
  <si>
    <t>[R].LWGDSFFNPK.[T]</t>
  </si>
  <si>
    <t>YDR385W [244-253]</t>
  </si>
  <si>
    <t>[-].MVAFTVDQMR.[S]</t>
  </si>
  <si>
    <t>1xOxidation [M9]; 1xMet-loss [N-Term]</t>
  </si>
  <si>
    <t>YDR385W [1-10]</t>
  </si>
  <si>
    <t>YDR385W 1xOxidation [M9]; 1xMet-loss [N-Term]</t>
  </si>
  <si>
    <t>[R].QATGGQAFPQMVFDHWSTLGSDPLDPTSK.[A]</t>
  </si>
  <si>
    <t>1xOxidation [M11]</t>
  </si>
  <si>
    <t>YDR385W [786-814]</t>
  </si>
  <si>
    <t>YDR385W 1xOxidation [M796]</t>
  </si>
  <si>
    <t>[K].STAISLYSEMSDEDVK.[E]</t>
  </si>
  <si>
    <t>YDR385W [72-87]</t>
  </si>
  <si>
    <t>YDR385W 1xOxidation [M81]</t>
  </si>
  <si>
    <t>[K].STAISLYSEMSDEDVKEIK.[Q]</t>
  </si>
  <si>
    <t>YDR385W [72-90]</t>
  </si>
  <si>
    <t>[K].STLTDSLVQR.[A]</t>
  </si>
  <si>
    <t>YDR385W [33-42]</t>
  </si>
  <si>
    <t>[R].VTDGALVVVDTIEGVCVQTETVLR.[Q]</t>
  </si>
  <si>
    <t>YDR385W [121-144]</t>
  </si>
  <si>
    <t>YDR385W 1xCarbamidomethyl [C136]</t>
  </si>
  <si>
    <t>YBR233W-A</t>
  </si>
  <si>
    <t>DAD3 SGDID:S000007595, Chr II from 684977-685261, Genome Release 64-2-1, Verified ORF, "Essential subunit of the Dam1 complex (aka DASH complex); complex couples kinetochores to the force produced by MT depolymerization thereby aiding in chromosome segregation; is transferred to the kinetochore prior to mitosis"</t>
  </si>
  <si>
    <t>Pf08656</t>
  </si>
  <si>
    <t>YBR233W-A; WN66_00512</t>
  </si>
  <si>
    <t>Phospho [S43(99.4)]</t>
  </si>
  <si>
    <t>Oxidation [M57]</t>
  </si>
  <si>
    <t>Acetyl [N-Term]; Oxidation [M57]; Phospho [S43(99.4)]</t>
  </si>
  <si>
    <t>[K].ALDETIKELNYSQHR.[Q]</t>
  </si>
  <si>
    <t>YBR233W-A [25-39]</t>
  </si>
  <si>
    <t>[K].GSVYSLILQR.[K]</t>
  </si>
  <si>
    <t>YBR233W-A [73-82]</t>
  </si>
  <si>
    <t>[R].KQEQESLGSNSK.[-]</t>
  </si>
  <si>
    <t>YBR233W-A [83-94]</t>
  </si>
  <si>
    <t>[K].IGLVGTLLK.[G]</t>
  </si>
  <si>
    <t>YBR233W-A [64-72]</t>
  </si>
  <si>
    <t>[-].MEHNLSPLQQEVLDKYK.[Q]</t>
  </si>
  <si>
    <t>YBR233W-A [1-17]</t>
  </si>
  <si>
    <t>YBR233W-A 1xAcetyl [N-Term]</t>
  </si>
  <si>
    <t>[K].QEQESLGSNSK.[-]</t>
  </si>
  <si>
    <t>YBR233W-A [84-94]</t>
  </si>
  <si>
    <t>[K].QLSLDLK.[A]</t>
  </si>
  <si>
    <t>YBR233W-A [18-24]</t>
  </si>
  <si>
    <t>[R].QQHSQQETVSPDEILQEMR.[D]</t>
  </si>
  <si>
    <t>YBR233W-A [40-58]</t>
  </si>
  <si>
    <t>YBR233W-A 1xOxidation [M57]</t>
  </si>
  <si>
    <t>1xOxidation [M18]; 1xPhospho [S4(99.4)]</t>
  </si>
  <si>
    <t>YBR233W-A 1xOxidation [M57]; 1xPhospho [S43(99.4)]</t>
  </si>
  <si>
    <t>[R].QQHSQQETVSPDEILQEMRDIEVK.[I]</t>
  </si>
  <si>
    <t>YBR233W-A [40-63]</t>
  </si>
  <si>
    <t>YBR118W</t>
  </si>
  <si>
    <t>TEF2 SGDID:S000000322, Chr II from 477671-479047, Genome Release 64-2-1, Verified ORF, "Translational elongation factor EF-1 alpha; also encoded by TEF1; functions in the binding reaction of aminoacyl-tRNA (AA-tRNA) to ribosomes; TEF2-RFP levels increase during replicative aging; may also have a role in tRNA re-export from the nucleus; TEF2 has a paralog, TEF1, that arose from the whole genome duplication"</t>
  </si>
  <si>
    <t>Pf00009, Pf03143, Pf03144</t>
  </si>
  <si>
    <t>YBR118W; YPR080W; WN66_06631; WN66_00384</t>
  </si>
  <si>
    <t>Oxidation [M199; M274; M292; M408]</t>
  </si>
  <si>
    <t>Carbamidomethyl [C409]; Oxidation [M199; M274; M292; M408]</t>
  </si>
  <si>
    <t>[R].FDELLEKNDR.[R]</t>
  </si>
  <si>
    <t>YBR118W [370-379]</t>
  </si>
  <si>
    <t>[K].FVPSKPMCVEAFSEYPPLGR.[F]</t>
  </si>
  <si>
    <t>1xCarbamidomethyl [C8]; 1xOxidation [M7]</t>
  </si>
  <si>
    <t>YBR118W [402-421]</t>
  </si>
  <si>
    <t>YBR118W 1xCarbamidomethyl [C409]; 1xOxidation [M408]</t>
  </si>
  <si>
    <t>[K].IGGIGTVPVGR.[V]</t>
  </si>
  <si>
    <t>YBR118W [254-264]</t>
  </si>
  <si>
    <t>[R].QTVAVGVIK.[S]</t>
  </si>
  <si>
    <t>YBR118W [429-437]</t>
  </si>
  <si>
    <t>[K].SHINVVVIGHVDSGK.[S]</t>
  </si>
  <si>
    <t>YBR118W [6-20]</t>
  </si>
  <si>
    <t>[K].SVEMHHEQLEQGVPGDNVGFNVK.[N]</t>
  </si>
  <si>
    <t>YBR118W [289-311]</t>
  </si>
  <si>
    <t>YBR118W 1xOxidation [M292]</t>
  </si>
  <si>
    <t>[K].TVPFVPISGWNGDNMIEATTNAPWYK.[G]</t>
  </si>
  <si>
    <t>YBR118W [185-210]</t>
  </si>
  <si>
    <t>YBR118W 1xOxidation [M199]</t>
  </si>
  <si>
    <t>[R].VETGVIKPGMVVTFAPAGVTTEVK.[S]</t>
  </si>
  <si>
    <t>YBR118W [265-288]</t>
  </si>
  <si>
    <t>YBR118W 1xOxidation [M274]</t>
  </si>
  <si>
    <t>YOR312C</t>
  </si>
  <si>
    <t>RPL20B SGDID:S000005839, Chr XV from 900767-900250,901194-901194, Genome Release 64-2-1, reverse complement, Verified ORF, "Ribosomal 60S subunit protein L20B; homologous to mammalian ribosomal protein L18A, no bacterial homolog; RPL20B has a paralog, RPL20A, that arose from the whole genome duplication"</t>
  </si>
  <si>
    <t>catalytic activity;nucleotide binding;RNA binding;structural molecule activity</t>
  </si>
  <si>
    <t>Pf01775</t>
  </si>
  <si>
    <t>854489; 855283</t>
  </si>
  <si>
    <t>YMR242C; YOR312C</t>
  </si>
  <si>
    <t>RPL20B; RPL20A</t>
  </si>
  <si>
    <t>XIII; XV</t>
  </si>
  <si>
    <t>Oxidation [M27; M110]</t>
  </si>
  <si>
    <t>[K].ASGEIVSINQINEAHPTK.[V]</t>
  </si>
  <si>
    <t>YOR312C [54-71]</t>
  </si>
  <si>
    <t>[K].EYQVIGR.[R]</t>
  </si>
  <si>
    <t>YOR312C [6-12]</t>
  </si>
  <si>
    <t>[K].KASGEIVSINQINEAHPTK.[V]</t>
  </si>
  <si>
    <t>YOR312C [53-71]</t>
  </si>
  <si>
    <t>[R].IFASNEVIAK.[S]</t>
  </si>
  <si>
    <t>YOR312C [29-38]</t>
  </si>
  <si>
    <t>[R].MRIFASNEVIAK.[S]</t>
  </si>
  <si>
    <t>YOR312C [27-38]</t>
  </si>
  <si>
    <t>YOR312C 1xOxidation [M27]</t>
  </si>
  <si>
    <t>[K].NFGVWVR.[Y]</t>
  </si>
  <si>
    <t>YOR312C [74-80]</t>
  </si>
  <si>
    <t>[R].RLPTESVPEPK.[L]</t>
  </si>
  <si>
    <t>YOR312C [13-23]</t>
  </si>
  <si>
    <t>[R].VAAVETLYQDMAAR.[H]</t>
  </si>
  <si>
    <t>YOR312C [100-113]</t>
  </si>
  <si>
    <t>YOR312C 1xOxidation [M110]</t>
  </si>
  <si>
    <t>YMR117C</t>
  </si>
  <si>
    <t>SPC24 SGDID:S000004723, Chr XIII from 501891-501250,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</si>
  <si>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Pf08286</t>
  </si>
  <si>
    <t>YMR117C; WN66_04951</t>
  </si>
  <si>
    <t>Oxidation [M31]</t>
  </si>
  <si>
    <t>Oxidation [M31]; Met-loss+Acetyl [N-Term]</t>
  </si>
  <si>
    <t>[K].AKVIEPELEEQSAVTPEANENILK.[L]</t>
  </si>
  <si>
    <t>YMR117C [138-161]</t>
  </si>
  <si>
    <t>[K].DNLLDNPVEFLK.[E]</t>
  </si>
  <si>
    <t>YMR117C [5-16]</t>
  </si>
  <si>
    <t>[R].ESFDIQQDVDAMKR.[I]</t>
  </si>
  <si>
    <t>YMR117C [20-33]</t>
  </si>
  <si>
    <t>YMR117C 1xOxidation [M31]</t>
  </si>
  <si>
    <t>[R].KNDGNIDILPLDNNLSDFYK.[T]</t>
  </si>
  <si>
    <t>YMR117C [184-203]</t>
  </si>
  <si>
    <t>[K].LEGDLEYTNEESNEFGSKDELVK.[L]</t>
  </si>
  <si>
    <t>YMR117C [73-95]</t>
  </si>
  <si>
    <t>[K].LLKDLDGLER.[N]</t>
  </si>
  <si>
    <t>YMR117C [96-105]</t>
  </si>
  <si>
    <t>[-].MSQKDNLLDNPVEFLK.[E]</t>
  </si>
  <si>
    <t>YMR117C [1-16]</t>
  </si>
  <si>
    <t>YMR117C 1xMet-loss+Acetyl [N-Term]</t>
  </si>
  <si>
    <t>[R].NIVSLRSELDEK.[M]</t>
  </si>
  <si>
    <t>YMR117C [106-117]</t>
  </si>
  <si>
    <t>[R].SLGVILDLENDQVLINR.[K]</t>
  </si>
  <si>
    <t>YMR117C [167-183]</t>
  </si>
  <si>
    <t>[K].VIEPELEEQSAVTPEANENILK.[L]</t>
  </si>
  <si>
    <t>YMR117C [140-161]</t>
  </si>
  <si>
    <t>YMR142C</t>
  </si>
  <si>
    <t>RPL13B SGDID:S000004750, Chr XIII from 550801-550206,551207-551204, Genome Release 64-2-1, reverse complement, Verified ORF, "Ribosomal 60S subunit protein L13B; not essential for viability; homologous to mammalian ribosomal protein L13, no bacterial homolog; RPL13B has a paralog, RPL13A, that arose from the whole genome duplication"</t>
  </si>
  <si>
    <t>cell communication;metabolic process;response to stimulus</t>
  </si>
  <si>
    <t>cytoplasm;ribosome</t>
  </si>
  <si>
    <t>Pf01294</t>
  </si>
  <si>
    <t>855173</t>
  </si>
  <si>
    <t>RPL13B</t>
  </si>
  <si>
    <t>[K].AAGLTAAYAR.[T]</t>
  </si>
  <si>
    <t>YMR142C; YDL082W</t>
  </si>
  <si>
    <t>YMR142C [82-91]; YDL082W [82-91]</t>
  </si>
  <si>
    <t>[K].APEAEQVLSAAATFPIAQPATDVEAR.[A]</t>
  </si>
  <si>
    <t>YMR142C [132-157]; YDL082W [132-157]</t>
  </si>
  <si>
    <t>[R].DGKAPEAEQVLSAAATFPIAQPATDVEAR.[A]</t>
  </si>
  <si>
    <t>YMR142C [129-157]</t>
  </si>
  <si>
    <t>[R].GFTLAEVK.[A]</t>
  </si>
  <si>
    <t>YMR142C [74-81]; YDL082W [74-81]</t>
  </si>
  <si>
    <t>[R].NQEIFDANVQR.[L]</t>
  </si>
  <si>
    <t>YMR142C [105-115]; YDL082W [105-115]</t>
  </si>
  <si>
    <t>[R].TIGIAVDHR.[R]</t>
  </si>
  <si>
    <t>YMR142C [92-100]; YDL082W [92-100]</t>
  </si>
  <si>
    <t>YIL144W</t>
  </si>
  <si>
    <t>NDC80 SGDID:S000001406, Chr IX from 78074-80149, Genome Release 64-2-1, Verified ORF, "Component of the kinetochore-associated Ndc80 complex; conserved coiled-coil protein involved in chromosome segregation, spindle checkpoint activity, and kinetochore assembly and clustering; evolutionarily conserved; complex members include Ndc80p, Nuf2p, Scp24p, and Spc25p; modified by sumoylation"</t>
  </si>
  <si>
    <t>chromosome;nucleus</t>
  </si>
  <si>
    <t>protein binding;structural molecule activity</t>
  </si>
  <si>
    <t>Pf03801, Pf06008</t>
  </si>
  <si>
    <t>854662</t>
  </si>
  <si>
    <t>TID3; NDC80</t>
  </si>
  <si>
    <t>IX</t>
  </si>
  <si>
    <t>Phospho [T248(86.3)]</t>
  </si>
  <si>
    <t>Oxidation [M45; M610]</t>
  </si>
  <si>
    <t>Oxidation [M45; M610]; Phospho [T248(86.3)]</t>
  </si>
  <si>
    <t>[K].ALQSNISELHK.[I]</t>
  </si>
  <si>
    <t>YIL144W [394-404]</t>
  </si>
  <si>
    <t>[R].FTSQIPTATSSQLR.[R]</t>
  </si>
  <si>
    <t>YIL144W [20-33]</t>
  </si>
  <si>
    <t>[K].GISTEQFELQNQER.[E]</t>
  </si>
  <si>
    <t>YIL144W [410-423]</t>
  </si>
  <si>
    <t>[K].KGISTEQFELQNQER.[E]</t>
  </si>
  <si>
    <t>YIL144W [409-423]</t>
  </si>
  <si>
    <t>[K].KINDSNLLMK.[T]</t>
  </si>
  <si>
    <t>YIL144W [602-611]</t>
  </si>
  <si>
    <t>YIL144W 1xOxidation [M610]</t>
  </si>
  <si>
    <t>[K].ISDAEELVTSTELK.[L]</t>
  </si>
  <si>
    <t>YIL144W [614-627]</t>
  </si>
  <si>
    <t>[R].NLEFETEHNVTN.[-]</t>
  </si>
  <si>
    <t>YIL144W [680-691]</t>
  </si>
  <si>
    <t>[R].NSTNQGLTDMINK.[S]</t>
  </si>
  <si>
    <t>YIL144W [36-48]</t>
  </si>
  <si>
    <t>YIL144W 1xOxidation [M45]</t>
  </si>
  <si>
    <t>[R].NTISGTGIPTGGINK.[N]</t>
  </si>
  <si>
    <t>YIL144W [53-67]</t>
  </si>
  <si>
    <t>[R].SLINQNTQEITILSQPLK.[T]</t>
  </si>
  <si>
    <t>YIL144W [242-259]</t>
  </si>
  <si>
    <t>1xPhospho [T7(86.3)]</t>
  </si>
  <si>
    <t>YIL144W 1xPhospho [T248(86.3)]</t>
  </si>
  <si>
    <t>YLR197W</t>
  </si>
  <si>
    <t>NOP56 SGDID:S000004187, Chr XII from 546097-547611, Genome Release 64-2-1, Verified ORF, "Essential evolutionarily-conserved nucleolar protein; component of the box C/D snoRNP complexes that direct 2'-O-methylation of pre-rRNA during its maturation; overexpression causes spindle orientation defects"</t>
  </si>
  <si>
    <t>Pf01798, Pf08060, Pf08156</t>
  </si>
  <si>
    <t>850894</t>
  </si>
  <si>
    <t>NOP56</t>
  </si>
  <si>
    <t>Ribosome biogenesis in eukaryotes</t>
  </si>
  <si>
    <t>Oxidation [M259; M268; M432]</t>
  </si>
  <si>
    <t>Carbamidomethyl [C272]; Oxidation [M259; M268; M432]; Met-loss [N-Term]</t>
  </si>
  <si>
    <t>[K].AILDLNLPK.[A]</t>
  </si>
  <si>
    <t>YLR197W [80-88]</t>
  </si>
  <si>
    <t>[K].GAAEALENANDISEGLVSESLK.[A]</t>
  </si>
  <si>
    <t>YLR197W [58-79]</t>
  </si>
  <si>
    <t>[R].IDNYSEEPSNVFGSVLK.[K]</t>
  </si>
  <si>
    <t>YLR197W [389-405]</t>
  </si>
  <si>
    <t>[R].IDNYSEEPSNVFGSVLKK.[Q]</t>
  </si>
  <si>
    <t>YLR197W [389-406]</t>
  </si>
  <si>
    <t>[R].ISMGQDISETDMENVCVFAQR.[V]</t>
  </si>
  <si>
    <t>1xCarbamidomethyl [C16]; 2xOxidation [M3; M12]</t>
  </si>
  <si>
    <t>YLR197W [257-277]</t>
  </si>
  <si>
    <t>YLR197W 1xCarbamidomethyl [C272]; 2xOxidation [M259; M268]</t>
  </si>
  <si>
    <t>[-].MAPIEYLLFEEPTGYAVFK.[V]</t>
  </si>
  <si>
    <t>1xMet-loss [N-Term]</t>
  </si>
  <si>
    <t>YLR197W [1-19]</t>
  </si>
  <si>
    <t>YLR197W 1xMet-loss [N-Term]</t>
  </si>
  <si>
    <t>[K].NELAIQEAMELYNK.[D]</t>
  </si>
  <si>
    <t>YLR197W [424-437]</t>
  </si>
  <si>
    <t>YLR197W 1xOxidation [M432]</t>
  </si>
  <si>
    <t>[K].QAASTVQILGAEK.[A]</t>
  </si>
  <si>
    <t>YLR197W [328-340]</t>
  </si>
  <si>
    <t>YDR447C</t>
  </si>
  <si>
    <t>RPS17B SGDID:S000002855, Chr IV from 1355236-1354829,1355553-1355551, Genome Release 64-2-1, reverse complement, Verified ORF, "Ribosomal protein 51 (rp51) of the small (40s) subunit; homologous to mammalian ribosomal protein S17, no bacterial homolog; RPS17B has a paralog, RPS17A, that arose from the whole genome duplication; protein abundance increases in response to DNA replication stress"</t>
  </si>
  <si>
    <t>Pf00833</t>
  </si>
  <si>
    <t>YDR447C; WN66_01533</t>
  </si>
  <si>
    <t>Carbamidomethyl [C35]</t>
  </si>
  <si>
    <t>[R].KDQYVPEVSALDLSR.[S]</t>
  </si>
  <si>
    <t>YDR447C [81-95]</t>
  </si>
  <si>
    <t>[R].LCDEIATIQSK.[R]</t>
  </si>
  <si>
    <t>YDR447C [34-44]</t>
  </si>
  <si>
    <t>YDR447C 1xCarbamidomethyl [C35]</t>
  </si>
  <si>
    <t>[R].LCDEIATIQSKR.[L]</t>
  </si>
  <si>
    <t>YDR447C [34-45]</t>
  </si>
  <si>
    <t>[K].LPLSVINVSAQR.[D]</t>
  </si>
  <si>
    <t>YDR447C [117-128]</t>
  </si>
  <si>
    <t>[K].LTLDFQTNKR.[L]</t>
  </si>
  <si>
    <t>YDR447C [24-33]</t>
  </si>
  <si>
    <t>[K].RLCDEIATIQSK.[R]</t>
  </si>
  <si>
    <t>YDR447C [33-44]</t>
  </si>
  <si>
    <t>[K].SLGLKLPLSVINVSAQR.[D]</t>
  </si>
  <si>
    <t>YDR447C [112-128]</t>
  </si>
  <si>
    <t>[R].SNGVLNVDNQTSDLVK.[S]</t>
  </si>
  <si>
    <t>YDR447C [96-111]</t>
  </si>
  <si>
    <t>YOL127W</t>
  </si>
  <si>
    <t>RPL25 SGDID:S000005487, Chr XV from 80348-80360,80775-81190, Genome Release 64-2-1, Verified ORF, "Ribosomal 60S subunit protein L25; primary rRNA-binding ribosomal protein component of large ribosomal subunit; binds to 25S rRNA via a conserved C-terminal motif; homologous to mammalian ribosomal protein L23A and bacterial L23"</t>
  </si>
  <si>
    <t>Pf00276, Pf03939</t>
  </si>
  <si>
    <t>YOL127W; WN66_05675</t>
  </si>
  <si>
    <t>XV</t>
  </si>
  <si>
    <t>Oxidation [M73; M88]</t>
  </si>
  <si>
    <t>[K].ELYEVDVLK.[V]</t>
  </si>
  <si>
    <t>YOL127W [101-109]</t>
  </si>
  <si>
    <t>[K].KVEDGNILVFQVSMK.[A]</t>
  </si>
  <si>
    <t>YOL127W [75-89]</t>
  </si>
  <si>
    <t>YOL127W 1xOxidation [M88]</t>
  </si>
  <si>
    <t>[R].LDSYKVIEQPITSETAMK.[K]</t>
  </si>
  <si>
    <t>YOL127W [57-74]</t>
  </si>
  <si>
    <t>YOL127W 1xOxidation [M73]</t>
  </si>
  <si>
    <t>[R].LTADYDALDIANR.[I]</t>
  </si>
  <si>
    <t>YOL127W [126-138]</t>
  </si>
  <si>
    <t>[R].TSATFRLPK.[T]</t>
  </si>
  <si>
    <t>YOL127W [28-36]</t>
  </si>
  <si>
    <t>[K].VEDGNILVFQVSMK.[A]</t>
  </si>
  <si>
    <t>YOL127W [76-89]</t>
  </si>
  <si>
    <t>[K].VIEQPITSETAMK.[K]</t>
  </si>
  <si>
    <t>YOL127W [62-74]</t>
  </si>
  <si>
    <t>[K].VIEQPITSETAMKK.[V]</t>
  </si>
  <si>
    <t>YOL127W [62-75]</t>
  </si>
  <si>
    <t>YDR016C</t>
  </si>
  <si>
    <t>DAD1 SGDID:S000002423, Chr IV from 478758-478474,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</si>
  <si>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Pf08649</t>
  </si>
  <si>
    <t>YDR016C; WN66_01069</t>
  </si>
  <si>
    <t>Phospho [T87(95.1)]</t>
  </si>
  <si>
    <t>Oxidation [M1; M2]</t>
  </si>
  <si>
    <t>Oxidation [M1; M2]; Met-loss [N-Term]; Phospho [T87(95.1)]</t>
  </si>
  <si>
    <t>[R].EFQSVSDLWK.[T]</t>
  </si>
  <si>
    <t>YDR016C [58-67]</t>
  </si>
  <si>
    <t>[K].LISTTDKYFIEQR.[N]</t>
  </si>
  <si>
    <t>YDR016C [12-24]</t>
  </si>
  <si>
    <t>[-].MMASTSNDEEKLISTTDK.[Y]</t>
  </si>
  <si>
    <t>2xOxidation [M1; M2]</t>
  </si>
  <si>
    <t>YDR016C [1-18]</t>
  </si>
  <si>
    <t>YDR016C 2xOxidation [M1; M2]</t>
  </si>
  <si>
    <t>[-].MMASTSNDEEKLISTTDKYFIEQR.[N]</t>
  </si>
  <si>
    <t>1xOxidation [M2]; 1xMet-loss [N-Term]</t>
  </si>
  <si>
    <t>YDR016C [1-24]</t>
  </si>
  <si>
    <t>YDR016C 1xOxidation [M2]; 1xMet-loss [N-Term]</t>
  </si>
  <si>
    <t>[K].TLYDGLESLSDEAPIDEQPTLSQSK.[T]</t>
  </si>
  <si>
    <t>YDR016C [68-92]</t>
  </si>
  <si>
    <t>1xPhospho [T/S/Y]</t>
  </si>
  <si>
    <t>YHR174W</t>
  </si>
  <si>
    <t>ENO2 SGDID:S000001217, Chr VIII from 451327-452640, Genome Release 64-2-1, Verified ORF, "Enolase II, a phosphopyruvate hydratase; catalyzes conversion of 2-phosphoglycerate to phosphoenolpyruvate during glycolysis and the reverse reaction during gluconeogenesis; expression induced in response to glucose; ENO2 has a paralog, ENO1, that arose from the whole genome duplication"</t>
  </si>
  <si>
    <t>Pf00113, Pf03952, Pf13378</t>
  </si>
  <si>
    <t>Oxidation [M49; M116]</t>
  </si>
  <si>
    <t>Oxidation [M49; M116]; Carbamidomethyl [C248]</t>
  </si>
  <si>
    <t>[K].AVDDFLLSLDGTANK.[S]</t>
  </si>
  <si>
    <t>YGR254W; YHR174W</t>
  </si>
  <si>
    <t>YGR254W [89-103]; YHR174W [89-103]</t>
  </si>
  <si>
    <t>[R].GNPTVEVELTTEK.[G]</t>
  </si>
  <si>
    <t>YGR254W [16-28]; YHR174W [16-28]</t>
  </si>
  <si>
    <t>[K].LGANAILGVSMAAAR.[A]</t>
  </si>
  <si>
    <t>YHR174W [106-120]</t>
  </si>
  <si>
    <t>YHR174W 1xOxidation [M116]</t>
  </si>
  <si>
    <t>[K].IGLDCASSEFFK.[D]</t>
  </si>
  <si>
    <t>YGR254W [244-255]; YHR174W [244-255]</t>
  </si>
  <si>
    <t>YGR254W 1xCarbamidomethyl [C248]; YHR174W 1xCarbamidomethyl [C248]</t>
  </si>
  <si>
    <t>[K].NVPLYQHLADLSK.[S]</t>
  </si>
  <si>
    <t>YHR174W [127-139]</t>
  </si>
  <si>
    <t>[R].SIVPSGASTGVHEALEMR.[D]</t>
  </si>
  <si>
    <t>YGR254W [33-50]; YHR174W [33-50]</t>
  </si>
  <si>
    <t>YGR254W 1xOxidation [M49]; YHR174W 1xOxidation [M49]</t>
  </si>
  <si>
    <t>[K].TAGIQIVADDLTVTNPAR.[I]</t>
  </si>
  <si>
    <t>YHR174W [313-330]</t>
  </si>
  <si>
    <t>YBR048W</t>
  </si>
  <si>
    <t>RPS11B SGDID:S000000252, Chr II from 332831-332875,333387-333812, Genome Release 64-2-1, Verified ORF, "Protein component of the small (40S) ribosomal subunit; homologous to mammalian ribosomal protein S11 and bacterial S17; RPS11B has a paralog, RPS11A, that arose from the whole genome duplication"</t>
  </si>
  <si>
    <t>Pf00366</t>
  </si>
  <si>
    <t>YBR048W; YDR025W; WN66_00303; WN66_01079</t>
  </si>
  <si>
    <t>II; IV</t>
  </si>
  <si>
    <t>Carbamidomethyl [C58; C128]; Met-loss+Acetyl [N-Term]</t>
  </si>
  <si>
    <t>[R].AYLHYIPK.[Y]</t>
  </si>
  <si>
    <t>YBR048W [89-96]</t>
  </si>
  <si>
    <t>[K].CPFTGLVSIR.[G]</t>
  </si>
  <si>
    <t>YBR048W [58-67]</t>
  </si>
  <si>
    <t>YBR048W 1xCarbamidomethyl [C58]</t>
  </si>
  <si>
    <t>[R].GKILTGTVVSTK.[M]</t>
  </si>
  <si>
    <t>YBR048W [68-79]</t>
  </si>
  <si>
    <t>[K].ILTGTVVSTK.[M]</t>
  </si>
  <si>
    <t>YBR048W [70-79]</t>
  </si>
  <si>
    <t>[-].MSTELTVQSER.[A]</t>
  </si>
  <si>
    <t>YBR048W [1-11]</t>
  </si>
  <si>
    <t>YBR048W 1xMet-loss+Acetyl [N-Term]</t>
  </si>
  <si>
    <t>[K].NVPVHVSPAFR.[V]</t>
  </si>
  <si>
    <t>YBR048W [106-116]</t>
  </si>
  <si>
    <t>[K].QPHIFNNPK.[V]</t>
  </si>
  <si>
    <t>YBR048W [16-24]</t>
  </si>
  <si>
    <t>[K].TAIEGSYIDKK.[C]</t>
  </si>
  <si>
    <t>YBR048W [47-57]</t>
  </si>
  <si>
    <t>[R].VQVGDIVTVGQCRPISK.[T]</t>
  </si>
  <si>
    <t>1xCarbamidomethyl [C12]</t>
  </si>
  <si>
    <t>YBR048W [117-133]</t>
  </si>
  <si>
    <t>YBR048W 1xCarbamidomethyl [C128]</t>
  </si>
  <si>
    <t>YFL039C</t>
  </si>
  <si>
    <t>ACT1 SGDID:S000001855, Chr VI from 54377-53260,54696-54687, Genome Release 64-2-1, reverse complement, Verified ORF, "Actin; structural protein involved in cell polarization, endocytosis, and other cytoskeletal functions"</t>
  </si>
  <si>
    <t>cell organization and biogenesis;cellular component movement;metabolic process;response to stimulus;transport</t>
  </si>
  <si>
    <t>cytoplasm;cytoskeleton</t>
  </si>
  <si>
    <t>catalytic activity;nucleotide binding;protein binding;structural molecule activity</t>
  </si>
  <si>
    <t>Pf00022</t>
  </si>
  <si>
    <t>850504</t>
  </si>
  <si>
    <t>ACT1</t>
  </si>
  <si>
    <t>VI</t>
  </si>
  <si>
    <t>Phagosome</t>
  </si>
  <si>
    <t>RHO GTPases activate IQGAPs; RHO GTPases Activate WASPs and WAVEs; Regulation of actin dynamics for phagocytic cup formation</t>
  </si>
  <si>
    <t>Oxidation [M44; M47; M110; M227; M299; M305; M325]</t>
  </si>
  <si>
    <t>Carbamidomethyl [C217]; Oxidation [M44; M47; M110; M227; M299; M305; M325]</t>
  </si>
  <si>
    <t>[K].EKLCYVALDFEQEMQTAAQSSSIEK.[S]</t>
  </si>
  <si>
    <t>1xCarbamidomethyl [C4]; 1xOxidation [M14]</t>
  </si>
  <si>
    <t>YFL039C [214-238]</t>
  </si>
  <si>
    <t>YFL039C 1xCarbamidomethyl [C217]; 1xOxidation [M227]</t>
  </si>
  <si>
    <t>[K].EITALAPSSMK.[V]</t>
  </si>
  <si>
    <t>YFL039C [316-326]</t>
  </si>
  <si>
    <t>YFL039C 1xOxidation [M325]</t>
  </si>
  <si>
    <t>[K].ELYGNIVMSGGTTMFPGIAER.[M]</t>
  </si>
  <si>
    <t>2xOxidation [M8; M14]</t>
  </si>
  <si>
    <t>YFL039C [292-312]</t>
  </si>
  <si>
    <t>YFL039C 2xOxidation [M299; M305]</t>
  </si>
  <si>
    <t>[R].HQGIMVGMGQK.[D]</t>
  </si>
  <si>
    <t>2xOxidation [M5; M8]</t>
  </si>
  <si>
    <t>YFL039C [40-50]</t>
  </si>
  <si>
    <t>YFL039C 2xOxidation [M44; M47]</t>
  </si>
  <si>
    <t>[K].LCYVALDFEQEMQTAAQSSSIEK.[S]</t>
  </si>
  <si>
    <t>1xCarbamidomethyl [C2]; 1xOxidation [M12]</t>
  </si>
  <si>
    <t>YFL039C [216-238]</t>
  </si>
  <si>
    <t>[K].SYELPDGQVITIGNER.[F]</t>
  </si>
  <si>
    <t>YFL039C [239-254]</t>
  </si>
  <si>
    <t>[R].VAPEEHPVLLTEAPMNPK.[S]</t>
  </si>
  <si>
    <t>YFL039C [96-113]</t>
  </si>
  <si>
    <t>YFL039C 1xOxidation [M110]</t>
  </si>
  <si>
    <t>YBL027W</t>
  </si>
  <si>
    <t>RPL19B SGDID:S000000123, Chr II from 168423-168424,168809-169376, Genome Release 64-2-1, Verified ORF, "Ribosomal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</si>
  <si>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Pf01280</t>
  </si>
  <si>
    <t>YBL027W; YBR084C-A; WN66_00222; WN66_00348</t>
  </si>
  <si>
    <t>[R].ALVEHIIQAK.[A]</t>
  </si>
  <si>
    <t>YBL027W [137-146]</t>
  </si>
  <si>
    <t>[R].KVWLDPNETSEIAQANSR.[N]</t>
  </si>
  <si>
    <t>YBL027W [21-38]</t>
  </si>
  <si>
    <t>[R].LAASVVGVGK.[R]</t>
  </si>
  <si>
    <t>YBL027W [10-19]</t>
  </si>
  <si>
    <t>[R].LAASVVGVGKR.[K]</t>
  </si>
  <si>
    <t>YBL027W [10-20]</t>
  </si>
  <si>
    <t>[R].LPSQVVWIR.[R]</t>
  </si>
  <si>
    <t>YBL027W [89-97]</t>
  </si>
  <si>
    <t>[K].RLAASVVGVGK.[R]</t>
  </si>
  <si>
    <t>YBL027W [9-19]</t>
  </si>
  <si>
    <t>[K].VWLDPNETSEIAQANSR.[N]</t>
  </si>
  <si>
    <t>YBL027W [22-38]</t>
  </si>
  <si>
    <t>YJR145C</t>
  </si>
  <si>
    <t>RPS4A SGDID:S000003906, Chr X from 702798-702027,703068-703055, Genome Release 64-2-1, reverse complement, Verified ORF, "Protein component of the small (40S) ribosomal subunit; mutation affects 20S pre-rRNA processing; homologous to mammalian ribosomal protein S4, no bacterial homolog; RPS4A has a paralog, RPS4B, that arose from the whole genome duplication"</t>
  </si>
  <si>
    <t>Pf00900, Pf01479, Pf08071</t>
  </si>
  <si>
    <t>856610; 853610</t>
  </si>
  <si>
    <t>YJR145C; YHR203C</t>
  </si>
  <si>
    <t>RPS4B; RPS4A</t>
  </si>
  <si>
    <t>X; VIII</t>
  </si>
  <si>
    <t>SRP-dependent cotranslational protein targeting to membrane; Ribosomal scanning and start codon recognition; GTP hydrolysis and joining of the 60S ribosomal subunit;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</si>
  <si>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Oxidation [M87]</t>
  </si>
  <si>
    <t>[K].GVPYVVTHDGR.[T]</t>
  </si>
  <si>
    <t>YJR145C [135-145]</t>
  </si>
  <si>
    <t>[R].LNNVFVIGEQGKPYISLPK.[G]</t>
  </si>
  <si>
    <t>YJR145C [222-240]</t>
  </si>
  <si>
    <t>[R].ITDEEASYK.[L]</t>
  </si>
  <si>
    <t>YJR145C [114-122]</t>
  </si>
  <si>
    <t>[R].TDTTYPAGFMDVITLDATNENFR.[L]</t>
  </si>
  <si>
    <t>YJR145C [78-100]</t>
  </si>
  <si>
    <t>YJR145C 1xOxidation [M87]</t>
  </si>
  <si>
    <t>[K].VRTDTTYPAGFMDVITLDATNENFR.[L]</t>
  </si>
  <si>
    <t>YJR145C [76-100]</t>
  </si>
  <si>
    <t>YOR063W</t>
  </si>
  <si>
    <t>RPL3 SGDID:S000005589, Chr XV from 444686-445849, Genome Release 64-2-1, Verified ORF, "Ribosomal 60S subunit protein L3; homologous to mammalian ribosomal protein L3 and bacterial L3; plays an important role in function of eIF5B in stimulating 3' end processing of 18S rRNA in context of 80S ribosomes that have not yet engaged in translation; involved in replication and maintenance of killer double stranded RNA virus"</t>
  </si>
  <si>
    <t>nucleotide binding;protein binding;RNA binding;structural molecule activity</t>
  </si>
  <si>
    <t>Pf00297</t>
  </si>
  <si>
    <t>854229</t>
  </si>
  <si>
    <t>RPL3</t>
  </si>
  <si>
    <t>Oxidation [M214; M380]</t>
  </si>
  <si>
    <t>[K].AHLAEIQLNGGSISEK.[V]</t>
  </si>
  <si>
    <t>YOR063W [176-191]</t>
  </si>
  <si>
    <t>[R].EVVEAVTVVDTPPVVVVGVVGYVETPR.[G]</t>
  </si>
  <si>
    <t>YOR063W [71-97]</t>
  </si>
  <si>
    <t>[K].HAFMGTLK.[K]</t>
  </si>
  <si>
    <t>YOR063W [377-384]</t>
  </si>
  <si>
    <t>YOR063W 1xOxidation [M380]</t>
  </si>
  <si>
    <t>[K].TVAVDSVFEQNEMIDAIAVTK.[G]</t>
  </si>
  <si>
    <t>YOR063W [202-222]</t>
  </si>
  <si>
    <t>YOR063W 1xOxidation [M214]</t>
  </si>
  <si>
    <t>[R].VGKGDDEANGATSFDR.[T]</t>
  </si>
  <si>
    <t>YOR063W [285-300]</t>
  </si>
  <si>
    <t>YDL082W</t>
  </si>
  <si>
    <t>RPL13A SGDID:S000002240, Chr IV from 308424-308427,308793-309388, Genome Release 64-2-1, Verified ORF, "Ribosomal 60S subunit protein L13A; not essential for viability; homologous to mammalian ribosomal protein L13, no bacterial homolog; RPL13A has a paralog, RPL13B, that arose from the whole genome duplication"</t>
  </si>
  <si>
    <t>851477</t>
  </si>
  <si>
    <t>RPL13A</t>
  </si>
  <si>
    <t>[R].NGKAPEAEQVLSAAATFPIAQPATDVEAR.[A]</t>
  </si>
  <si>
    <t>YDL082W [129-157]</t>
  </si>
  <si>
    <t>YJR045C</t>
  </si>
  <si>
    <t>SSC1 SGDID:S000003806, Chr X from 521602-519638, Genome Release 64-2-1, reverse complement, Verified ORF, "Hsp70 family ATPase; constituent of the import motor component of the Translocase of the Inner Mitochondrial membrane (TIM23 complex); involved in protein translocation and folding; subunit of SceI endonuclease; SSC1 has a paralog, ECM10, that arose from the whole genome duplication"</t>
  </si>
  <si>
    <t>nucleotide binding;protein binding</t>
  </si>
  <si>
    <t>Oxidation [M47]</t>
  </si>
  <si>
    <t>[R].AQFETLTAPLVK.[R]</t>
  </si>
  <si>
    <t>YJR045C [326-337]</t>
  </si>
  <si>
    <t>[K].DAGQIVGLNVLR.[V]</t>
  </si>
  <si>
    <t>YJR045C [184-195]</t>
  </si>
  <si>
    <t>[R].FKTETGIDLENDR.[M]</t>
  </si>
  <si>
    <t>YJR045C [267-279]</t>
  </si>
  <si>
    <t>[K].LIGNFTLAGIPPAPK.[G]</t>
  </si>
  <si>
    <t>YJR045C [476-490]</t>
  </si>
  <si>
    <t>[R].QAVVNPENTLFATK.[R]</t>
  </si>
  <si>
    <t>YJR045C [85-98]</t>
  </si>
  <si>
    <t>[K].SQIFSTAAAGQTSVEIR.[V]</t>
  </si>
  <si>
    <t>YJR045C [446-462]</t>
  </si>
  <si>
    <t>[K].VQGSVIGIDLGTTNSAVAIMEGK.[V]</t>
  </si>
  <si>
    <t>YJR045C [28-50]</t>
  </si>
  <si>
    <t>YJR045C 1xOxidation [M47]</t>
  </si>
  <si>
    <t>[R].VVNEPTAAALAYGLEK.[S]</t>
  </si>
  <si>
    <t>YJR045C [196-211]</t>
  </si>
  <si>
    <t>YCR031C</t>
  </si>
  <si>
    <t>RPS14A SGDID:S000000627, Chr III from 177906-177500,178220-178214, Genome Release 64-2-1, reverse complement, Verified ORF, "Protein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</si>
  <si>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Pf00411</t>
  </si>
  <si>
    <t>850397</t>
  </si>
  <si>
    <t>RPS14A</t>
  </si>
  <si>
    <t>III</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</si>
  <si>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</si>
  <si>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Oxidation [M61]</t>
  </si>
  <si>
    <t>Oxidation [M61]; Met-loss+Acetyl [N-Term]</t>
  </si>
  <si>
    <t>[K].ADRDESSPYAAMLAAQDVAAK.[C]</t>
  </si>
  <si>
    <t>YCR031C [50-70]</t>
  </si>
  <si>
    <t>YCR031C 1xOxidation [M61]</t>
  </si>
  <si>
    <t>[R].DNSQVFGVAR.[I]</t>
  </si>
  <si>
    <t>YCR031C [9-18]</t>
  </si>
  <si>
    <t>[K].EVGITAVHVK.[I]</t>
  </si>
  <si>
    <t>YCR031C [73-82]</t>
  </si>
  <si>
    <t>[R].IEDVTPVPSDSTR.[K]</t>
  </si>
  <si>
    <t>YCR031C [115-127]</t>
  </si>
  <si>
    <t>[R].IGRIEDVTPVPSDSTR.[K]</t>
  </si>
  <si>
    <t>YCR031C [112-127]</t>
  </si>
  <si>
    <t>[-].MSNVVQAR.[D]</t>
  </si>
  <si>
    <t>YCR031C [1-8]</t>
  </si>
  <si>
    <t>YCR031C 1xMet-loss+Acetyl [N-Term]</t>
  </si>
  <si>
    <t>[R].TKTPGPGGQAALR.[A]</t>
  </si>
  <si>
    <t>YCR031C [91-103]</t>
  </si>
  <si>
    <t>[K].VKADRDESSPYAAMLAAQDVAAK.[C]</t>
  </si>
  <si>
    <t>YCR031C [48-70]</t>
  </si>
  <si>
    <t>YER102W</t>
  </si>
  <si>
    <t>RPS8B SGDID:S000000904, Chr V from 363100-363702, Genome Release 64-2-1, Verified ORF, "Protein component of the small (40S) ribosomal subunit; homologous to mammalian ribosomal protein S8, no bacterial homolog; RPS8B has a paralog, RPS8A, that arose from the whole genome duplication"</t>
  </si>
  <si>
    <t>Pf01201</t>
  </si>
  <si>
    <t>YBL072C; YER102W; WN66_00172; WN66_01869</t>
  </si>
  <si>
    <t>II; V</t>
  </si>
  <si>
    <t>Carbamidomethyl [C168]</t>
  </si>
  <si>
    <t>[K].AAIVQIDATPFR.[Q]</t>
  </si>
  <si>
    <t>YER102W [99-110]</t>
  </si>
  <si>
    <t>[R].IAGVVYHPSNNELVR.[T]</t>
  </si>
  <si>
    <t>YER102W [78-92]</t>
  </si>
  <si>
    <t>[K].IESSVESQFSAGR.[L]</t>
  </si>
  <si>
    <t>YER102W [152-164]</t>
  </si>
  <si>
    <t>[R].IETGNFSWASEGISK.[K]</t>
  </si>
  <si>
    <t>YER102W [60-74]</t>
  </si>
  <si>
    <t>[R].IETGNFSWASEGISKK.[T]</t>
  </si>
  <si>
    <t>YER102W [60-75]</t>
  </si>
  <si>
    <t>[R].LYACISSRPGQSGR.[C]</t>
  </si>
  <si>
    <t>YER102W [165-178]</t>
  </si>
  <si>
    <t>YER102W 1xCarbamidomethyl [C168]</t>
  </si>
  <si>
    <t>[K].NVKEEETVAK.[S]</t>
  </si>
  <si>
    <t>YER102W [126-135]</t>
  </si>
  <si>
    <t>TRYP_PIG</t>
  </si>
  <si>
    <t>Oxidation [M94; M168]</t>
  </si>
  <si>
    <t>Oxidation [M94; M168]; Carbamidomethyl [C117; C124; C170]</t>
  </si>
  <si>
    <t>[R].LGEHNIDVLEGNEQFINAAK.[I]</t>
  </si>
  <si>
    <t>sp [58-77]</t>
  </si>
  <si>
    <t>[K].IITHPNFNGNTLDNDIMLIK.[L]</t>
  </si>
  <si>
    <t>sp [78-97]</t>
  </si>
  <si>
    <t>sp 1xOxidation [M94]</t>
  </si>
  <si>
    <t>[K].LSSPATLNSR.[V]</t>
  </si>
  <si>
    <t>sp [98-107]</t>
  </si>
  <si>
    <t>[R].SCAAAGTECLISGWGNTK.[S]</t>
  </si>
  <si>
    <t>2xCarbamidomethyl [C2; C9]</t>
  </si>
  <si>
    <t>sp [116-133]</t>
  </si>
  <si>
    <t>sp 2xCarbamidomethyl [C117; C124]</t>
  </si>
  <si>
    <t>[K].SSYPGQITGNMICVGFLEGGK.[D]</t>
  </si>
  <si>
    <t>1xCarbamidomethyl [C13]; 1xOxidation [M11]</t>
  </si>
  <si>
    <t>sp [158-178]</t>
  </si>
  <si>
    <t>sp 1xCarbamidomethyl [C170]; 1xOxidation [M168]</t>
  </si>
  <si>
    <t>[R].VATVSLPR.[S]</t>
  </si>
  <si>
    <t>sp [108-115]</t>
  </si>
  <si>
    <t>YFR031C-A</t>
  </si>
  <si>
    <t>RPL2A SGDID:S000002104, Chr VI from 221267-220507,221418-221415, Genome Release 64-2-1, reverse complement, Verified ORF, "Ribosomal 60S subunit protein L2A; homologous to mammalian ribosomal protein L2 and bacterial L2; RPL2A has a paralog, RPL2B, that arose from the whole genome duplication"</t>
  </si>
  <si>
    <t>Pf00181, Pf03947</t>
  </si>
  <si>
    <t>YIL018W; YFR031C-A; WN66_02090; WN66_03249</t>
  </si>
  <si>
    <t>IX; VI</t>
  </si>
  <si>
    <t>[R].ASGNYVIIIGHNPDENK.[T]</t>
  </si>
  <si>
    <t>YFR031C-A [129-145]</t>
  </si>
  <si>
    <t>[K].ASLNVGNVLPLGSVPEGTIVSNVEEKPGDR.[G]</t>
  </si>
  <si>
    <t>YFR031C-A [94-123]</t>
  </si>
  <si>
    <t>[K].GAGSIFTSHTR.[L]</t>
  </si>
  <si>
    <t>YFR031C-A [11-21]</t>
  </si>
  <si>
    <t>[R].GVIGVIAGGGR.[V]</t>
  </si>
  <si>
    <t>YFR031C-A [164-174]</t>
  </si>
  <si>
    <t>[R].GVIGVIAGGGRVDKPLLK.[A]</t>
  </si>
  <si>
    <t>YFR031C-A [164-181]</t>
  </si>
  <si>
    <t>[K].KASLNVGNVLPLGSVPEGTIVSNVEEKPGDR.[G]</t>
  </si>
  <si>
    <t>YFR031C-A [93-123]</t>
  </si>
  <si>
    <t>[K].VVFRDPYK.[Y]</t>
  </si>
  <si>
    <t>YFR031C-A [61-68]</t>
  </si>
  <si>
    <t>YOR341W</t>
  </si>
  <si>
    <t>RPA190 SGDID:S000005868, Chr XV from 960987-965981, Genome Release 64-2-1, Verified ORF, "RNA polymerase I largest subunit A190"</t>
  </si>
  <si>
    <t>catalytic activity;DNA binding;metal ion binding</t>
  </si>
  <si>
    <t>Pf00623, Pf04983, Pf04997, Pf04998, Pf05000</t>
  </si>
  <si>
    <t>Oxidation [M944; M977; M1049]</t>
  </si>
  <si>
    <t>Oxidation [M944; M977; M1049]; Carbamidomethyl [C945]</t>
  </si>
  <si>
    <t>[R].AEALNLANTDSQYLTPTSGSPVR.[G]</t>
  </si>
  <si>
    <t>YOR341W [645-667]</t>
  </si>
  <si>
    <t>[K].AVLDNEREQLDSPSAR.[I]</t>
  </si>
  <si>
    <t>YOR341W [1625-1640]</t>
  </si>
  <si>
    <t>[R].DADGTLVQFMYGGDAIDITK.[E]</t>
  </si>
  <si>
    <t>YOR341W [1040-1059]</t>
  </si>
  <si>
    <t>YOR341W 1xOxidation [M1049]</t>
  </si>
  <si>
    <t>[K].DISSTLLNELK.[S]</t>
  </si>
  <si>
    <t>YOR341W [172-182]</t>
  </si>
  <si>
    <t>[K].GSNVNVSQIMCLLGQQALEGR.[R]</t>
  </si>
  <si>
    <t>1xCarbamidomethyl [C11]; 1xOxidation [M10]</t>
  </si>
  <si>
    <t>YOR341W [935-955]</t>
  </si>
  <si>
    <t>YOR341W 1xCarbamidomethyl [C945]; 1xOxidation [M944]</t>
  </si>
  <si>
    <t>[K].LNNVGTGSFDVLAK.[V]</t>
  </si>
  <si>
    <t>YOR341W [1646-1659]</t>
  </si>
  <si>
    <t>[K].LTYPEPVTAYNIAELR.[Q]</t>
  </si>
  <si>
    <t>YOR341W [505-520]</t>
  </si>
  <si>
    <t>[R].SVISPDPNIETNEIGVPPVFAVK.[L]</t>
  </si>
  <si>
    <t>YOR341W [482-504]</t>
  </si>
  <si>
    <t>[K].TLPSFKPYETDAMAGGYVK.[G]</t>
  </si>
  <si>
    <t>YOR341W [965-983]</t>
  </si>
  <si>
    <t>YOR341W 1xOxidation [M977]</t>
  </si>
  <si>
    <t>[R].TTGPDIGVAVPR.[L]</t>
  </si>
  <si>
    <t>YOR341W [1339-1350]</t>
  </si>
  <si>
    <t>YLR029C</t>
  </si>
  <si>
    <t>RPL15A SGDID:S000004019, Chr XII from 202590-201976, Genome Release 64-2-1, reverse complement, Verified ORF, "Ribosomal 60S subunit protein L15A; binds to 5.8 S rRNA; homologous to mammalian ribosomal protein L15, no bacterial homolog; RPL15A has a paralog, RPL15B, that arose from the whole genome duplication"</t>
  </si>
  <si>
    <t>Pf00827</t>
  </si>
  <si>
    <t>YLR029C; WN66_04204</t>
  </si>
  <si>
    <t>Carbamidomethyl [C152]</t>
  </si>
  <si>
    <t>[K].GATYGKPTNQGVNELK.[Y]</t>
  </si>
  <si>
    <t>YLR029C [78-93]</t>
  </si>
  <si>
    <t>[K].QGFVIYR.[V]</t>
  </si>
  <si>
    <t>YLR029C [57-63]</t>
  </si>
  <si>
    <t>[R].QNTLSLWR.[Y]</t>
  </si>
  <si>
    <t>YLR029C [194-201]</t>
  </si>
  <si>
    <t>[R].VLNSYWVNQDSTYK.[Y]</t>
  </si>
  <si>
    <t>YLR029C [115-128]</t>
  </si>
  <si>
    <t>[K].YFEVILVDPQHK.[A]</t>
  </si>
  <si>
    <t>YLR029C [129-140]</t>
  </si>
  <si>
    <t>[K].YLEELQR.[K]</t>
  </si>
  <si>
    <t>YLR029C [6-12]</t>
  </si>
  <si>
    <t>[R].YNWICDPVHK.[H]</t>
  </si>
  <si>
    <t>YLR029C [148-157]</t>
  </si>
  <si>
    <t>YLR029C 1xCarbamidomethyl [C152]</t>
  </si>
  <si>
    <t>YNL178W</t>
  </si>
  <si>
    <t>RPS3 SGDID:S000005122, Chr XIV from 302680-303402, Genome Release 64-2-1, Verified ORF, "Protein component of the small (40S) ribosomal subunit; has apurinic/apyrimidinic (AP) endonuclease activity; essential for viability; homologous to mammalian ribosomal protein S3 and bacterial S3"</t>
  </si>
  <si>
    <t>metabolic process;response to stimulus;transport</t>
  </si>
  <si>
    <t>catalytic activity;DNA binding;protein binding;RNA binding;structural molecule activity</t>
  </si>
  <si>
    <t>Pf00189, Pf07650</t>
  </si>
  <si>
    <t>855543</t>
  </si>
  <si>
    <t>RPS3</t>
  </si>
  <si>
    <t>Oxidation [M105]</t>
  </si>
  <si>
    <t>[K].ALPDAVTIIEPK.[E]</t>
  </si>
  <si>
    <t>YNL178W [201-212]</t>
  </si>
  <si>
    <t>[K].ALPDAVTIIEPKEEEPILAPSVK.[D]</t>
  </si>
  <si>
    <t>YNL178W [201-223]</t>
  </si>
  <si>
    <t>[R].ELAEEGYSGVEVR.[V]</t>
  </si>
  <si>
    <t>YNL178W [28-40]</t>
  </si>
  <si>
    <t>[R].GLSAVAQAESMK.[F]</t>
  </si>
  <si>
    <t>YNL178W [95-106]</t>
  </si>
  <si>
    <t>YNL178W 1xOxidation [M105]</t>
  </si>
  <si>
    <t>[R].INELTLLVQK.[R]</t>
  </si>
  <si>
    <t>YNL178W [66-75]</t>
  </si>
  <si>
    <t>[R].VTPTKTEVIIR.[A]</t>
  </si>
  <si>
    <t>YNL178W [41-51]</t>
  </si>
  <si>
    <t>[K].YAPGTIVLYAER.[V]</t>
  </si>
  <si>
    <t>YNL178W [79-90]</t>
  </si>
  <si>
    <t>YHL034C</t>
  </si>
  <si>
    <t>SBP1 SGDID:S000001026, Chr VIII from 34077-33193, Genome Release 64-2-1, reverse complement, Verified ORF, "Protein that binds eIF4G and has a role in repression of translation; has an RGG motif; found in cytoplasmic P bodies; binds to mRNAs under glucose starvation stress, most often in the 5' UTR; found associated with small nucleolar RNAs snR10 and snR11; SBP1 has a paralog, RNP1, that arose from the whole genome duplication"</t>
  </si>
  <si>
    <t>Pf00076, Pf14259</t>
  </si>
  <si>
    <t>Oxidation [M181; M217; M238]</t>
  </si>
  <si>
    <t>Oxidation [M181; M217; M238]; Carbamidomethyl [C48]</t>
  </si>
  <si>
    <t>[K].ATKEEVAEFFGTDADSISLPMR.[K]</t>
  </si>
  <si>
    <t>YHL034C [197-218]</t>
  </si>
  <si>
    <t>YHL034C 1xOxidation [M217]</t>
  </si>
  <si>
    <t>[K].EEVAEFFGTDADSISLPMR.[K]</t>
  </si>
  <si>
    <t>YHL034C [200-218]</t>
  </si>
  <si>
    <t>[K].EEVAEFFGTDADSISLPMRK.[M]</t>
  </si>
  <si>
    <t>YHL034C [200-219]</t>
  </si>
  <si>
    <t>[R].EKIPLDQMER.[S]</t>
  </si>
  <si>
    <t>YHL034C [174-183]</t>
  </si>
  <si>
    <t>YHL034C 1xOxidation [M181]</t>
  </si>
  <si>
    <t>[R].GMAFVTFSGENVDIEAK.[A]</t>
  </si>
  <si>
    <t>YHL034C [237-253]</t>
  </si>
  <si>
    <t>YHL034C 1xOxidation [M238]</t>
  </si>
  <si>
    <t>[R].SKDTLYINNVPFK.[A]</t>
  </si>
  <si>
    <t>YHL034C [184-196]</t>
  </si>
  <si>
    <t>[K].TVIDPEDTIFIGNVAHECTEDDLK.[Q]</t>
  </si>
  <si>
    <t>1xCarbamidomethyl [C18]</t>
  </si>
  <si>
    <t>YHL034C [31-54]</t>
  </si>
  <si>
    <t>YHL034C 1xCarbamidomethyl [C48]</t>
  </si>
  <si>
    <t>YHL001W</t>
  </si>
  <si>
    <t>RPL14B SGDID:S000000993, Chr VIII from 104277-104405,104804-105091, Genome Release 64-2-1, Verified ORF, "Ribosomal 60S subunit protein L14B; homologous to mammalian ribosomal protein L14, no bacterial homolog; RPL14B has a paralog, RPL14A, that arose from the whole genome duplication; protein abundance increases in response to DNA replication stress"</t>
  </si>
  <si>
    <t>Pf01929</t>
  </si>
  <si>
    <t>YHL001W; WN66_03990; WN66_02800</t>
  </si>
  <si>
    <t>VIII; XI</t>
  </si>
  <si>
    <t>Oxidation [M121]</t>
  </si>
  <si>
    <t>[K].AGVPRQAINLGQVVLTPLTFALPR.[G]</t>
  </si>
  <si>
    <t>YHL001W [51-74]</t>
  </si>
  <si>
    <t>[R].FQVMVLR.[K]</t>
  </si>
  <si>
    <t>YHL001W [118-124]</t>
  </si>
  <si>
    <t>YHL001W 1xOxidation [M121]</t>
  </si>
  <si>
    <t>[R].FQVMVLRK.[Q]</t>
  </si>
  <si>
    <t>YHL001W [118-125]</t>
  </si>
  <si>
    <t>[K].LAAIVEIIDQK.[K]</t>
  </si>
  <si>
    <t>YHL001W [32-42]</t>
  </si>
  <si>
    <t>[K].LAAIVEIIDQKK.[V]</t>
  </si>
  <si>
    <t>YHL001W [32-43]</t>
  </si>
  <si>
    <t>[R].QAINLGQVVLTPLTFALPR.[G]</t>
  </si>
  <si>
    <t>YHL001W [56-74]</t>
  </si>
  <si>
    <t>YMR080C</t>
  </si>
  <si>
    <t>NAM7 SGDID:S000004685, Chr XIII from 429627-426712, Genome Release 64-2-1, reverse complement, Verified ORF, "ATP-dependent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</si>
  <si>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catalytic activity;DNA binding;metal ion binding;nucleotide binding</t>
  </si>
  <si>
    <t>Pf04851, Pf09416, Pf13086, Pf13087, Pf13245, Pf13604</t>
  </si>
  <si>
    <t>Carbamidomethyl [C582]</t>
  </si>
  <si>
    <t>[R].DGVKPEQIGVITPYEGQR.[A]</t>
  </si>
  <si>
    <t>YMR080C [719-736]</t>
  </si>
  <si>
    <t>[K].NANWDTDQWQPLIEDR.[Q]</t>
  </si>
  <si>
    <t>YMR080C [157-172]</t>
  </si>
  <si>
    <t>[R].QLLSWVAEQPTEEEKLK.[A]</t>
  </si>
  <si>
    <t>YMR080C [173-189]</t>
  </si>
  <si>
    <t>[K].QVILVGDHQQLGPVILER.[K]</t>
  </si>
  <si>
    <t>YMR080C [592-609]</t>
  </si>
  <si>
    <t>[R].SNKDATINDIDAPEEQEAIPPLLLR.[Y]</t>
  </si>
  <si>
    <t>YMR080C [207-231]</t>
  </si>
  <si>
    <t>[R].TVLIDESTQASEPECLIPIVK.[G]</t>
  </si>
  <si>
    <t>1xCarbamidomethyl [C15]</t>
  </si>
  <si>
    <t>YMR080C [568-588]</t>
  </si>
  <si>
    <t>YMR080C 1xCarbamidomethyl [C582]</t>
  </si>
  <si>
    <t>[K].VEVASVDAFQGR.[E]</t>
  </si>
  <si>
    <t>YMR080C [757-768]</t>
  </si>
  <si>
    <t>[K].YGLVILGNPR.[S]</t>
  </si>
  <si>
    <t>YMR080C [804-813]</t>
  </si>
  <si>
    <t>YGL173C</t>
  </si>
  <si>
    <t>XRN1 SGDID:S000003141, Chr VII from 180113-175527, Genome Release 64-2-1, reverse complement, Verified ORF, "Evolutionarily-conserved 5'-3' exonuclease; component of cytoplasmic processing (P) bodies involved in mRNA decay; also enters the nucleus and positively regulates transcription initiation and elongation; plays a role in microtubule-mediated processes, filamentous growth, ribosomal RNA maturation, and telomere maintenance; activated by the scavenger decapping enzyme Dcs1p"</t>
  </si>
  <si>
    <t>Pf03159</t>
  </si>
  <si>
    <t>Oxidation [M457; M864; M1128]</t>
  </si>
  <si>
    <t>[K].DLIYSFNPQVDNLYK.[S]</t>
  </si>
  <si>
    <t>YGL173C [676-690]</t>
  </si>
  <si>
    <t>[R].GPIPIEEEFPLNSK.[V]</t>
  </si>
  <si>
    <t>YGL173C [915-928]</t>
  </si>
  <si>
    <t>[K].IGPMEAIATVFPVTGLVR.[D]</t>
  </si>
  <si>
    <t>YGL173C [861-878]</t>
  </si>
  <si>
    <t>YGL173C 1xOxidation [M864]</t>
  </si>
  <si>
    <t>[K].MDLDSINPDETEEEFQNR.[V]</t>
  </si>
  <si>
    <t>YGL173C [457-474]</t>
  </si>
  <si>
    <t>YGL173C 1xOxidation [M457]</t>
  </si>
  <si>
    <t>[K].QLENISLEGER.[K]</t>
  </si>
  <si>
    <t>YGL173C [363-373]</t>
  </si>
  <si>
    <t>[K].SSENVQVDLANFEK.[A]</t>
  </si>
  <si>
    <t>YGL173C [1329-1342]</t>
  </si>
  <si>
    <t>[K].TSIAAVEDHIMK.[Y]</t>
  </si>
  <si>
    <t>YGL173C [1118-1129]</t>
  </si>
  <si>
    <t>YGL173C 1xOxidation [M1128]</t>
  </si>
  <si>
    <t>YAL034W-A</t>
  </si>
  <si>
    <t>MTW1 SGDID:S000000032, Chr I from 79718-80587, Genome Release 64-2-1, Verified ORF, "Essential component of the MIND kinetochore complex; joins kinetochore subunits contacting DNA to those contacting microtubules; critical to kinetochore assembly; complex consists of Mtw1p Including Nnf1p-Nsl1p-Dsn1p (MIND)"</t>
  </si>
  <si>
    <t>cell division;cell organization and biogenesis</t>
  </si>
  <si>
    <t>Pf05859</t>
  </si>
  <si>
    <t>851197</t>
  </si>
  <si>
    <t>MTW1</t>
  </si>
  <si>
    <t>[K].DLVIVDENELK.[K]</t>
  </si>
  <si>
    <t>YAL034W-A [111-121]</t>
  </si>
  <si>
    <t>[K].DLVIVDENELKK.[S]</t>
  </si>
  <si>
    <t>YAL034W-A [111-122]</t>
  </si>
  <si>
    <t>[R].KLYVDSESTSSTEEVEALLQR.[L]</t>
  </si>
  <si>
    <t>YAL034W-A [200-220]</t>
  </si>
  <si>
    <t>[R].LENQKDLVIVDENELK.[K]</t>
  </si>
  <si>
    <t>YAL034W-A [106-121]</t>
  </si>
  <si>
    <t>[R].IPEEYLDANVFR.[L]</t>
  </si>
  <si>
    <t>YAL034W-A [94-105]</t>
  </si>
  <si>
    <t>[K].LYVDSESTSSTEEVEALLQR.[L]</t>
  </si>
  <si>
    <t>YAL034W-A [201-220]</t>
  </si>
  <si>
    <t>[R].TQAGDIVSIDIEEPQLDLLDDVL.[-]</t>
  </si>
  <si>
    <t>YAL034W-A [267-289]</t>
  </si>
  <si>
    <t>[K].VNDVELAFK.[K]</t>
  </si>
  <si>
    <t>YAL034W-A [131-139]</t>
  </si>
  <si>
    <t>YML074C</t>
  </si>
  <si>
    <t>FPR3 SGDID:S000004539, Chr XIII from 121324-120089, Genome Release 64-2-1, reverse complement, Verified ORF, "Nucleolar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</si>
  <si>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Pf00254</t>
  </si>
  <si>
    <t>Oxidation [M27; M35]</t>
  </si>
  <si>
    <t>Oxidation [M27; M35]; Met-loss+Acetyl [N-Term]</t>
  </si>
  <si>
    <t>[R].IIIPAPYAYGK.[Q]</t>
  </si>
  <si>
    <t>YML074C [378-388]</t>
  </si>
  <si>
    <t>[R].ITMAALNPEAIDEENKPSTLR.[I]</t>
  </si>
  <si>
    <t>YML074C [33-53]</t>
  </si>
  <si>
    <t>YML074C 1xOxidation [M35]</t>
  </si>
  <si>
    <t>[-].MSDLLPLATYSLNVEPYTPVPAIDVTMPITVR.[I]</t>
  </si>
  <si>
    <t>1xOxidation [M27]; 1xMet-loss+Acetyl [N-Term]</t>
  </si>
  <si>
    <t>YML074C [1-32]</t>
  </si>
  <si>
    <t>YML074C 1xOxidation [M27]; 1xMet-loss+Acetyl [N-Term]</t>
  </si>
  <si>
    <t>[K].QALPGIPANSELTFDVK.[L]</t>
  </si>
  <si>
    <t>YLR449W; YML074C</t>
  </si>
  <si>
    <t>YLR449W [371-387]; YML074C [389-405]</t>
  </si>
  <si>
    <t>[K].VLEGGIVIEDR.[T]</t>
  </si>
  <si>
    <t>YML074C [303-313]</t>
  </si>
  <si>
    <t>YOL041C</t>
  </si>
  <si>
    <t>NOP12 SGDID:S000005401, Chr XV from 252646-251267, Genome Release 64-2-1, reverse complement, Verified ORF, "Nucleolar protein involved in pre-25S rRNA processing; also involved in biogenesis of large 60S ribosomal subunit; contains an RNA recognition motif (RRM); binds to Ebp2; similar to Nop13p and Nsr1p"</t>
  </si>
  <si>
    <t>Pf00076, Pf13893, Pf14259</t>
  </si>
  <si>
    <t>Carbamidomethyl [C302]; Met-loss+Acetyl [N-Term]</t>
  </si>
  <si>
    <t>[R].AAEADQEEKEASKPDVSDEQTEEVALPK.[V]</t>
  </si>
  <si>
    <t>YOL041C [54-81]</t>
  </si>
  <si>
    <t>[R].ATLGQEITIEGLR.[A]</t>
  </si>
  <si>
    <t>YOL041C [408-420]</t>
  </si>
  <si>
    <t>[K].HFEPCGDIEYVR.[I]</t>
  </si>
  <si>
    <t>YOL041C [298-309]</t>
  </si>
  <si>
    <t>YOL041C 1xCarbamidomethyl [C302]</t>
  </si>
  <si>
    <t>[K].LLNEEAEAEDDKPTVTKTDETSVPLTSAAK.[K]</t>
  </si>
  <si>
    <t>YOL041C [105-134]</t>
  </si>
  <si>
    <t>[-].MSSAIDNLFGNIDEK.[K]</t>
  </si>
  <si>
    <t>YOL041C [1-15]</t>
  </si>
  <si>
    <t>YOL041C 1xMet-loss+Acetyl [N-Term]</t>
  </si>
  <si>
    <t>[K].SDNNEFAIESIR.[F]</t>
  </si>
  <si>
    <t>YOL041C [196-207]</t>
  </si>
  <si>
    <t>[R].SISFDEALPR.[K]</t>
  </si>
  <si>
    <t>YOL041C [210-219]</t>
  </si>
  <si>
    <t>YLL045C</t>
  </si>
  <si>
    <t>RPL8B SGDID:S000003968, Chr XII from 48629-47859, Genome Release 64-2-1, reverse complement, Verified ORF, "Ribosomal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</si>
  <si>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Pf01248</t>
  </si>
  <si>
    <t>YLL045C; WN66_04128</t>
  </si>
  <si>
    <t>Oxidation [M173]</t>
  </si>
  <si>
    <t>[R].LGTLVNQK.[T]</t>
  </si>
  <si>
    <t>YLL045C; YHL033C</t>
  </si>
  <si>
    <t>YLL045C [186-193]; YHL033C [186-193]</t>
  </si>
  <si>
    <t>[K].MGVPYAIIK.[G]</t>
  </si>
  <si>
    <t>YLL045C [173-181]</t>
  </si>
  <si>
    <t>YLL045C 1xOxidation [M173]</t>
  </si>
  <si>
    <t>[K].NFGIGQAVQPK.[R]</t>
  </si>
  <si>
    <t>YLL045C [33-43]; YHL033C [33-43]</t>
  </si>
  <si>
    <t>[K].TSAVAALTEVR.[A]</t>
  </si>
  <si>
    <t>YLL045C [194-204]; YHL033C [194-204]</t>
  </si>
  <si>
    <t>[K].TSAVAALTEVRAEDEAALAK.[L]</t>
  </si>
  <si>
    <t>YLL045C [194-213]; YHL033C [194-213]</t>
  </si>
  <si>
    <t>[K].VAPAPFGAK.[S]</t>
  </si>
  <si>
    <t>YLL045C [7-15]; YHL033C [7-15]</t>
  </si>
  <si>
    <t>[R].YVKWPEYVR.[LV]</t>
  </si>
  <si>
    <t>YLL045C [49-57]; YHL033C [49-57]</t>
  </si>
  <si>
    <t>YPL106C</t>
  </si>
  <si>
    <t>SSE1 SGDID:S000006027, Chr XVI from 352275-350194, Genome Release 64-2-1, reverse complement, Verified ORF, "ATPase component of heat shock protein Hsp90 chaperone complex; plays a role in determining prion variants; binds unfolded proteins; member of the heat shock protein 70 (HSP70) family; localized to the cytoplasm; deletion results in spindle elongation in S phase; SSE1 has a paralog, SSE2, that arose from the whole genome duplication"</t>
  </si>
  <si>
    <t>Pf00012</t>
  </si>
  <si>
    <t>XVI</t>
  </si>
  <si>
    <t>Oxidation [M441]</t>
  </si>
  <si>
    <t>Carbamidomethyl [C142; C380]; Met-loss+Acetyl [N-Term]; Oxidation [M441]</t>
  </si>
  <si>
    <t>[K].ANITDVCIAVPPWYTEEQR.[Y]</t>
  </si>
  <si>
    <t>1xCarbamidomethyl [C7]</t>
  </si>
  <si>
    <t>YPL106C [136-154]</t>
  </si>
  <si>
    <t>YPL106C 1xCarbamidomethyl [C142]</t>
  </si>
  <si>
    <t>[K].GAAFICAIHSPTLR.[V]</t>
  </si>
  <si>
    <t>YPL106C [375-388]</t>
  </si>
  <si>
    <t>YPL106C 1xCarbamidomethyl [C380]</t>
  </si>
  <si>
    <t>[R].GIDIVVNEVSNR.[S]</t>
  </si>
  <si>
    <t>YPL106C [23-34]</t>
  </si>
  <si>
    <t>[R].IVNDVTAAGVSYGIFK.[T]</t>
  </si>
  <si>
    <t>YPL106C [171-186]</t>
  </si>
  <si>
    <t>[-].MSTPFGLDLGNNNSVLAVAR.[N]</t>
  </si>
  <si>
    <t>YPL106C [1-20]</t>
  </si>
  <si>
    <t>YPL106C 1xMet-loss+Acetyl [N-Term]</t>
  </si>
  <si>
    <t>[R].TGDFSMAASYTDITQLPPNTPEQIANWEITGVQLPEGQDSVPVK.[L]</t>
  </si>
  <si>
    <t>1xOxidation [M6]</t>
  </si>
  <si>
    <t>YPL106C [436-479]</t>
  </si>
  <si>
    <t>YPL106C 1xOxidation [M441]</t>
  </si>
  <si>
    <t>YOR310C</t>
  </si>
  <si>
    <t>NOP58 SGDID:S000005837, Chr XV from 898360-896825, Genome Release 64-2-1, reverse complement, Verified ORF, "Protein involved in producing mature rRNAs and snoRNAs; involved in pre-rRNA processing, 18S rRNA synthesis, and snoRNA synthesis; component of the small subunit processome complex, which is required for processing of pre-18S rRNA"</t>
  </si>
  <si>
    <t>metabolic process;transport</t>
  </si>
  <si>
    <t>854487</t>
  </si>
  <si>
    <t>NOP58</t>
  </si>
  <si>
    <t>Major pathway of rRNA processing in the nucleolus and cytosol; SUMOylation of RNA binding proteins</t>
  </si>
  <si>
    <t>Met-loss+Acetyl [N-Term]</t>
  </si>
  <si>
    <t>[K].ASETDLSEILPEEIEER.[V]</t>
  </si>
  <si>
    <t>YOR310C [218-234]</t>
  </si>
  <si>
    <t>[-].MAYVLTETSAGYALLK.[A]</t>
  </si>
  <si>
    <t>YOR310C [1-16]</t>
  </si>
  <si>
    <t>YOR310C 1xMet-loss+Acetyl [N-Term]</t>
  </si>
  <si>
    <t>[K].SPASTIQILGAEK.[A]</t>
  </si>
  <si>
    <t>YOR310C [312-324]</t>
  </si>
  <si>
    <t>[K].SSSLIQDLDSSDK.[V]</t>
  </si>
  <si>
    <t>YOR310C [25-37]</t>
  </si>
  <si>
    <t>[R].YDALAEDRDDSGDIGLESR.[A]</t>
  </si>
  <si>
    <t>YOR310C [373-391]</t>
  </si>
  <si>
    <t>YGL030W</t>
  </si>
  <si>
    <t>RPL30 SGDID:S000002998, Chr VII from 439091-439093,439324-439638, Genome Release 64-2-1, Verified ORF, "Ribosomal 60S subunit protein L30; involved in pre-rRNA processing in the nucleolus; autoregulates splicing of its transcript; homologous to mammalian ribosomal protein L30, no bacterial homolog"</t>
  </si>
  <si>
    <t>YGL030W; WN66_02374</t>
  </si>
  <si>
    <t>[R].KSELEYYAMLSK.[T]</t>
  </si>
  <si>
    <t>YGL030W [53-64]</t>
  </si>
  <si>
    <t>YGL030W 1xOxidation [M61]</t>
  </si>
  <si>
    <t>[K].LIIIAANTPVLR.[K]</t>
  </si>
  <si>
    <t>YGL030W [41-52]</t>
  </si>
  <si>
    <t>[K].SELEYYAMLSK.[T]</t>
  </si>
  <si>
    <t>YGL030W [54-64]</t>
  </si>
  <si>
    <t>[K].TKVYYFQGGNNELGTAVGK.[L]</t>
  </si>
  <si>
    <t>YGL030W [65-83]</t>
  </si>
  <si>
    <t>[R].VGVVSILEAGDSDILTTLA.[-]</t>
  </si>
  <si>
    <t>YGL030W [87-105]</t>
  </si>
  <si>
    <t>[K].VYYFQGGNNELGTAVGK.[L]</t>
  </si>
  <si>
    <t>YGL030W [67-83]</t>
  </si>
  <si>
    <t>YOR204W</t>
  </si>
  <si>
    <t>DED1 SGDID:S000005730, Chr XV from 722911-724725, Genome Release 64-2-1, Verified ORF, "ATP-dependent DEAD (Asp-Glu-Ala-Asp)-box RNA helicase; required for translation initiation of all yeast mRNAs; binds to mRNA cap-associated factors, and binding stimulates Ded1p RNA-dependent ATPase activity; mutation in human homolog DBY is associated with male infertility; human homolog DDX3X complements ded1 null mutation; DED1 has a paralog, DBP1, that arose from the whole genome duplication"</t>
  </si>
  <si>
    <t>Pf00270, Pf00271</t>
  </si>
  <si>
    <t>Oxidation [M311; M314; M329; M339]</t>
  </si>
  <si>
    <t>Carbamidomethyl [C327]; Oxidation [M311; M314; M329; M339]</t>
  </si>
  <si>
    <t>[R].AGNTGLATAFFNSENSNIVK.[G]</t>
  </si>
  <si>
    <t>YOR204W [493-512]</t>
  </si>
  <si>
    <t>[K].DVPEPITEFTSPPLDGLLLENIK.[L]</t>
  </si>
  <si>
    <t>YOR204W [136-158]</t>
  </si>
  <si>
    <t>[R].HIVEDCDMTPVGER.[Q]</t>
  </si>
  <si>
    <t>1xCarbamidomethyl [C6]; 1xOxidation [M8]</t>
  </si>
  <si>
    <t>YOR204W [322-335]</t>
  </si>
  <si>
    <t>YOR204W 1xCarbamidomethyl [C327]; 1xOxidation [M329]</t>
  </si>
  <si>
    <t>[R].MLDMGFEPQIR.[HK]</t>
  </si>
  <si>
    <t>2xOxidation [M1; M4]</t>
  </si>
  <si>
    <t>YOR204W; YNL112W</t>
  </si>
  <si>
    <t>YOR204W [311-321]; YNL112W [272-282]</t>
  </si>
  <si>
    <t>YOR204W 2xOxidation [M311; M314]; YNL112W 2xOxidation [M272; M275]</t>
  </si>
  <si>
    <t>[R].QTLMFSATFPADIQHLAR.[D]</t>
  </si>
  <si>
    <t>YOR204W [336-353]</t>
  </si>
  <si>
    <t>YOR204W 1xOxidation [M339]</t>
  </si>
  <si>
    <t>[K].TGGFLFPVLSESFK.[T]</t>
  </si>
  <si>
    <t>YOR204W [193-206]</t>
  </si>
  <si>
    <t>[K].TGPSPQPESQGSFYQR.[K]</t>
  </si>
  <si>
    <t>YOR204W [207-222]</t>
  </si>
  <si>
    <t>[R].VGSTSENITQK.[V]</t>
  </si>
  <si>
    <t>YOR204W [367-377]</t>
  </si>
  <si>
    <t>[K].YLVLDEADRMLDMGFEPQIR.[H]</t>
  </si>
  <si>
    <t>2xOxidation [M10; M13]</t>
  </si>
  <si>
    <t>YOR204W [302-321]</t>
  </si>
  <si>
    <t>YOR204W 2xOxidation [M311; M314]</t>
  </si>
  <si>
    <t>YML073C</t>
  </si>
  <si>
    <t>RPL6A SGDID:S000004538, Chr XIII from 123742-123227,124172-124158, Genome Release 64-2-1, reverse complement, Verified ORF, "Ribosomal 60S subunit protein L6A; N-terminally acetylated; binds 5.8S rRNA; homologous to mammalian ribosomal protein L6, no bacterial homolog; RPL6A has a paralog, RPL6B, that arose from the whole genome duplication"</t>
  </si>
  <si>
    <t>Pf01159</t>
  </si>
  <si>
    <t>YML073C; WN66_04734</t>
  </si>
  <si>
    <t>[R].ASLVPGTVLILLAGR.[F]</t>
  </si>
  <si>
    <t>YML073C; YLR448W</t>
  </si>
  <si>
    <t>YML073C [32-46]; YLR448W [32-46]</t>
  </si>
  <si>
    <t>[K].EANLFPEQQNK.[E]</t>
  </si>
  <si>
    <t>YML073C [118-128]</t>
  </si>
  <si>
    <t>[K].EANLFPEQQNKEIK.[A]</t>
  </si>
  <si>
    <t>YML073C [118-131]</t>
  </si>
  <si>
    <t>[K].FNVEYFAK.[E]</t>
  </si>
  <si>
    <t>YML073C [101-108]; YLR448W [101-108]</t>
  </si>
  <si>
    <t>[K].VSVEGVNVEK.[F]</t>
  </si>
  <si>
    <t>YML073C [91-100]; YLR448W [91-100]</t>
  </si>
  <si>
    <t>[K].VSVEGVNVEKFNVEYFAK.[E]</t>
  </si>
  <si>
    <t>YML073C [91-108]; YLR448W [91-108]</t>
  </si>
  <si>
    <t>[K].WYPSEDVAALK.[K]</t>
  </si>
  <si>
    <t>YML073C [9-19]</t>
  </si>
  <si>
    <t>[K].WYPSEDVAALKK.[T]</t>
  </si>
  <si>
    <t>YML073C [9-20]</t>
  </si>
  <si>
    <t>[R].YVIATSTK.[V]</t>
  </si>
  <si>
    <t>YML073C [83-90]; YLR448W [83-90]</t>
  </si>
  <si>
    <t>YDR418W</t>
  </si>
  <si>
    <t>RPL12B SGDID:S000002826, Chr IV from 1301616-1302113, Genome Release 64-2-1, Verified ORF, "Ribosomal 60S subunit protein L12B; rpl12a rpl12b double mutant exhibits slow growth and slow translation; homologous to mammalian ribosomal protein L12 and bacterial L11; RPL12B has a paralog, RPL12A, that arose from the whole genome duplication"</t>
  </si>
  <si>
    <t>Pf00298, Pf03946</t>
  </si>
  <si>
    <t>856656; 852026</t>
  </si>
  <si>
    <t>YEL054C; YDR418W</t>
  </si>
  <si>
    <t>RPL12A; RPL12B</t>
  </si>
  <si>
    <t>V; IV</t>
  </si>
  <si>
    <t>Carbamidomethyl [C141]</t>
  </si>
  <si>
    <t>[R].AVGGEVGASAALAPK.[I]</t>
  </si>
  <si>
    <t>YDR418W [17-31]</t>
  </si>
  <si>
    <t>[K].EILGTAQSVGCR.[V]</t>
  </si>
  <si>
    <t>1xCarbamidomethyl [C11]</t>
  </si>
  <si>
    <t>YDR418W [131-142]</t>
  </si>
  <si>
    <t>YDR418W 1xCarbamidomethyl [C141]</t>
  </si>
  <si>
    <t>[K].IGPLGLSPK.[K]</t>
  </si>
  <si>
    <t>YDR418W [32-40]</t>
  </si>
  <si>
    <t>[K].NPHDIIEGINAGEIEIPEN.[-]</t>
  </si>
  <si>
    <t>YDR418W [147-165]</t>
  </si>
  <si>
    <t>[R].VDFKNPHDIIEGINAGEIEIPEN.[-]</t>
  </si>
  <si>
    <t>YDR418W [143-165]</t>
  </si>
  <si>
    <t>YKL138C-A</t>
  </si>
  <si>
    <t>HSK3 SGDID:S000028421, Chr XI from 185012-184803,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</si>
  <si>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Pf08227</t>
  </si>
  <si>
    <t>YKL138C-A; WN66_03843</t>
  </si>
  <si>
    <t>Oxidation [M33]</t>
  </si>
  <si>
    <t>Oxidation [M33]; Carbamidomethyl [C37]</t>
  </si>
  <si>
    <t>[R].ELQTNLQETTK.[Q]</t>
  </si>
  <si>
    <t>YKL138C-A [18-28]</t>
  </si>
  <si>
    <t>[R].ELQTNLQETTKQLDIMSK.[Q]</t>
  </si>
  <si>
    <t>YKL138C-A [18-35]</t>
  </si>
  <si>
    <t>YKL138C-A 1xOxidation [M33]</t>
  </si>
  <si>
    <t>[K].QCNENLVGQLGK.[V]</t>
  </si>
  <si>
    <t>YKL138C-A [36-47]</t>
  </si>
  <si>
    <t>YKL138C-A 1xCarbamidomethyl [C37]</t>
  </si>
  <si>
    <t>[K].QLDIMSK.[Q]</t>
  </si>
  <si>
    <t>YKL138C-A [29-35]</t>
  </si>
  <si>
    <t>[R].QYNQLAHELR.[E]</t>
  </si>
  <si>
    <t>YKL138C-A [8-17]</t>
  </si>
  <si>
    <t>YHL033C</t>
  </si>
  <si>
    <t>RPL8A SGDID:S000001025, Chr VIII from 36025-35255, Genome Release 64-2-1, reverse complement, Verified ORF, "Ribosomal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</si>
  <si>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856352</t>
  </si>
  <si>
    <t>RPL8A</t>
  </si>
  <si>
    <t>[K].MGVPYAIVK.[G]</t>
  </si>
  <si>
    <t>YHL033C [173-181]</t>
  </si>
  <si>
    <t>YHL033C 1xOxidation [M173]</t>
  </si>
  <si>
    <t>YLR249W</t>
  </si>
  <si>
    <t>YEF3 SGDID:S000004239, Chr XII from 636780-639914, Genome Release 64-2-1, Verified ORF, "Translation elongation factor 3; contains two ABC cassettes; binds and hydrolyzes ATP; YEF3 has a paralog, HEF3, that arose from the whole genome duplication"</t>
  </si>
  <si>
    <t>Pf00005, Pf00350, Pf01926, Pf03193, Pf13304, Pf13476, Pf13558</t>
  </si>
  <si>
    <t>Oxidation [M672; M824; M832; M833; M971]</t>
  </si>
  <si>
    <t>Carbamidomethyl [C432; C434; C490; C691; C814]; Oxidation [M672; M824; M832; M833; M971]</t>
  </si>
  <si>
    <t>[R].AIANGQVDGFPTQEECR.[T]</t>
  </si>
  <si>
    <t>YLR249W [475-491]</t>
  </si>
  <si>
    <t>YLR249W 1xCarbamidomethyl [C490]</t>
  </si>
  <si>
    <t>[R].AVDNIPVGPNFDDEEDEGEDLCNCEFSLAYGAK.[I]</t>
  </si>
  <si>
    <t>2xCarbamidomethyl [C22; C24]</t>
  </si>
  <si>
    <t>YLR249W [411-443]</t>
  </si>
  <si>
    <t>YLR249W 2xCarbamidomethyl [C432; C434]</t>
  </si>
  <si>
    <t>[K].AYEELSNTDLEFK.[F]</t>
  </si>
  <si>
    <t>YLR249W [637-649]</t>
  </si>
  <si>
    <t>[R].MTPSGHNWVSGQGAGPR.[I]</t>
  </si>
  <si>
    <t>YLR249W [971-987]</t>
  </si>
  <si>
    <t>YLR249W 1xOxidation [M971]</t>
  </si>
  <si>
    <t>[K].NTYEYECSFLLGENIGMK.[S]</t>
  </si>
  <si>
    <t>1xCarbamidomethyl [C7]; 1xOxidation [M17]</t>
  </si>
  <si>
    <t>YLR249W [808-825]</t>
  </si>
  <si>
    <t>YLR249W 1xCarbamidomethyl [C814]; 1xOxidation [M824]</t>
  </si>
  <si>
    <t>[K].VLEELFQK.[L]</t>
  </si>
  <si>
    <t>YLR249W [10-17]</t>
  </si>
  <si>
    <t>[K].VTNMEFQYPGTSKPQITDINFQCSLSSR.[I]</t>
  </si>
  <si>
    <t>1xCarbamidomethyl [C23]; 1xOxidation [M4]</t>
  </si>
  <si>
    <t>YLR249W [669-696]</t>
  </si>
  <si>
    <t>YLR249W 1xCarbamidomethyl [C691]; 1xOxidation [M672]</t>
  </si>
  <si>
    <t>[R].WVPMMSVDNAWIPR.[G]</t>
  </si>
  <si>
    <t>YLR249W [829-842]</t>
  </si>
  <si>
    <t>YLR249W 2xOxidation [M832; M833]</t>
  </si>
  <si>
    <t>YCL037C</t>
  </si>
  <si>
    <t>SRO9 SGDID:S000000542, Chr III from 58678-57374, Genome Release 64-2-1, reverse complement, Verified ORF, "Cytoplasmic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</si>
  <si>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Pf05383</t>
  </si>
  <si>
    <t>YCL037C; WN66_00621</t>
  </si>
  <si>
    <t>[K].LAPTEIPVSTISIEDLDATR.[K]</t>
  </si>
  <si>
    <t>YCL037C [44-63]</t>
  </si>
  <si>
    <t>[K].LAPTEIPVSTISIEDLDATRK.[K]</t>
  </si>
  <si>
    <t>YCL037C [44-64]</t>
  </si>
  <si>
    <t>[-].MSAETAAANTATAPVPEVQEQESSK.[S]</t>
  </si>
  <si>
    <t>YCL037C [1-25]</t>
  </si>
  <si>
    <t>YCL037C 1xMet-loss+Acetyl [N-Term]</t>
  </si>
  <si>
    <t>[K].QVNLTPAPLPTSSPWK.[L]</t>
  </si>
  <si>
    <t>YCL037C [28-43]</t>
  </si>
  <si>
    <t>YNL061W</t>
  </si>
  <si>
    <t>NOP2 SGDID:S000005005, Chr XIV from 510540-512396, Genome Release 64-2-1, Verified ORF, "rRNA m5C methyltransferase; methylates cytosine at position 2870 of 25S rRNA while Rcm1p methylates cytosine at position 2278; contains seven beta-strand methyltransferase motif; essential for processing and maturation of 27S pre-rRNA and large ribosomal subunit biogenesis; localized to the nucleolus; constituent of 66S pre-ribosomal particles; homolog of p120/NSUN1, a human gene upregulated in cancer"</t>
  </si>
  <si>
    <t>Pf01189</t>
  </si>
  <si>
    <t>Oxidation [M166; M174; M189; M190]</t>
  </si>
  <si>
    <t>Oxidation [M166; M174; M189; M190]; Carbamidomethyl [C424; C465]</t>
  </si>
  <si>
    <t>[R].ADILPTEEQEEMMAQETPNLTSTR.[T]</t>
  </si>
  <si>
    <t>2xOxidation [M12; M13]</t>
  </si>
  <si>
    <t>YNL061W [178-201]</t>
  </si>
  <si>
    <t>YNL061W 2xOxidation [M189; M190]</t>
  </si>
  <si>
    <t>[K].KLDEEEAEEAEEAEMELVEAENMQPR.[A]</t>
  </si>
  <si>
    <t>2xOxidation [M15; M23]</t>
  </si>
  <si>
    <t>YNL061W [152-177]</t>
  </si>
  <si>
    <t>YNL061W 2xOxidation [M166; M174]</t>
  </si>
  <si>
    <t>[R].ILLDAPCSGTGVIGK.[D]</t>
  </si>
  <si>
    <t>YNL061W [418-432]</t>
  </si>
  <si>
    <t>YNL061W 1xCarbamidomethyl [C424]</t>
  </si>
  <si>
    <t>[K].QAAPPTLEEFQAR.[K]</t>
  </si>
  <si>
    <t>YNL061W [10-22]</t>
  </si>
  <si>
    <t>[K].QLLLSAIDSVDCNSK.[H]</t>
  </si>
  <si>
    <t>YNL061W [454-468]</t>
  </si>
  <si>
    <t>YNL061W 1xCarbamidomethyl [C465]</t>
  </si>
  <si>
    <t>YLR449W</t>
  </si>
  <si>
    <t>FPR4 SGDID:S000004441, Chr XII from 1030834-1032012, Genome Release 64-2-1, Verified ORF, "Peptidyl-prolyl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FPR4 has a paralog, FPR3, that arose from the whole genome duplication"</t>
  </si>
  <si>
    <t>Oxidation [M4; M35; M352]</t>
  </si>
  <si>
    <t>Oxidation [M4; M35; M352]; Met-loss+Acetyl [N-Term]</t>
  </si>
  <si>
    <t>[K].GWDIGVAGMAVGGER.[R]</t>
  </si>
  <si>
    <t>YLR449W [344-358]</t>
  </si>
  <si>
    <t>YLR449W 1xOxidation [M352]</t>
  </si>
  <si>
    <t>[K].LLEGGIIIEDR.[V]</t>
  </si>
  <si>
    <t>YLR449W [285-295]</t>
  </si>
  <si>
    <t>[R].ITMAAIDPEPFDDDKKPSTLR.[I]</t>
  </si>
  <si>
    <t>YLR449W [33-53]</t>
  </si>
  <si>
    <t>YLR449W 1xOxidation [M35]</t>
  </si>
  <si>
    <t>[R].IVIPAPYAYGK.[Q]</t>
  </si>
  <si>
    <t>YLR449W [360-370]</t>
  </si>
  <si>
    <t>[-].MSDMLPLATYSLNVEPYSPTPALNFK.[I]</t>
  </si>
  <si>
    <t>1xOxidation [M4]; 1xMet-loss+Acetyl [N-Term]</t>
  </si>
  <si>
    <t>YLR449W [1-26]</t>
  </si>
  <si>
    <t>YLR449W 1xOxidation [M4]; 1xMet-loss+Acetyl [N-Term]</t>
  </si>
  <si>
    <t>[R].RIVIPAPYAYGK.[Q]</t>
  </si>
  <si>
    <t>YLR449W [359-370]</t>
  </si>
  <si>
    <t>YML063W</t>
  </si>
  <si>
    <t>RPS1B SGDID:S000004528, Chr XIII from 146482-147249, Genome Release 64-2-1, Verified ORF, "Ribosomal protein 10 (rp10) of the small (40S) subunit; homologous to mammalian ribosomal protein S3A, no bacterial homolog; RPS1B has a paralog, RPS1A, that arose from the whole genome duplication"</t>
  </si>
  <si>
    <t>Pf01015</t>
  </si>
  <si>
    <t>YML063W; WN66_04745</t>
  </si>
  <si>
    <t>Oxidation [M229]</t>
  </si>
  <si>
    <t>Oxidation [M229]; Carbamidomethyl [C69]</t>
  </si>
  <si>
    <t>[R].EVQNSTLAQLTSK.[L]</t>
  </si>
  <si>
    <t>YML063W [175-187]</t>
  </si>
  <si>
    <t>[K].EWFDIK.[A]</t>
  </si>
  <si>
    <t>YLR441C; YML063W</t>
  </si>
  <si>
    <t>YLR441C [28-33]; YML063W [28-33]</t>
  </si>
  <si>
    <t>[K].FDVGALMALHGEGSGEEK.[G]</t>
  </si>
  <si>
    <t>1xOxidation [M7]</t>
  </si>
  <si>
    <t>YLR441C [223-240]; YML063W [223-240]</t>
  </si>
  <si>
    <t>YLR441C 1xOxidation [M229]; YML063W 1xOxidation [M229]</t>
  </si>
  <si>
    <t>[K].LIPEVINKEIENATK.[D]</t>
  </si>
  <si>
    <t>YLR441C [188-202]; YML063W [188-202]</t>
  </si>
  <si>
    <t>[K].VSGFKDEVLETV.[-]</t>
  </si>
  <si>
    <t>YML063W [244-255]</t>
  </si>
  <si>
    <t>[RK].VVDPFTR.[K]</t>
  </si>
  <si>
    <t>YLR441C [20-26]; YML063W [20-26]</t>
  </si>
  <si>
    <t>[R].VVEVCLADLQGSEDHSFR.[K]</t>
  </si>
  <si>
    <t>YLR441C [65-82]; YML063W [65-82]</t>
  </si>
  <si>
    <t>YLR441C 1xCarbamidomethyl [C69]; YML063W 1xCarbamidomethyl [C69]</t>
  </si>
  <si>
    <t>YER018C</t>
  </si>
  <si>
    <t>SPC25 SGDID:S000000820, Chr V from 192624-191959,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</si>
  <si>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[K].DVAQVLAR.[Q]</t>
  </si>
  <si>
    <t>YER018C [20-27]</t>
  </si>
  <si>
    <t>[R].ELDSLLQQR.[G]</t>
  </si>
  <si>
    <t>YER018C [108-116]</t>
  </si>
  <si>
    <t>[R].FVFGDDSR.[C]</t>
  </si>
  <si>
    <t>YER018C [161-168]</t>
  </si>
  <si>
    <t>[-].MASIDAFSDLER.[R]</t>
  </si>
  <si>
    <t>YER018C [1-12]</t>
  </si>
  <si>
    <t>YER018C 1xMet-loss+Acetyl [N-Term]</t>
  </si>
  <si>
    <t>[-].MASIDAFSDLERR.[M]</t>
  </si>
  <si>
    <t>YER018C [1-13]</t>
  </si>
  <si>
    <t>[R].VLPGASDVHDVR.[F]</t>
  </si>
  <si>
    <t>YER018C [149-160]</t>
  </si>
  <si>
    <t>[R].WAAQSGNDAAEVALYER.[L]</t>
  </si>
  <si>
    <t>YER018C [127-143]</t>
  </si>
  <si>
    <t>YGL008C</t>
  </si>
  <si>
    <t>PMA1 SGDID:S000002976, Chr VII from 482666-479910, Genome Release 64-2-1, reverse complement, Verified ORF, "Plasma membrane P2-type H+-ATPase; pumps protons out of cell; major regulator of cytoplasmic pH and plasma membrane potential; long-lived protein asymmetrically distributed at plasma membrane between mother cells and buds; accumulates at high levels in mother cells during aging, buds emerge with very low levels of Pma1p, newborn cells have low levels of Pma1p; Hsp30p plays a role in Pma1p regulation; interactions with Std1p appear to propagate [GAR+]"</t>
  </si>
  <si>
    <t>catalytic activity;metal ion binding;nucleotide binding</t>
  </si>
  <si>
    <t>Pf00122, Pf00690, Pf00702, Pf08282, Pf12710</t>
  </si>
  <si>
    <t>Oxidation [M258; M556; M631; M904; M907]</t>
  </si>
  <si>
    <t>[K].ADTGIAVEGATDAAR.[S]</t>
  </si>
  <si>
    <t>YGL008C [645-659]</t>
  </si>
  <si>
    <t>[R].DGQLVEIPANEVVPGDILQLEDGTVIPTDGR.[I]</t>
  </si>
  <si>
    <t>YGL008C [185-215]</t>
  </si>
  <si>
    <t>[K].GAPLFVLK.[T]</t>
  </si>
  <si>
    <t>YGL008C [475-482]</t>
  </si>
  <si>
    <t>[R].GYLVAMTGDGVNDAPSLK.[K]</t>
  </si>
  <si>
    <t>YGL008C [626-643]</t>
  </si>
  <si>
    <t>YGL008C 1xOxidation [M631]</t>
  </si>
  <si>
    <t>[K].KADTGIAVEGATDAAR.[S]</t>
  </si>
  <si>
    <t>YGL008C [644-659]</t>
  </si>
  <si>
    <t>[K].MLTGDAVGIAK.[E]</t>
  </si>
  <si>
    <t>YGL008C [556-566]</t>
  </si>
  <si>
    <t>YGL008C 1xOxidation [M556]</t>
  </si>
  <si>
    <t>[K].RGEGFMVVTATGDNTFVGR.[A]</t>
  </si>
  <si>
    <t>YGL008C [253-271]</t>
  </si>
  <si>
    <t>YGL008C 1xOxidation [M258]</t>
  </si>
  <si>
    <t>[R].SVEDFMAAMQR.[V]</t>
  </si>
  <si>
    <t>2xOxidation [M6; M9]</t>
  </si>
  <si>
    <t>YGL008C [899-909]</t>
  </si>
  <si>
    <t>YGL008C 2xOxidation [M904; M907]</t>
  </si>
  <si>
    <t>YLR448W</t>
  </si>
  <si>
    <t>RPL6B SGDID:S000004440, Chr XII from 1028854-1028868,1029253-1029768, Genome Release 64-2-1, Verified ORF, "Ribosomal 60S subunit protein L6B; binds 5.8S rRNA; homologous to mammalian ribosomal protein L6, no bacterial homolog; RPL6B has a paralog, RPL6A, that arose from the whole genome duplication"</t>
  </si>
  <si>
    <t>851169</t>
  </si>
  <si>
    <t>RPL6B</t>
  </si>
  <si>
    <t>[K].EANLFPEQQTK.[E]</t>
  </si>
  <si>
    <t>YLR448W [118-128]</t>
  </si>
  <si>
    <t>[K].HLEDNTLLVTGPFK.[V]</t>
  </si>
  <si>
    <t>YLR448W [57-70]</t>
  </si>
  <si>
    <t>[K].KEANLFPEQQTK.[E]</t>
  </si>
  <si>
    <t>YLR448W [117-128]</t>
  </si>
  <si>
    <t>[K].WYPSEDVAAPK.[K]</t>
  </si>
  <si>
    <t>YLR448W [9-19]</t>
  </si>
  <si>
    <t>YGL135W</t>
  </si>
  <si>
    <t>RPL1B SGDID:S000003103, Chr VII from 254641-255294, Genome Release 64-2-1, Verified ORF, "Ribosomal 60S subunit protein L1B; N-terminally acetylated; homologous to mammalian ribosomal protein L10A and bacterial L1; RPL1B has a paralog, RPL1A, that arose from the whole genome duplication; rpl1a rpl1b double null mutation is lethal"</t>
  </si>
  <si>
    <t>Pf00687</t>
  </si>
  <si>
    <t>YGL135W; YPL220W; WN66_02258; WN66_06313</t>
  </si>
  <si>
    <t>VII; XVI</t>
  </si>
  <si>
    <t>Oxidation [M63; M85]</t>
  </si>
  <si>
    <t>Carbamidomethyl [C58; C66; C80]; Oxidation [M63; M85]</t>
  </si>
  <si>
    <t>[R].LLGPQLSK.[A]</t>
  </si>
  <si>
    <t>YGL135W [123-130]</t>
  </si>
  <si>
    <t>[K].LPNCPRPNMSICIFGDAFDVDR.[A]</t>
  </si>
  <si>
    <t>2xCarbamidomethyl [C4; C12]; 1xOxidation [M9]</t>
  </si>
  <si>
    <t>YGL135W [55-76]</t>
  </si>
  <si>
    <t>YGL135W 2xCarbamidomethyl [C58; C66]; 1xOxidation [M63]</t>
  </si>
  <si>
    <t>[R].NFLETVELQVGLK.[N]</t>
  </si>
  <si>
    <t>YGL135W [27-39]</t>
  </si>
  <si>
    <t>[K].SCGVDAMSVDDLK.[K]</t>
  </si>
  <si>
    <t>YGL135W [79-91]</t>
  </si>
  <si>
    <t>YGL135W 1xCarbamidomethyl [C80]; 1xOxidation [M85]</t>
  </si>
  <si>
    <t>[K].SCGVDAMSVDDLKK.[L]</t>
  </si>
  <si>
    <t>YGL135W [79-92]</t>
  </si>
  <si>
    <t>[K].YNAFIASEVLIK.[Q]</t>
  </si>
  <si>
    <t>YGL135W [107-118]</t>
  </si>
  <si>
    <t>YDR381W</t>
  </si>
  <si>
    <t>YRA1 SGDID:S000002789, Chr IV from 1236558-1236842,1237609-1238004, Genome Release 64-2-1, Verified ORF, "Nuclear polyadenylated RNA-binding protein; required for export of poly(A)+ mRNA from the nucleus; proposed to couple mRNA export with 3' end processing via its interactions with Mex67p and Pcf11p; interacts with DBP2; inhibits the helicase activity of Dbp2; functionally redundant with Yra2p, another REF family member"</t>
  </si>
  <si>
    <t>YDR381W; WN66_01464</t>
  </si>
  <si>
    <t>Oxidation [M121; M219]</t>
  </si>
  <si>
    <t>Oxidation [M121; M219]; Met-loss+Acetyl [N-Term]</t>
  </si>
  <si>
    <t>[R].EFFASQVGGVQR.[V]</t>
  </si>
  <si>
    <t>YDR381W [96-107]</t>
  </si>
  <si>
    <t>[R].GQSTGMANITFK.[N]</t>
  </si>
  <si>
    <t>YDR381W [116-127]</t>
  </si>
  <si>
    <t>YDR381W 1xOxidation [M121]</t>
  </si>
  <si>
    <t>[-].MSANLDKSLDEIIGSNK.[A]</t>
  </si>
  <si>
    <t>YDR381W [1-17]</t>
  </si>
  <si>
    <t>YDR381W 1xMet-loss+Acetyl [N-Term]</t>
  </si>
  <si>
    <t>[K].SLDEIIGSNK.[A]</t>
  </si>
  <si>
    <t>YDR381W [8-17]</t>
  </si>
  <si>
    <t>[K].SLEDLDKEMADYFEKK.[-]</t>
  </si>
  <si>
    <t>YDR381W [211-226]</t>
  </si>
  <si>
    <t>YDR381W 1xOxidation [M219]</t>
  </si>
  <si>
    <t>[K].VNVEGLPR.[D]</t>
  </si>
  <si>
    <t>YDR381W [80-87]</t>
  </si>
  <si>
    <t>YPL233W</t>
  </si>
  <si>
    <t>NSL1 SGDID:S000006154, Chr XVI from 106172-106822, Genome Release 64-2-1, Verified ORF, "Essential component of the MIND kinetochore complex; joins kinetochore subunits contacting DNA to those contacting microtubules; required for accurate chromosome segregation; complex consists of Mtw1p Including Nnf1p-Nsl1p-Dsn1p (MIND)"</t>
  </si>
  <si>
    <t>chromosome</t>
  </si>
  <si>
    <t>Pf08641</t>
  </si>
  <si>
    <t>YPL233W; WN66_06299</t>
  </si>
  <si>
    <t>Oxidation [M92]</t>
  </si>
  <si>
    <t>[K].INEVYNNSKDEYLAQLDGR.[I]</t>
  </si>
  <si>
    <t>YPL233W [128-146]</t>
  </si>
  <si>
    <t>[K].QDYVASLNELYQTQQDLPK.[V]</t>
  </si>
  <si>
    <t>YPL233W [180-198]</t>
  </si>
  <si>
    <t>[K].SLEVVNADTVGK.[T]</t>
  </si>
  <si>
    <t>YPL233W [67-78]</t>
  </si>
  <si>
    <t>[K].YMEPFDLDLNEQVR.[K]</t>
  </si>
  <si>
    <t>YPL233W [91-104]</t>
  </si>
  <si>
    <t>YPL233W 1xOxidation [M92]</t>
  </si>
  <si>
    <t>YLR441C</t>
  </si>
  <si>
    <t>RPS1A SGDID:S000004433, Chr XII from 1018908-1018141, Genome Release 64-2-1, reverse complement, Verified ORF, "Ribosomal protein 10 (rp10) of the small (40S) subunit; homologous to mammalian ribosomal protein S3A, no bacterial homolog; RPS1A has a paralog, RPS1B, that arose from the whole genome duplication"</t>
  </si>
  <si>
    <t>cytoplasm;cytosol;ribosome</t>
  </si>
  <si>
    <t>851162</t>
  </si>
  <si>
    <t>RPS1A</t>
  </si>
  <si>
    <t>[K].VTGFKDEVLETV.[-]</t>
  </si>
  <si>
    <t>YLR441C [244-255]</t>
  </si>
  <si>
    <t>YPL085W</t>
  </si>
  <si>
    <t>SEC16 SGDID:S000006006, Chr XVI from 387067-393654, Genome Release 64-2-1, Verified ORF, "COPII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</si>
  <si>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Pf12931, Pf12932, Pf12935</t>
  </si>
  <si>
    <t>Phospho [S607(100)]</t>
  </si>
  <si>
    <t>[R].FGSGNSFSSLDKPIPQSR.[K]</t>
  </si>
  <si>
    <t>YPL085W [658-675]</t>
  </si>
  <si>
    <t>[K].LGTVPSNYVSSPDLVR.[R]</t>
  </si>
  <si>
    <t>YPL085W [1593-1608]</t>
  </si>
  <si>
    <t>[K].IIESSAPPPPPIVK.[R]</t>
  </si>
  <si>
    <t>YPL085W [2072-2085]</t>
  </si>
  <si>
    <t>[K].QYPSVVQNLGASAVNTPNFVK.[T]</t>
  </si>
  <si>
    <t>YPL085W [813-833]</t>
  </si>
  <si>
    <t>[R].SGPINNSLPPVHATSVIPNNPITGEPLPIK.[T]</t>
  </si>
  <si>
    <t>YPL085W [2097-2126]</t>
  </si>
  <si>
    <t>[K].SNSNVPSLFADFPAPPK.[L]</t>
  </si>
  <si>
    <t>YPL085W [1576-1592]</t>
  </si>
  <si>
    <t>[K].TGLGTPNQQVSVPNIVSPKPPVVK.[D]</t>
  </si>
  <si>
    <t>YPL085W [591-614]</t>
  </si>
  <si>
    <t>1xPhospho [S17(100)]</t>
  </si>
  <si>
    <t>YPL085W 1xPhospho [S607(100)]</t>
  </si>
  <si>
    <t>[K].VETTVSAPPIR.[A]</t>
  </si>
  <si>
    <t>YPL085W [744-754]</t>
  </si>
  <si>
    <t>YIR010W</t>
  </si>
  <si>
    <t>DSN1 SGDID:S000001449, Chr IX from 375431-377161, Genome Release 64-2-1, Verified ORF, "Essential component of the MIND kinetochore complex; joins kinetochore subunits contacting DNA to those contacting microtubules; phosphorylation of Dsn1p promotes interaction between outer and inner kinetochore proteins; N-terminal end interacts with monopolin subunit Csm1p and is essential for meiotic but not mitotic chromosome segregation; important for chromosome segregation; complex consists of Mtw1p Including Nnf1p-Nsl1p-Dsn1p (MIND); modified by sumoylation"</t>
  </si>
  <si>
    <t>Pf08202</t>
  </si>
  <si>
    <t>854827</t>
  </si>
  <si>
    <t>DSN1</t>
  </si>
  <si>
    <t>Oxidation [M15; M29]</t>
  </si>
  <si>
    <t>Oxidation [M15; M29]; Met-loss+Acetyl [N-Term]</t>
  </si>
  <si>
    <t>[K].ATLQSNEPTQKDEEETEYFENK.[Q]</t>
  </si>
  <si>
    <t>YIR010W [41-62]</t>
  </si>
  <si>
    <t>[K].GLSLSFSK.[K]</t>
  </si>
  <si>
    <t>YIR010W [565-572]</t>
  </si>
  <si>
    <t>[K].HIQGFPTLGER.[L]</t>
  </si>
  <si>
    <t>YIR010W [81-91]</t>
  </si>
  <si>
    <t>[K].ISSETDDDHSQVINPQQLLK.[G]</t>
  </si>
  <si>
    <t>YIR010W [545-564]</t>
  </si>
  <si>
    <t>[R].METIPILESDSK.[A]</t>
  </si>
  <si>
    <t>YIR010W [29-40]</t>
  </si>
  <si>
    <t>YIR010W 1xOxidation [M29]</t>
  </si>
  <si>
    <t>[-].MSLEPTQTVSGTPPMLHQR.[T]</t>
  </si>
  <si>
    <t>1xOxidation [M15]; 1xMet-loss+Acetyl [N-Term]</t>
  </si>
  <si>
    <t>YIR010W [1-19]</t>
  </si>
  <si>
    <t>YIR010W 1xOxidation [M15]; 1xMet-loss+Acetyl [N-Term]</t>
  </si>
  <si>
    <t>[K].QSVSNLSPDLK.[F]</t>
  </si>
  <si>
    <t>YIR010W [63-73]</t>
  </si>
  <si>
    <t>YOR369C</t>
  </si>
  <si>
    <t>RPS12 SGDID:S000005896, Chr XV from 1028625-1028194, Genome Release 64-2-1, reverse complement, Verified ORF, "Protein component of the small (40S) ribosomal subunit; homologous to mammalian ribosomal protein S12, no bacterial homolog"</t>
  </si>
  <si>
    <t>YOR369C; WN66_06220</t>
  </si>
  <si>
    <t>Oxidation [M135; M137]</t>
  </si>
  <si>
    <t>[R].KVVGASVVVVK.[N]</t>
  </si>
  <si>
    <t>YOR369C [114-124]</t>
  </si>
  <si>
    <t>[K].NWGAETDELSMIMEHFSQQ.[-]</t>
  </si>
  <si>
    <t>2xOxidation [M11; M13]</t>
  </si>
  <si>
    <t>YOR369C [125-143]</t>
  </si>
  <si>
    <t>YOR369C 2xOxidation [M135; M137]</t>
  </si>
  <si>
    <t>[K].QLGEWAGLGK.[I]</t>
  </si>
  <si>
    <t>YOR369C [96-105]</t>
  </si>
  <si>
    <t>[R].TALVHDGLAR.[G]</t>
  </si>
  <si>
    <t>YOR369C [34-43]</t>
  </si>
  <si>
    <t>[K].VVGASVVVVK.[N]</t>
  </si>
  <si>
    <t>YOR369C [115-124]</t>
  </si>
  <si>
    <t>YPL043W</t>
  </si>
  <si>
    <t>NOP4 SGDID:S000005964, Chr XVI from 469939-471996, Genome Release 64-2-1, Verified ORF, "Nucleolar protein; essential for processing and maturation of 27S pre-rRNA and large ribosomal subunit biogenesis; constituent of 66S pre-ribosomal particles; contains four RNA recognition motifs (RRMs)"</t>
  </si>
  <si>
    <t>856063</t>
  </si>
  <si>
    <t>NOP4</t>
  </si>
  <si>
    <t>Oxidation [M366; M517]</t>
  </si>
  <si>
    <t>[K].FMGPDEIEAQK.[K]</t>
  </si>
  <si>
    <t>YPL043W [516-526]</t>
  </si>
  <si>
    <t>YPL043W 1xOxidation [M517]</t>
  </si>
  <si>
    <t>[R].KVAVDFAVQK.[N]</t>
  </si>
  <si>
    <t>YPL043W [217-226]</t>
  </si>
  <si>
    <t>[K].NAPAAGSTSLLIGDDVMPEYVYEGR.[V]</t>
  </si>
  <si>
    <t>YPL043W [350-374]</t>
  </si>
  <si>
    <t>YPL043W 1xOxidation [M366]</t>
  </si>
  <si>
    <t>[R].NLYLLNEGR.[V]</t>
  </si>
  <si>
    <t>YPL043W [413-421]</t>
  </si>
  <si>
    <t>[R].NVPYDATEESLAPHFSK.[F]</t>
  </si>
  <si>
    <t>YPL043W [296-312]</t>
  </si>
  <si>
    <t>[R].VLSITPTLVR.[E]</t>
  </si>
  <si>
    <t>YPL043W [375-384]</t>
  </si>
  <si>
    <t>YBR127C</t>
  </si>
  <si>
    <t>VMA2 SGDID:S000000331, Chr II from 492822-491269, Genome Release 64-2-1, reverse complement, Verified ORF, "Subunit B of V1 peripheral membrane domain of vacuolar H+-ATPase; an electrogenic proton pump found throughout the endomembrane system; contains nucleotide binding sites; also detected in the cytoplasm; protein abundance increases in response to DNA replication stress"</t>
  </si>
  <si>
    <t>catalytic activity;nucleotide binding;transporter activity</t>
  </si>
  <si>
    <t>Pf00006, Pf00306, Pf02874</t>
  </si>
  <si>
    <t>YBR127C; WN66_00395</t>
  </si>
  <si>
    <t>Oxidation [M150; M161]</t>
  </si>
  <si>
    <t>[R].AIVQVFEGTSGIDVK.[K]</t>
  </si>
  <si>
    <t>YBR127C [75-89]</t>
  </si>
  <si>
    <t>[R].LALTTAEYLAYQTER.[H]</t>
  </si>
  <si>
    <t>YBR127C [258-272]</t>
  </si>
  <si>
    <t>[R].IYPEEMISTGVSAIDTMNSIAR.[G]</t>
  </si>
  <si>
    <t>2xOxidation [M6; M17]</t>
  </si>
  <si>
    <t>YBR127C [145-166]</t>
  </si>
  <si>
    <t>YBR127C 2xOxidation [M150; M161]</t>
  </si>
  <si>
    <t>[R].TSLFLNLANDPTIER.[I]</t>
  </si>
  <si>
    <t>YBR127C [238-252]</t>
  </si>
  <si>
    <t>[R].YNEIVNLTLPDGTVR.[Q]</t>
  </si>
  <si>
    <t>YBR127C [49-63]</t>
  </si>
  <si>
    <t>YHL015W</t>
  </si>
  <si>
    <t>RPS20 SGDID:S000001007, Chr VIII from 75412-75777, Genome Release 64-2-1, Verified ORF, "Protein component of the small (40S) ribosomal subunit; overproduction suppresses mutations affecting RNA polymerase III-dependent transcription; homologous to mammalian ribosomal protein S20 and bacterial S10"</t>
  </si>
  <si>
    <t>Pf00338</t>
  </si>
  <si>
    <t>YHL015W; WN66_02783</t>
  </si>
  <si>
    <t>[K].EKVEEQEQQQQQIIK.[I]</t>
  </si>
  <si>
    <t>YHL015W [7-21]</t>
  </si>
  <si>
    <t>[R].ITQITIEPGVDVEVVVASN.[-]</t>
  </si>
  <si>
    <t>YHL015W [103-121]</t>
  </si>
  <si>
    <t>[K].QLENVSSNIVK.[N]</t>
  </si>
  <si>
    <t>YHL015W [33-43]</t>
  </si>
  <si>
    <t>[K].VKQLENVSSNIVK.[N]</t>
  </si>
  <si>
    <t>YHL015W [31-43]</t>
  </si>
  <si>
    <t>[R].YIDLEAPVQIVK.[R]</t>
  </si>
  <si>
    <t>YHL015W [90-101]</t>
  </si>
  <si>
    <t>[R].YIDLEAPVQIVKR.[I]</t>
  </si>
  <si>
    <t>YHL015W [90-102]</t>
  </si>
  <si>
    <t>YPL093W</t>
  </si>
  <si>
    <t>NOG1 SGDID:S000006014, Chr XVI from 370978-372921, Genome Release 64-2-1, Verified ORF, "Putative GTPase; associates with free 60S ribosomal subunits in the nucleolus and is required for 60S ribosomal subunit biogenesis; constituent of 66S pre-ribosomal particles; member of the ODN family of nucleolar G-proteins"</t>
  </si>
  <si>
    <t>Pf01926, Pf02421, Pf06858, Pf08155</t>
  </si>
  <si>
    <t>YPL093W; WN66_06450</t>
  </si>
  <si>
    <t>Oxidation [M318; M329; M531; M535; M542; M598]</t>
  </si>
  <si>
    <t>Carbamidomethyl [C322]; Oxidation [M318; M329; M531; M535; M542; M598]</t>
  </si>
  <si>
    <t>[R].DIEAENGGAGVFNVNLK.[D]</t>
  </si>
  <si>
    <t>YPL093W [401-417]</t>
  </si>
  <si>
    <t>[K].EVPGVEIMTSSCQLEENVMEVR.[N]</t>
  </si>
  <si>
    <t>1xCarbamidomethyl [C12]; 2xOxidation [M8; M19]</t>
  </si>
  <si>
    <t>YPL093W [311-332]</t>
  </si>
  <si>
    <t>YPL093W 1xCarbamidomethyl [C322]; 2xOxidation [M318; M329]</t>
  </si>
  <si>
    <t>[R].LLDGVADGSMR.[S]</t>
  </si>
  <si>
    <t>YPL093W [589-599]</t>
  </si>
  <si>
    <t>YPL093W 1xOxidation [M598]</t>
  </si>
  <si>
    <t>[K].MEEHMSTLGHDMSALQDK.[Q]</t>
  </si>
  <si>
    <t>3xOxidation [M1; M5; M12]</t>
  </si>
  <si>
    <t>YPL093W [531-548]</t>
  </si>
  <si>
    <t>YPL093W 3xOxidation [M531; M535; M542]</t>
  </si>
  <si>
    <t>[K].NVYDFLDPEIAAK.[L]</t>
  </si>
  <si>
    <t>YPL093W [440-452]</t>
  </si>
  <si>
    <t>[K].SDVDVQPYAFTTK.[S]</t>
  </si>
  <si>
    <t>YPL093W [190-202]</t>
  </si>
  <si>
    <t>K1C10_HUMAN</t>
  </si>
  <si>
    <t>Oxidation [M306; M321]</t>
  </si>
  <si>
    <t>Carbamidomethyl [C427]; Oxidation [M306; M321]</t>
  </si>
  <si>
    <t>[R].AETECQNTEYQQLLDIK.[I]</t>
  </si>
  <si>
    <t>sp [423-439]</t>
  </si>
  <si>
    <t>sp 1xCarbamidomethyl [C427]</t>
  </si>
  <si>
    <t>[K].ELTTEIDNNIEQISSYK.[S]</t>
  </si>
  <si>
    <t>sp [346-362]</t>
  </si>
  <si>
    <t>[K].GSLGGGFSSGGFSGGSFSR.[G]</t>
  </si>
  <si>
    <t>sp [41-59]</t>
  </si>
  <si>
    <t>[R].NVSTGDVNVEMNAAPGVDLTQLLNNMR.[S]</t>
  </si>
  <si>
    <t>2xOxidation [M11; M26]</t>
  </si>
  <si>
    <t>sp [296-322]</t>
  </si>
  <si>
    <t>sp 2xOxidation [M306; M321]</t>
  </si>
  <si>
    <t>[K].QSLEASLAETEGR.[Y]</t>
  </si>
  <si>
    <t>sp [387-399]</t>
  </si>
  <si>
    <t>[R].VLDELTLTK.[AT]</t>
  </si>
  <si>
    <t>sp [258-266]</t>
  </si>
  <si>
    <t>YBR142W</t>
  </si>
  <si>
    <t>MAK5 SGDID:S000000346, Chr II from 528317-530638, Genome Release 64-2-1, Verified ORF, "Essential nucleolar protein; putative DEAD-box RNA helicase required for maintenance of M1 dsRNA virus; involved in biogenesis of large (60S) ribosomal subunits"</t>
  </si>
  <si>
    <t>Oxidation [M206; M212]</t>
  </si>
  <si>
    <t>[R].LAGELADHEIASNSLR.[K]</t>
  </si>
  <si>
    <t>YBR142W [644-659]</t>
  </si>
  <si>
    <t>[K].SIPVIMQGVDVMGK.[A]</t>
  </si>
  <si>
    <t>2xOxidation [M6; M12]</t>
  </si>
  <si>
    <t>YBR142W [201-214]</t>
  </si>
  <si>
    <t>YBR142W 2xOxidation [M206; M212]</t>
  </si>
  <si>
    <t>[K].SQYSILSLTGGLSIQK.[Q]</t>
  </si>
  <si>
    <t>YBR142W [274-289]</t>
  </si>
  <si>
    <t>[K].TINHSNPDSVQLSTVLIASDVAAR.[G]</t>
  </si>
  <si>
    <t>YBR142W [518-541]</t>
  </si>
  <si>
    <t>YPL126W</t>
  </si>
  <si>
    <t>NAN1 SGDID:S000006047, Chr XVI from 310210-312900, Genome Release 64-2-1, Verified ORF, "U3 snoRNP protein; component of the small (ribosomal) subunit (SSU) processosome containing U3 snoRNA; required for the biogenesis of18S rRNA"</t>
  </si>
  <si>
    <t>Pf00400</t>
  </si>
  <si>
    <t>[K].FANNSLLSGIFLQEEENNESIVK.[I]</t>
  </si>
  <si>
    <t>YPL126W [68-90]</t>
  </si>
  <si>
    <t>[R].IIIFDSDLSTK.[L]</t>
  </si>
  <si>
    <t>YPL126W [743-753]</t>
  </si>
  <si>
    <t>[K].LSVVSGGKPALNNLSSVTGNK.[N]</t>
  </si>
  <si>
    <t>YPL126W [12-32]</t>
  </si>
  <si>
    <t>[R].NYIIPFNNQIK.[V]</t>
  </si>
  <si>
    <t>YPL126W [43-53]</t>
  </si>
  <si>
    <t>[R].TGNIALVINQQLTDLDGVPTINYK.[S]</t>
  </si>
  <si>
    <t>YPL126W [717-740]</t>
  </si>
  <si>
    <t>[K].TVSEFTLDSEIQTVK.[L]</t>
  </si>
  <si>
    <t>YPL126W [649-663]</t>
  </si>
  <si>
    <t>YER074W</t>
  </si>
  <si>
    <t>RPS24A SGDID:S000000876, Chr V from 306323-306325,306792-307196, Genome Release 64-2-1, Verified ORF, "Protein component of the small (40S) ribosomal subunit; homologous to mammalian ribosomal protein S24, no bacterial homolog; RPS24A has a paralog, RPS24B, that arose from the whole genome duplication"</t>
  </si>
  <si>
    <t>Pf01282</t>
  </si>
  <si>
    <t>YIL069C; YER074W; WN66_03191; WN66_01828</t>
  </si>
  <si>
    <t>IX; V</t>
  </si>
  <si>
    <t>[K].DAVSVFGFR.[T]</t>
  </si>
  <si>
    <t>YER074W [53-61]</t>
  </si>
  <si>
    <t>[K].KFEPTYR.[L]</t>
  </si>
  <si>
    <t>YER074W [84-90]</t>
  </si>
  <si>
    <t>[R].KVISNPLLAR.[K]</t>
  </si>
  <si>
    <t>YER074W [11-20]</t>
  </si>
  <si>
    <t>[K].SVGFGLVYNSVAEAK.[K]</t>
  </si>
  <si>
    <t>YER074W [69-83]</t>
  </si>
  <si>
    <t>[K].VISNPLLAR.[K]</t>
  </si>
  <si>
    <t>YER074W [12-20]</t>
  </si>
  <si>
    <t>[R].YGLAEKVEK.[A]</t>
  </si>
  <si>
    <t>YER074W [94-102]</t>
  </si>
  <si>
    <t>ADH1_YEAST</t>
  </si>
  <si>
    <t>Oxidation [M76]</t>
  </si>
  <si>
    <t>[K].ANELLINVK.[Y]</t>
  </si>
  <si>
    <t>sp [31-39]</t>
  </si>
  <si>
    <t>[K].ATDGGAHGVINVSVSEAAIEASTR.[Y]</t>
  </si>
  <si>
    <t>sp [235-258]</t>
  </si>
  <si>
    <t>[K].LPLVGGHEGAGVVVGMGENVK.[G]</t>
  </si>
  <si>
    <t>sp [61-81]</t>
  </si>
  <si>
    <t>sp 1xOxidation [M76]</t>
  </si>
  <si>
    <t>[R].SIGGEVFIDFTK.[E]</t>
  </si>
  <si>
    <t>sp [213-224]</t>
  </si>
  <si>
    <t>[K].VVGLSTLPEIYEK.[M]</t>
  </si>
  <si>
    <t>sp [320-332]</t>
  </si>
  <si>
    <t>YGR034W</t>
  </si>
  <si>
    <t>RPL26B SGDID:S000003266, Chr VII from 555812-555830,556308-556672, Genome Release 64-2-1, Verified ORF, "Ribosomal 60S subunit protein L26B; binds to 5.8S rRNA; non-essential even when paralog is also deleted; deletion has minimal affections on ribosome biosynthesis; homologous to mammalian ribosomal protein L26 and bacterial L24; RPL26B has a paralog, RPL26A, that arose from the whole genome duplication"</t>
  </si>
  <si>
    <t>Pf00467</t>
  </si>
  <si>
    <t>YGR034W; WN66_06883; WN66_02445; WN66_04537</t>
  </si>
  <si>
    <t>VII; XII</t>
  </si>
  <si>
    <t>Met-loss [N-Term]</t>
  </si>
  <si>
    <t>[K].ALPIRRDDEVLVVR.[G]</t>
  </si>
  <si>
    <t>YGR034W [47-60]</t>
  </si>
  <si>
    <t>[R].DDEVLVVR.[G]</t>
  </si>
  <si>
    <t>YGR034W [53-60]</t>
  </si>
  <si>
    <t>[K].FAVQVDKVTK.[E]</t>
  </si>
  <si>
    <t>YGR034W [78-87]</t>
  </si>
  <si>
    <t>[-].MAKQSLDVSSDR.[R]</t>
  </si>
  <si>
    <t>YGR034W [1-12]</t>
  </si>
  <si>
    <t>YGR034W 1xMet-loss [N-Term]</t>
  </si>
  <si>
    <t>[R].RDDEVLVVR.[G]</t>
  </si>
  <si>
    <t>YGR034W [52-60]</t>
  </si>
  <si>
    <t>[R].RVLLSAPLSK.[E]</t>
  </si>
  <si>
    <t>YGR034W [28-37]</t>
  </si>
  <si>
    <t>[R].VLLSAPLSK.[E]</t>
  </si>
  <si>
    <t>YGR034W [29-37]</t>
  </si>
  <si>
    <t>[K].VNGASVPINLHPSK.[L]</t>
  </si>
  <si>
    <t>YGR034W [90-103]</t>
  </si>
  <si>
    <t>YMR194W</t>
  </si>
  <si>
    <t>RPL36A SGDID:S000004807, Chr XIII from 651145-651160,651624-651910, Genome Release 64-2-1, Verified ORF, "Ribosomal 60S subunit protein L36A; N-terminally acetylated; binds to 5.8 S rRNA; homologous to mammalian ribosomal protein L36, no bacterial homolog; RPL36A has a paralog, RPL36B, that arose from the whole genome duplication"</t>
  </si>
  <si>
    <t>Pf01158</t>
  </si>
  <si>
    <t>855232</t>
  </si>
  <si>
    <t>RPL36A</t>
  </si>
  <si>
    <t>Oxidation [M90]</t>
  </si>
  <si>
    <t>[K].AKVEEMNNIIAASR.[R]</t>
  </si>
  <si>
    <t>YMR194W [85-98]</t>
  </si>
  <si>
    <t>YMR194W 1xOxidation [M90]</t>
  </si>
  <si>
    <t>[K].TGIAIGLNK.[G]</t>
  </si>
  <si>
    <t>YMR194W [5-13]</t>
  </si>
  <si>
    <t>[K].VEEMNNIIAASR.[R]</t>
  </si>
  <si>
    <t>YMR194W [87-98]</t>
  </si>
  <si>
    <t>YOL120C</t>
  </si>
  <si>
    <t>RPL18A SGDID:S000005480, Chr XV from 93843-93395,94402-94291, Genome Release 64-2-1, reverse complement, Verified ORF, "Ribosomal 60S subunit protein L18A; intron of RPL18A pre-mRNA forms stem-loop structures that are a target for Rnt1p cleavage leading to degradation; homologous to mammalian ribosomal protein L18, no bacterial homolog; RPL18A has a paralog, RPL18B, that arose from the whole genome duplication"</t>
  </si>
  <si>
    <t>Pf00828</t>
  </si>
  <si>
    <t>YOL120C; YNL301C; WN66_05682; WN66_05232</t>
  </si>
  <si>
    <t>XV; XIV</t>
  </si>
  <si>
    <t>Carbamidomethyl [C121]</t>
  </si>
  <si>
    <t>[K].AGGECITLDQLAVR.[A]</t>
  </si>
  <si>
    <t>YOL120C [117-130]</t>
  </si>
  <si>
    <t>YOL120C 1xCarbamidomethyl [C121]</t>
  </si>
  <si>
    <t>[K].GQNTLILR.[G]</t>
  </si>
  <si>
    <t>YOL120C [134-141]</t>
  </si>
  <si>
    <t>[K].TVVVVGTVTDDAR.[I]</t>
  </si>
  <si>
    <t>YOL120C [80-92]</t>
  </si>
  <si>
    <t>YJL130C</t>
  </si>
  <si>
    <t>URA2 SGDID:S000003666, Chr X from 172367-165723, Genome Release 64-2-1, reverse complement, Verified ORF, "Bifunctional carbamoylphosphate synthetase/aspartate transcarbamylase; catalyzes the first two enzymatic steps in the de novo biosynthesis of pyrimidines; both activities are subject to feedback inhibition by UTP"</t>
  </si>
  <si>
    <t>Pf00117, Pf00185, Pf00289, Pf00988, Pf02142, Pf02222, Pf02729, Pf02786, Pf02787, Pf07478, Pf07722, Pf08443, Pf13535, Pf15632</t>
  </si>
  <si>
    <t>Oxidation [M14; M1088; M1101; M1118]</t>
  </si>
  <si>
    <t>Carbamidomethyl [C1832]; Oxidation [M14; M1088; M1101; M1118]; Met-loss+Acetyl [N-Term]</t>
  </si>
  <si>
    <t>[K].CIVNPSPASITASAELQSTSAK.[R]</t>
  </si>
  <si>
    <t>YJL130C [1832-1853]</t>
  </si>
  <si>
    <t>YJL130C 1xCarbamidomethyl [C1832]</t>
  </si>
  <si>
    <t>[K].ELTSMDEAESFAEK.[V]</t>
  </si>
  <si>
    <t>YJL130C [1114-1127]</t>
  </si>
  <si>
    <t>YJL130C 1xOxidation [M1118]</t>
  </si>
  <si>
    <t>[K].LGLNIPLNEVK.[N]</t>
  </si>
  <si>
    <t>YJL130C [752-762]</t>
  </si>
  <si>
    <t>[K].ILGTSPDMIDSAENR.[Y]</t>
  </si>
  <si>
    <t>YJL130C [1081-1095]</t>
  </si>
  <si>
    <t>YJL130C 1xOxidation [M1088]</t>
  </si>
  <si>
    <t>[-].MATIAPTAPITPPMESTGDR.[L]</t>
  </si>
  <si>
    <t>1xOxidation [M14]; 1xMet-loss+Acetyl [N-Term]</t>
  </si>
  <si>
    <t>YJL130C [1-20]</t>
  </si>
  <si>
    <t>YJL130C 1xOxidation [M14]; 1xMet-loss+Acetyl [N-Term]</t>
  </si>
  <si>
    <t>[R].MLDQIGVDQPAWK.[E]</t>
  </si>
  <si>
    <t>YJL130C [1101-1113]</t>
  </si>
  <si>
    <t>YJL130C 1xOxidation [M1101]</t>
  </si>
  <si>
    <t>[R].SISGPVITDVASLK.[A]</t>
  </si>
  <si>
    <t>YJL130C [1551-1564]</t>
  </si>
  <si>
    <t>[R].VVYNGETLVLSGELVSPGAK.[G]</t>
  </si>
  <si>
    <t>YJL130C [1810-1829]</t>
  </si>
  <si>
    <t>YGL147C</t>
  </si>
  <si>
    <t>RPL9A SGDID:S000003115, Chr VII from 228329-227754, Genome Release 64-2-1, reverse complement, Verified ORF, "Ribosomal 60S subunit protein L9A; homologous to mammalian ribosomal protein L9 and bacterial L6; RPL9A has a paralog, RPL9B, that arose from a single-locus duplication"</t>
  </si>
  <si>
    <t>Pf00347</t>
  </si>
  <si>
    <t>[K].FLDGIYVSHK.[G]</t>
  </si>
  <si>
    <t>YGL147C; YNL067W</t>
  </si>
  <si>
    <t>YGL147C [175-184]; YNL067W [175-184]</t>
  </si>
  <si>
    <t>[K].HIDVTFTK.[V]</t>
  </si>
  <si>
    <t>YGL147C [40-47]; YNL067W [40-47]</t>
  </si>
  <si>
    <t>[R].NFLGDKK.[I]</t>
  </si>
  <si>
    <t>YGL147C [116-122]; YNL067W [116-122]</t>
  </si>
  <si>
    <t>[K].YIQTEQQIEVPEGVTVSIK.[S]</t>
  </si>
  <si>
    <t>YGL147C [3-21]</t>
  </si>
  <si>
    <t>YPL143W</t>
  </si>
  <si>
    <t>RPL33A SGDID:S000006064, Chr XVI from 282122-282140,282666-282970, Genome Release 64-2-1, Verified ORF, "Ribosomal 60S subunit protein L33A; N-terminally acetylated; rpl33a null mutant exhibits slow growth while rpl33a rpl33b double null mutant is inviable; homologous to mammalian ribosomal protein L35A, no bacterial homolog; RPL33A has a paralog, RPL33B, that arose from the whole genome duplication"</t>
  </si>
  <si>
    <t>Pf01247</t>
  </si>
  <si>
    <t>YPL143W; WN66_06396</t>
  </si>
  <si>
    <t>[K].HLSYQR.[S]</t>
  </si>
  <si>
    <t>YOR234C; YPL143W</t>
  </si>
  <si>
    <t>YOR234C [13-18]; YPL143W [13-18]</t>
  </si>
  <si>
    <t>[K].IEGVATPQDAQFYLGK.[R]</t>
  </si>
  <si>
    <t>YPL143W [32-47]</t>
  </si>
  <si>
    <t>[K].IEGVATPQDAQFYLGKR.[I]</t>
  </si>
  <si>
    <t>YPL143W [32-48]</t>
  </si>
  <si>
    <t>[R].IFLYPSNI.[-]</t>
  </si>
  <si>
    <t>YOR234C [100-107]; YPL143W [100-107]</t>
  </si>
  <si>
    <t>[R].NNLPAKTFGASVR.[I]</t>
  </si>
  <si>
    <t>YOR234C [87-99]; YPL143W [87-99]</t>
  </si>
  <si>
    <t>[R].VNNPNVSLIK.[I]</t>
  </si>
  <si>
    <t>YOR234C [22-31]; YPL143W [22-31]</t>
  </si>
  <si>
    <t>YLR045C</t>
  </si>
  <si>
    <t>STU2 SGDID:S000004035, Chr XII from 237703-235037, Genome Release 64-2-1, reverse complement, Verified ORF, "Microtubule-associated protein (MAP) of the XMAP215/Dis1 family; regulates microtubule dynamics during spindle orientation and metaphase chromosome alignment; interacts with spindle pole body component Spc72p"</t>
  </si>
  <si>
    <t>chromosome;cytoplasm;cytoskeleton</t>
  </si>
  <si>
    <t>Pf04111</t>
  </si>
  <si>
    <t>850734</t>
  </si>
  <si>
    <t>STU2</t>
  </si>
  <si>
    <t>Oxidation [M296; M298; M302; M318; M627; M766]</t>
  </si>
  <si>
    <t>[R].NDTNLQSMGTISSYSIPSSTVSSNYGVK.[S]</t>
  </si>
  <si>
    <t>YLR045C [759-786]</t>
  </si>
  <si>
    <t>YLR045C 1xOxidation [M766]</t>
  </si>
  <si>
    <t>[K].QQSGVQIDTFSMLPEETILDKLPK.[D]</t>
  </si>
  <si>
    <t>YLR045C [307-330]</t>
  </si>
  <si>
    <t>YLR045C 1xOxidation [M318]</t>
  </si>
  <si>
    <t>[K].SKVNPIGSVASASKPSMVAANNK.[S]</t>
  </si>
  <si>
    <t>YLR045C [611-633]</t>
  </si>
  <si>
    <t>YLR045C 1xOxidation [M627]</t>
  </si>
  <si>
    <t>[K].SILSNDEGEYQIDKDGDTLMGMETDMPPSK.[Q]</t>
  </si>
  <si>
    <t>3xOxidation [M20; M22; M26]</t>
  </si>
  <si>
    <t>YLR045C [277-306]</t>
  </si>
  <si>
    <t>YLR045C 3xOxidation [M296; M298; M302]</t>
  </si>
  <si>
    <t>[R].VLSLENELR.[N]</t>
  </si>
  <si>
    <t>YLR045C [738-746]</t>
  </si>
  <si>
    <t>[K].VNPIGSVASASKPSMVAANNK.[S]</t>
  </si>
  <si>
    <t>YLR045C [613-633]</t>
  </si>
  <si>
    <t>YJL109C</t>
  </si>
  <si>
    <t>UTP10 SGDID:S000003645, Chr X from 217309-212000, Genome Release 64-2-1, reverse complement, Verified ORF, "Nucleolar protein; component of the small subunit (SSU) processome containing the U3 snoRNA that is involved in processing of pre-18S rRNA; mutant has increased aneuploidy tolerance"</t>
  </si>
  <si>
    <t>Pf08146, Pf12397</t>
  </si>
  <si>
    <t>[R].LTTSLFTNADVNTDIVK.[Q]</t>
  </si>
  <si>
    <t>YJL109C [433-449]</t>
  </si>
  <si>
    <t>[-].MSSLSDQLAQVASNNATVALDR.[K]</t>
  </si>
  <si>
    <t>YJL109C [1-22]</t>
  </si>
  <si>
    <t>YJL109C 1xMet-loss+Acetyl [N-Term]</t>
  </si>
  <si>
    <t>[R].TLFSESSISLDR.[N]</t>
  </si>
  <si>
    <t>YJL109C [72-83]</t>
  </si>
  <si>
    <t>[K].VVENVLGEPFDRYLD.[-]</t>
  </si>
  <si>
    <t>YJL109C [1755-1769]</t>
  </si>
  <si>
    <t>YKL180W</t>
  </si>
  <si>
    <t>RPL17A SGDID:S000001663, Chr XI from 109269-109577,109884-110129, Genome Release 64-2-1, Verified ORF, "Ribosomal 60S subunit protein L17A; copurifies with the Dam1 complex (aka DASH complex); homologous to mammalian ribosomal protein L17 and bacterial L22; RPL17A has a paralog, RPL17B, that arose from the whole genome duplication; protein abundance increases in response to DNA replication stress"</t>
  </si>
  <si>
    <t>Pf00237</t>
  </si>
  <si>
    <t>YKL180W; WN66_03797</t>
  </si>
  <si>
    <t>[K].FVQGLLQNAAANAEAK.[G]</t>
  </si>
  <si>
    <t>YJL177W; YKL180W</t>
  </si>
  <si>
    <t>YJL177W [90-105]; YKL180W [90-105]</t>
  </si>
  <si>
    <t>[K].LYVSHIQVNQAPK.[Q]</t>
  </si>
  <si>
    <t>YJL177W [112-124]; YKL180W [112-124]</t>
  </si>
  <si>
    <t>[K].YLEQVLDHQR.[A]</t>
  </si>
  <si>
    <t>YKL180W [47-56]</t>
  </si>
  <si>
    <t>YLR340W</t>
  </si>
  <si>
    <t>RPP0 SGDID:S000004332, Chr XII from 805887-806825, Genome Release 64-2-1, Verified ORF, "Conserved ribosomal protein P0 of the ribosomal stalk; involved in interaction between translational elongation factors and the ribosome; phosphorylated on serine 302; homologous to mammalian ribosomal protein LP0 and bacterial L10"</t>
  </si>
  <si>
    <t>Pf00428, Pf00466</t>
  </si>
  <si>
    <t>Oxidation [M128]</t>
  </si>
  <si>
    <t>[R].AGAVAPEDIWVR.[A]</t>
  </si>
  <si>
    <t>YLR340W [111-122]</t>
  </si>
  <si>
    <t>[R].AVNTGMEPGKTSFFQALGVPTK.[I]</t>
  </si>
  <si>
    <t>YLR340W [123-144]</t>
  </si>
  <si>
    <t>YLR340W 1xOxidation [M128]</t>
  </si>
  <si>
    <t>[R].GTIEIVSDVK.[V]</t>
  </si>
  <si>
    <t>YLR340W [148-157]</t>
  </si>
  <si>
    <t>[K].TSFFQALGVPTK.[I]</t>
  </si>
  <si>
    <t>YLR340W [133-144]</t>
  </si>
  <si>
    <t>YLR167W</t>
  </si>
  <si>
    <t>RPS31 SGDID:S000004157, Chr XII from 498947-499405, Genome Release 64-2-1, Verified ORF, "Fusion protein cleaved to yield ribosomal protein S31 and ubiquitin; ubiquitin may facilitate assembly of the ribosomal protein into ribosomes; interacts genetically with translation factor eIF2B; homologous to mammalian ribosomal protein S27A, no bacterial homolog"</t>
  </si>
  <si>
    <t>Pf00240, Pf01599, Pf11976, Pf13881, Pf14560</t>
  </si>
  <si>
    <t>YLR167W; WN66_04344</t>
  </si>
  <si>
    <t>Carbamidomethyl [C121; C126]</t>
  </si>
  <si>
    <t>[R].ECSNPTCGAGVFLANHK.[D]</t>
  </si>
  <si>
    <t>2xCarbamidomethyl [C2; C7]</t>
  </si>
  <si>
    <t>YLR167W [120-136]</t>
  </si>
  <si>
    <t>YLR167W 2xCarbamidomethyl [C121; C126]</t>
  </si>
  <si>
    <t>[R].ECSNPTCGAGVFLANHKDR.[L]</t>
  </si>
  <si>
    <t>YLR167W [120-138]</t>
  </si>
  <si>
    <t>[K].LAVLSYYKVDAEGK.[V]</t>
  </si>
  <si>
    <t>YLR167W [100-113]</t>
  </si>
  <si>
    <t>[K].TITLEVESSDTIDNVK.[S]</t>
  </si>
  <si>
    <t>YLR167W [12-27]</t>
  </si>
  <si>
    <t>YJL034W</t>
  </si>
  <si>
    <t>KAR2 SGDID:S000003571, Chr X from 381327-383375, Genome Release 64-2-1, Verified ORF, "ATPase involved in protein import into the ER; also acts as a chaperone to mediate protein folding in the ER and may play a role in ER export of soluble proteins; regulates the unfolded protein response via interaction with Ire1p"</t>
  </si>
  <si>
    <t>Oxidation [M482]</t>
  </si>
  <si>
    <t>[K].KSQIFSTAVDNQPTVMIK.[V]</t>
  </si>
  <si>
    <t>YJL034W [467-484]</t>
  </si>
  <si>
    <t>YJL034W 1xOxidation [M482]</t>
  </si>
  <si>
    <t>[R].ITPSYVAFTDDER.[L]</t>
  </si>
  <si>
    <t>YJL034W [83-95]</t>
  </si>
  <si>
    <t>[R].ITPSYVAFTDDERLIGDAAK.[N]</t>
  </si>
  <si>
    <t>YJL034W [83-102]</t>
  </si>
  <si>
    <t>[R].IVNEPTAAAIAYGLDK.[S]</t>
  </si>
  <si>
    <t>YJL034W [218-233]</t>
  </si>
  <si>
    <t>[K].SQIFSTAVDNQPTVMIK.[V]</t>
  </si>
  <si>
    <t>YJL034W [468-484]</t>
  </si>
  <si>
    <t>YJL177W</t>
  </si>
  <si>
    <t>RPL17B SGDID:S000003713, Chr X from 90786-91094,91412-91657, Genome Release 64-2-1, Verified ORF, "Ribosomal 60S subunit protein L17B; homologous to mammalian ribosomal protein L17 and bacterial L22; RPL17B has a paralog, RPL17A, that arose from the whole genome duplication"</t>
  </si>
  <si>
    <t>YJL177W; WN66_03381</t>
  </si>
  <si>
    <t>[K].YLDQVLDHQR.[A]</t>
  </si>
  <si>
    <t>YJL177W [47-56]</t>
  </si>
  <si>
    <t>YOL040C</t>
  </si>
  <si>
    <t>RPS15 SGDID:S000005400, Chr XV from 253577-253149, Genome Release 64-2-1, reverse complement, Verified ORF, "Protein component of the small (40S) ribosomal subunit; homologous to mammalian ribosomal protein S15 and bacterial S19"</t>
  </si>
  <si>
    <t>Pf00203</t>
  </si>
  <si>
    <t>YOL040C; WN66_05772</t>
  </si>
  <si>
    <t>Oxidation [M28; M49; M57; M83; M89]</t>
  </si>
  <si>
    <t>[R].GMTSKPAGFMK.[K]</t>
  </si>
  <si>
    <t>2xOxidation [M2; M10]</t>
  </si>
  <si>
    <t>YOL040C [48-58]</t>
  </si>
  <si>
    <t>YOL040C 2xOxidation [M49; M57]</t>
  </si>
  <si>
    <t>[R].GMTSKPAGFMKK.[L]</t>
  </si>
  <si>
    <t>YOL040C [48-59]</t>
  </si>
  <si>
    <t>[K].LAAPENEKPAPVR.[T]</t>
  </si>
  <si>
    <t>YOL040C [65-77]</t>
  </si>
  <si>
    <t>[K].LLEMSTEDFVK.[L]</t>
  </si>
  <si>
    <t>YOL040C [25-35]</t>
  </si>
  <si>
    <t>YOL040C 1xOxidation [M28]</t>
  </si>
  <si>
    <t>[R].NMIIVPEMIGSVVGIYNGK.[A]</t>
  </si>
  <si>
    <t>YOL040C [82-100]</t>
  </si>
  <si>
    <t>YOL040C 2xOxidation [M83; M89]</t>
  </si>
  <si>
    <t>K22E_HUMAN</t>
  </si>
  <si>
    <t>Oxidation [M343; M497]</t>
  </si>
  <si>
    <t>[R].MSGDLSSNVTVSVTSSTISSNVASK.[A]</t>
  </si>
  <si>
    <t>sp [497-521]</t>
  </si>
  <si>
    <t>sp 1xOxidation [M497]</t>
  </si>
  <si>
    <t>[R].NLDLDSIIAEVK.[A]</t>
  </si>
  <si>
    <t>sp [348-359]</t>
  </si>
  <si>
    <t>[K].SISISVAGGGGGFGAAGGFGGR.[G]</t>
  </si>
  <si>
    <t>sp [71-92]</t>
  </si>
  <si>
    <t>[K].VDLLNQEIEFLK.[V]</t>
  </si>
  <si>
    <t>sp [309-320]</t>
  </si>
  <si>
    <t>[K].VLYDAEISQIHQSVTDTNVILSMDNSR.[N]</t>
  </si>
  <si>
    <t>sp [321-347]</t>
  </si>
  <si>
    <t>sp 1xOxidation [M343]</t>
  </si>
  <si>
    <t>[K].YEELQVTVGR.[H]</t>
  </si>
  <si>
    <t>sp [381-390]</t>
  </si>
  <si>
    <t>YMR186W</t>
  </si>
  <si>
    <t>HSC82 SGDID:S000004798, Chr XIII from 632355-634472, Genome Release 64-2-1, Verified ORF, "Cytoplasmic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</si>
  <si>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metabolic process;response to stimulus</t>
  </si>
  <si>
    <t>Pf00183, Pf02518, Pf13589</t>
  </si>
  <si>
    <t>YMR186W; WN66_05032</t>
  </si>
  <si>
    <t>[K].GVVDSEDLPLNLSR.[E]</t>
  </si>
  <si>
    <t>YMR186W [363-376]</t>
  </si>
  <si>
    <t>[R].NPSDITQEEYNAFYK.[S]</t>
  </si>
  <si>
    <t>YMR186W [276-290]</t>
  </si>
  <si>
    <t>[K].QLETEPDLFIR.[I]</t>
  </si>
  <si>
    <t>YMR186W [55-65]</t>
  </si>
  <si>
    <t>[K].SISNDWEDPLYVK.[H]</t>
  </si>
  <si>
    <t>YMR186W [291-303]</t>
  </si>
  <si>
    <t>[K].SVDELTSLTDYVTR.[M]</t>
  </si>
  <si>
    <t>YMR186W [446-459]</t>
  </si>
  <si>
    <t>[K].VKEEVQELEELNK.[T]</t>
  </si>
  <si>
    <t>YMR186W [256-268]</t>
  </si>
  <si>
    <t>YDR194C</t>
  </si>
  <si>
    <t>MSS116 SGDID:S000002602, Chr IV from 847946-845952, Genome Release 64-2-1, reverse complement, Verified ORF, "Mitochondrial transcription elongation factor; DEAD-box protein; required for efficient splicing of mitochondrial Group I and II introns; non-polar RNA helicase that also facilities strand annealing; promotes RNA folding by stabilizing an early assembly intermediate"</t>
  </si>
  <si>
    <t>Oxidation [M124]</t>
  </si>
  <si>
    <t>Carbamidomethyl [C432]; Oxidation [M124]</t>
  </si>
  <si>
    <t>[R].DDLETISGILNEK.[N]</t>
  </si>
  <si>
    <t>YDR194C [279-291]</t>
  </si>
  <si>
    <t>[K].DESGILVCTDVGAR.[G]</t>
  </si>
  <si>
    <t>YDR194C [425-438]</t>
  </si>
  <si>
    <t>YDR194C 1xCarbamidomethyl [C432]</t>
  </si>
  <si>
    <t>[R].ELEDAKNIVIAK.[Q]</t>
  </si>
  <si>
    <t>YDR194C [490-501]</t>
  </si>
  <si>
    <t>[R].MEFPGLTPVQQK.[T]</t>
  </si>
  <si>
    <t>YDR194C [124-135]</t>
  </si>
  <si>
    <t>YDR194C 1xOxidation [M124]</t>
  </si>
  <si>
    <t>[K].SYDYDDDSEISFR.[G]</t>
  </si>
  <si>
    <t>YDR194C [606-618]</t>
  </si>
  <si>
    <t>[K].TIKPILSSEDHDVIAR.[A]</t>
  </si>
  <si>
    <t>YDR194C [136-151]</t>
  </si>
  <si>
    <t>YJL173C</t>
  </si>
  <si>
    <t>RFA3 SGDID:S000003709, Chr X from 96529-96161, Genome Release 64-2-1, reverse complement, Verified ORF, "Subunit of heterotrimeric Replication Protein A (RPA); RPA is a highly conserved single-stranded DNA binding protein complex involved in DNA replication, repair, recombination; RPA protects against inappropriate telomere recombination, and upon telomere uncapping, prevents cell proliferation by a checkpoint-independent pathway; with Sgs1p-Top2p-Rmi1p, stimulates DNA catenation/decatenation activity of Top3p; protein abundance increases in response to DNA replication stress"</t>
  </si>
  <si>
    <t>DNA binding</t>
  </si>
  <si>
    <t>Pf08661</t>
  </si>
  <si>
    <t>Oxidation [M53]</t>
  </si>
  <si>
    <t>Met-loss+Acetyl [N-Term]; Oxidation [M53]</t>
  </si>
  <si>
    <t>[-].MASETPRVDPTEISNVNAPVFR.[I]</t>
  </si>
  <si>
    <t>YJL173C [1-22]</t>
  </si>
  <si>
    <t>YJL173C 1xMet-loss+Acetyl [N-Term]</t>
  </si>
  <si>
    <t>[K].NGSEVEMITLNNIR.[V]</t>
  </si>
  <si>
    <t>YJL173C [47-60]</t>
  </si>
  <si>
    <t>YJL173C 1xOxidation [M53]</t>
  </si>
  <si>
    <t>[K].SQPTESQLILQSPTISSK.[N]</t>
  </si>
  <si>
    <t>YJL173C [29-46]</t>
  </si>
  <si>
    <t>[R].VDPTEISNVNAPVFR.[I]</t>
  </si>
  <si>
    <t>YJL173C [8-22]</t>
  </si>
  <si>
    <t>YOL069W</t>
  </si>
  <si>
    <t>NUF2 SGDID:S000005430, Chr XV from 198942-200297, Genome Release 64-2-1, Verified ORF, "Component of the kinetochore-associated Ndc80 complex; involved in chromosome segregation, spindle checkpoint activity, and kinetochore clustering; evolutionarily conserved; other members include Ndc80p, Nuf2p, Spc24p, and Spc25p"</t>
  </si>
  <si>
    <t>Pf03800</t>
  </si>
  <si>
    <t>Oxidation [M377; M443; M446; M450]</t>
  </si>
  <si>
    <t>[K].IDKTDIFIQEELISGK.[I]</t>
  </si>
  <si>
    <t>YOL069W [391-406]</t>
  </si>
  <si>
    <t>[R].LLSAVVNYAR.[F]</t>
  </si>
  <si>
    <t>YOL069W [122-131]</t>
  </si>
  <si>
    <t>[K].LMDLQIK.[Y]</t>
  </si>
  <si>
    <t>YOL069W [376-382]</t>
  </si>
  <si>
    <t>YOL069W 1xOxidation [M377]</t>
  </si>
  <si>
    <t>[K].IQETLSIDYNDYK.[I]</t>
  </si>
  <si>
    <t>YOL069W [205-217]</t>
  </si>
  <si>
    <t>[K].YMNEMLEYMQ.[-]</t>
  </si>
  <si>
    <t>3xOxidation [M2; M5; M9]</t>
  </si>
  <si>
    <t>YOL069W [442-451]</t>
  </si>
  <si>
    <t>YOL069W 3xOxidation [M443; M446; M450]</t>
  </si>
  <si>
    <t>YGR254W</t>
  </si>
  <si>
    <t>ENO1 SGDID:S000003486, Chr VII from 1000927-1002240, Genome Release 64-2-1, Verified ORF, "Enolase I, a phosphopyruvate hydratase; catalyzes conversion of 2-phosphoglycerate to phosphoenolpyruvate during glycolysis and the reverse reaction during gluconeogenesis; expression repressed in response to glucose; protein abundance increases in response to DNA replication stress; N-terminally propionylated in vivo; ENO1 has a paralog, ENO2, that arose from the whole genome duplication"</t>
  </si>
  <si>
    <t>Oxidation [M49]</t>
  </si>
  <si>
    <t>Carbamidomethyl [C248]; Oxidation [M49]</t>
  </si>
  <si>
    <t>[K].TAGIQIVADDLTVTNPK.[R]</t>
  </si>
  <si>
    <t>YGR254W [313-329]</t>
  </si>
  <si>
    <t>YLR075W</t>
  </si>
  <si>
    <t>RPL10 SGDID:S000004065, Chr XII from 282927-283592, Genome Release 64-2-1, Verified ORF, "Ribosomal 60S subunit protein L10; responsible for joining the 40S and 60S subunits; regulates translation initiation; similar to members of the QM gene family; homologous to mammalian ribosomal protein L10 and bacterial L16; protein abundance increases in response to DNA replication stress; mutations in the human ortholog are associated with development of T-cell acute lymphoblastic leukemia and similar changes in the yeast gene result in ribosome biogenesis defects"</t>
  </si>
  <si>
    <t>Pf00252</t>
  </si>
  <si>
    <t>850764</t>
  </si>
  <si>
    <t>RPL10</t>
  </si>
  <si>
    <t>[K].DSNKDVVVEGLRR.[A]</t>
  </si>
  <si>
    <t>YLR075W [142-154]</t>
  </si>
  <si>
    <t>[R].EAGEVKDDGAFVK.[F]</t>
  </si>
  <si>
    <t>YLR075W [186-198]</t>
  </si>
  <si>
    <t>[R].EFPEYFAAQA.[-]</t>
  </si>
  <si>
    <t>YLR075W [212-221]</t>
  </si>
  <si>
    <t>[K].KGSLENNIR.[E]</t>
  </si>
  <si>
    <t>YLR075W [203-211]</t>
  </si>
  <si>
    <t>[R].VDIGQIIFSVR.[T]</t>
  </si>
  <si>
    <t>YLR075W [129-139]</t>
  </si>
  <si>
    <t>[R].YKFPGQQK.[I]</t>
  </si>
  <si>
    <t>YLR075W [157-164]</t>
  </si>
  <si>
    <t>YPR010C</t>
  </si>
  <si>
    <t>RPA135 SGDID:S000006214, Chr XVI from 581196-577585, Genome Release 64-2-1, reverse complement, Verified ORF, "RNA polymerase I second largest subunit A135"</t>
  </si>
  <si>
    <t>catalytic activity;DNA binding</t>
  </si>
  <si>
    <t>Pf00562, Pf04560, Pf04561, Pf04563, Pf04565, Pf04567, Pf06883</t>
  </si>
  <si>
    <t>Oxidation [M108; M164; M1057]</t>
  </si>
  <si>
    <t>Carbamidomethyl [C158; C1104; C1107]; Oxidation [M108; M164; M1057]</t>
  </si>
  <si>
    <t>[R].DCGGLPVMLQSNR.[C]</t>
  </si>
  <si>
    <t>1xCarbamidomethyl [C2]; 1xOxidation [M8]</t>
  </si>
  <si>
    <t>YPR010C [157-169]</t>
  </si>
  <si>
    <t>YPR010C 1xCarbamidomethyl [C158]; 1xOxidation [M164]</t>
  </si>
  <si>
    <t>[R].ECGSILTTQQSVPR.[I]</t>
  </si>
  <si>
    <t>YPR010C [1106-1119]</t>
  </si>
  <si>
    <t>YPR010C 1xCarbamidomethyl [C1107]</t>
  </si>
  <si>
    <t>[R].LLNSSDYTQASVCR.[E]</t>
  </si>
  <si>
    <t>YPR010C [1092-1105]</t>
  </si>
  <si>
    <t>YPR010C 1xCarbamidomethyl [C1104]</t>
  </si>
  <si>
    <t>[K].LSVSVEQVSIAKPMSNDGVSSAVER.[K]</t>
  </si>
  <si>
    <t>YPR010C [95-119]</t>
  </si>
  <si>
    <t>YPR010C 1xOxidation [M108]</t>
  </si>
  <si>
    <t>[R].STGPVNSLTMQPVK.[G]</t>
  </si>
  <si>
    <t>YPR010C [1048-1061]</t>
  </si>
  <si>
    <t>YPR010C 1xOxidation [M1057]</t>
  </si>
  <si>
    <t>[K].VIFDGKPLNSEDEISNSGYLGNK.[L]</t>
  </si>
  <si>
    <t>YPR010C [72-94]</t>
  </si>
  <si>
    <t>YJR144W</t>
  </si>
  <si>
    <t>MGM101 SGDID:S000003905, Chr X from 700882-701691, Genome Release 64-2-1, Verified ORF, "Protein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 and mitochondrial genome maintenance"</t>
  </si>
  <si>
    <t>cell organization and biogenesis;metabolic process;response to stimulus</t>
  </si>
  <si>
    <t>chromosome;mitochondrion</t>
  </si>
  <si>
    <t>Pf06420</t>
  </si>
  <si>
    <t>853609</t>
  </si>
  <si>
    <t>MGM101</t>
  </si>
  <si>
    <t>Carbamidomethyl [C181; C208]</t>
  </si>
  <si>
    <t>[R].EYGLICHGQLISVAR.[G]</t>
  </si>
  <si>
    <t>YJR144W [176-190]</t>
  </si>
  <si>
    <t>YJR144W 1xCarbamidomethyl [C181]</t>
  </si>
  <si>
    <t>[R].GEQDYFNEAGIPTATEGCK.[S]</t>
  </si>
  <si>
    <t>YJR144W [191-209]</t>
  </si>
  <si>
    <t>YJR144W 1xCarbamidomethyl [C208]</t>
  </si>
  <si>
    <t>[K].LGGTPLETR.[S]</t>
  </si>
  <si>
    <t>YJR144W [73-81]</t>
  </si>
  <si>
    <t>[K].SFNSTETKPVFATK.[S]</t>
  </si>
  <si>
    <t>YJR144W [40-53]</t>
  </si>
  <si>
    <t>YJL138C</t>
  </si>
  <si>
    <t>TIF2 SGDID:S000003674, Chr X from 154691-153504, Genome Release 64-2-1, reverse complement, Verified ORF, "Translation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</si>
  <si>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YJL138C; YKR059W; WN66_03422; WN66_04059</t>
  </si>
  <si>
    <t>X; XI</t>
  </si>
  <si>
    <t>Oxidation [M27; M54]</t>
  </si>
  <si>
    <t>Oxidation [M27; M54]; Met-loss+Acetyl [N-Term]</t>
  </si>
  <si>
    <t>[R].AIMPIIEGHDVLAQAQSGTGK.[T]</t>
  </si>
  <si>
    <t>YJL138C [52-72]</t>
  </si>
  <si>
    <t>YJL138C 1xOxidation [M54]</t>
  </si>
  <si>
    <t>[K].FDDMELDENLLR.[G]</t>
  </si>
  <si>
    <t>YJL138C [24-35]</t>
  </si>
  <si>
    <t>YJL138C 1xOxidation [M27]</t>
  </si>
  <si>
    <t>[K].FTVSAIYSDLPQQER.[D]</t>
  </si>
  <si>
    <t>YJL138C [285-299]</t>
  </si>
  <si>
    <t>[R].GVFGYGFEEPSAIQQR.[A]</t>
  </si>
  <si>
    <t>YJL138C [36-51]</t>
  </si>
  <si>
    <t>[-].MSEGITDIEESQIQTNYDK.[V]</t>
  </si>
  <si>
    <t>YJL138C [1-19]</t>
  </si>
  <si>
    <t>YJL138C 1xMet-loss+Acetyl [N-Term]</t>
  </si>
  <si>
    <t>YNL030W</t>
  </si>
  <si>
    <t>HHF2 SGDID:S000004975, Chr XIV from 576727-577038, Genome Release 64-2-1, Verified ORF, "Histone H4; core histone protein required for chromatin assembly and chromosome function; one of two identical histone proteins (see also HHF1); contributes to telomeric silencing; N-terminal domain involved in maintaining genomic integrity"</t>
  </si>
  <si>
    <t>cell differentiation;cell organization and biogenesis;metabolic process;regulation of biological process</t>
  </si>
  <si>
    <t>DNA binding;protein binding</t>
  </si>
  <si>
    <t>Pf00125, Pf02969</t>
  </si>
  <si>
    <t>852294; 855701</t>
  </si>
  <si>
    <t>YNL030W; YBR009C</t>
  </si>
  <si>
    <t>HHF1; HHF2</t>
  </si>
  <si>
    <t>II; XIV</t>
  </si>
  <si>
    <t>Condensation of Prophase Chromosomes; RMTs methylate histone arginines; SIRT1 negatively regulates rRNA expression; SUMOylation of chromatin organization proteins; Senescence-Associated Secretory Phenotype (SASP); Recruitment and ATM-mediated phosphorylation of repair and signaling proteins at DNA double strand breaks; Oxidative Stress Induced Senescence; HDMs demethylate histones; RUNX1 regulates genes involved in megakaryocyte differentiation and platelet function; HATs acetylate histones; Activated PKN1 stimulates transcription of AR (androgen receptor) regulated genes KLK2 and KLK3; HDACs deacetylate histones</t>
  </si>
  <si>
    <t>[R].DNIQGITKPAIR.[R]</t>
  </si>
  <si>
    <t>YNL030W [25-36]</t>
  </si>
  <si>
    <t>[K].TVTSLDVVYALK.[R]</t>
  </si>
  <si>
    <t>YNL030W [81-92]</t>
  </si>
  <si>
    <t>[K].TVTSLDVVYALKR.[Q]</t>
  </si>
  <si>
    <t>YNL030W [81-93]</t>
  </si>
  <si>
    <t>YJR112W</t>
  </si>
  <si>
    <t>NNF1 SGDID:S000003873, Chr X from 637030-637635, Genome Release 64-2-1, Verified ORF, "Essential component of the MIND kinetochore complex; joins kinetochore subunits contacting DNA to those contacting microtubules; required for accurate chromosome segregation; complex consists of Mtw1p Including Nnf1p-Nsl1p-Dsn1p (MIND)"</t>
  </si>
  <si>
    <t>Pf03980</t>
  </si>
  <si>
    <t>Oxidation [M144]</t>
  </si>
  <si>
    <t>Carbamidomethyl [C65; C121]; Oxidation [M144]</t>
  </si>
  <si>
    <t>[K].ELVECHLYSQR.[M]</t>
  </si>
  <si>
    <t>YJR112W [117-127]</t>
  </si>
  <si>
    <t>YJR112W 1xCarbamidomethyl [C121]</t>
  </si>
  <si>
    <t>[K].LNELDELILEAK.[E]</t>
  </si>
  <si>
    <t>YJR112W [82-93]</t>
  </si>
  <si>
    <t>[R].QLTEFWTELCQR.[E]</t>
  </si>
  <si>
    <t>1xCarbamidomethyl [C10]</t>
  </si>
  <si>
    <t>YJR112W [56-67]</t>
  </si>
  <si>
    <t>YJR112W 1xCarbamidomethyl [C65]</t>
  </si>
  <si>
    <t>[K].VNEMNDQLAQELK.[D]</t>
  </si>
  <si>
    <t>YJR112W [141-153]</t>
  </si>
  <si>
    <t>YJR112W 1xOxidation [M144]</t>
  </si>
  <si>
    <t>YNL113W</t>
  </si>
  <si>
    <t>RPC19 SGDID:S000005057, Chr XIV from 412771-413199, Genome Release 64-2-1, Verified ORF, "RNA polymerase subunit AC19; common to RNA polymerases I and III"</t>
  </si>
  <si>
    <t>catalytic activity;DNA binding;protein binding</t>
  </si>
  <si>
    <t>Pf01193, Pf13656</t>
  </si>
  <si>
    <t>YNL113W; WN66_05426</t>
  </si>
  <si>
    <t>Carbamidomethyl [C89]</t>
  </si>
  <si>
    <t>[K].LLTQATSEDGTSASFQIVEEDHTLGNALR.[Y]</t>
  </si>
  <si>
    <t>YNL113W [49-77]</t>
  </si>
  <si>
    <t>[R].IQTYGETTAVDALQK.[G]</t>
  </si>
  <si>
    <t>YNL113W [105-119]</t>
  </si>
  <si>
    <t>[K].NPDVEFCGYSIPHPSENLLNIR.[I]</t>
  </si>
  <si>
    <t>YNL113W [83-104]</t>
  </si>
  <si>
    <t>YNL113W 1xCarbamidomethyl [C89]</t>
  </si>
  <si>
    <t>YGR090W</t>
  </si>
  <si>
    <t>UTP22 SGDID:S000003322, Chr VII from 662358-666071, Genome Release 64-2-1, Verified ORF, "Component of the small-subunit processome; required for nuclear export of tRNAs; may facilitate binding of Utp8p to aminoacylated tRNAs and their delivery to Los1p for export; conserved from yeast to mammals"</t>
  </si>
  <si>
    <t>Pf03813</t>
  </si>
  <si>
    <t>852982</t>
  </si>
  <si>
    <t>UTP22</t>
  </si>
  <si>
    <t>Oxidation [M585]</t>
  </si>
  <si>
    <t>Carbamidomethyl [C1112; C1202]; Oxidation [M585]</t>
  </si>
  <si>
    <t>[K].SSCGILSATEFK.[N]</t>
  </si>
  <si>
    <t>YGR090W [1110-1121]</t>
  </si>
  <si>
    <t>YGR090W 1xCarbamidomethyl [C1112]</t>
  </si>
  <si>
    <t>[R].VNLDCNVKPVDDENVILNK.[E]</t>
  </si>
  <si>
    <t>YGR090W [1198-1216]</t>
  </si>
  <si>
    <t>YGR090W 1xCarbamidomethyl [C1202]</t>
  </si>
  <si>
    <t>[K].YIDEGFQTPTLFDK.[S]</t>
  </si>
  <si>
    <t>YGR090W [457-470]</t>
  </si>
  <si>
    <t>[K].YIQIEMVGQK.[S]</t>
  </si>
  <si>
    <t>YGR090W [580-589]</t>
  </si>
  <si>
    <t>YGR090W 1xOxidation [M585]</t>
  </si>
  <si>
    <t>YOR096W</t>
  </si>
  <si>
    <t>RPS7A SGDID:S000005622, Chr XV from 505794-505937,506339-506767, Genome Release 64-2-1, Verified ORF, "Protein component of the small (40S) ribosomal subunit; interacts with Kti11p; deletion causes hypersensitivity to zymocin; homologous to mammalian ribosomal protein S7, no bacterial homolog; RPS7A has a paralog, RPS7B, that arose from the whole genome duplication"</t>
  </si>
  <si>
    <t>Pf01251</t>
  </si>
  <si>
    <t>854263</t>
  </si>
  <si>
    <t>RPS7A</t>
  </si>
  <si>
    <t>[K].ILEDLVFPTEIVGK.[R]</t>
  </si>
  <si>
    <t>YOR096W [125-138]</t>
  </si>
  <si>
    <t>[K].ILEDLVFPTEIVGKR.[V]</t>
  </si>
  <si>
    <t>YOR096W [125-139]</t>
  </si>
  <si>
    <t>[K].ILSQAPTELELQVAQAFVELENSSPELK.[A]</t>
  </si>
  <si>
    <t>YOR096W [8-35]</t>
  </si>
  <si>
    <t>[K].QIVFEIPSETH.[-]</t>
  </si>
  <si>
    <t>YOR096W [180-190]</t>
  </si>
  <si>
    <t>YMR308C</t>
  </si>
  <si>
    <t>PSE1 SGDID:S000004925, Chr XIII from 892221-888952, Genome Release 64-2-1, reverse complement, Verified ORF, "Karyopherin/importin that interacts with the nuclear pore complex; acts as the nuclear import receptor for specific proteins, including Pdr1p, Yap1p, Ste12p, and Aft1p"</t>
  </si>
  <si>
    <t>Pf13513, Pf13646</t>
  </si>
  <si>
    <t>YMR308C; WN66_05172</t>
  </si>
  <si>
    <t>Oxidation [M299; M781]</t>
  </si>
  <si>
    <t>Carbamidomethyl [C300; C785]; Oxidation [M299; M781]</t>
  </si>
  <si>
    <t>[K].ATQDVGLIEEEEAANFQQYPDWDVVQVQGK.[H]</t>
  </si>
  <si>
    <t>YMR308C [634-663]</t>
  </si>
  <si>
    <t>[K].GVSANLTDTYER.[M]</t>
  </si>
  <si>
    <t>YMR308C [797-808]</t>
  </si>
  <si>
    <t>[R].TTALELLTVFSENAPQMCK.[S]</t>
  </si>
  <si>
    <t>1xCarbamidomethyl [C18]; 1xOxidation [M17]</t>
  </si>
  <si>
    <t>YMR308C [283-301]</t>
  </si>
  <si>
    <t>YMR308C 1xCarbamidomethyl [C300]; 1xOxidation [M299]</t>
  </si>
  <si>
    <t>[K].VMGDNCLSEDQLAAFTK.[G]</t>
  </si>
  <si>
    <t>1xCarbamidomethyl [C6]; 1xOxidation [M2]</t>
  </si>
  <si>
    <t>YMR308C [780-796]</t>
  </si>
  <si>
    <t>YMR308C 1xCarbamidomethyl [C785]; 1xOxidation [M781]</t>
  </si>
  <si>
    <t>YPL012W</t>
  </si>
  <si>
    <t>RRP12 SGDID:S000005933, Chr XVI from 529723-533409, Genome Release 64-2-1, Verified ORF, "Protein required for export of the ribosomal subunits; associates with the RNA components of the pre-ribosomes; has a role in nuclear import in association with Pse1p; also plays a role in the cell cycle and the DNA damage response; contains HEAT-repeats"</t>
  </si>
  <si>
    <t>Pf08161</t>
  </si>
  <si>
    <t>Oxidation [M470; M576; M852]</t>
  </si>
  <si>
    <t>Carbamidomethyl [C572; C851]; Oxidation [M470; M576; M852]</t>
  </si>
  <si>
    <t>[R].ETAFDTLICMGR.[K]</t>
  </si>
  <si>
    <t>1xCarbamidomethyl [C9]; 1xOxidation [M10]</t>
  </si>
  <si>
    <t>YPL012W [843-854]</t>
  </si>
  <si>
    <t>YPL012W 1xCarbamidomethyl [C851]; 1xOxidation [M852]</t>
  </si>
  <si>
    <t>[R].FCELPMDLR.[E]</t>
  </si>
  <si>
    <t>1xCarbamidomethyl [C2]; 1xOxidation [M6]</t>
  </si>
  <si>
    <t>YPL012W [571-579]</t>
  </si>
  <si>
    <t>YPL012W 1xCarbamidomethyl [C572]; 1xOxidation [M576]</t>
  </si>
  <si>
    <t>[R].FNDDAFNFDSEGK.[L]</t>
  </si>
  <si>
    <t>YPL012W [1122-1134]</t>
  </si>
  <si>
    <t>[K].SRETAFDTLICMGR.[K]</t>
  </si>
  <si>
    <t>1xCarbamidomethyl [C11]; 1xOxidation [M12]</t>
  </si>
  <si>
    <t>YPL012W [841-854]</t>
  </si>
  <si>
    <t>[R].VNEEQFMDLR.[N]</t>
  </si>
  <si>
    <t>YPL012W [464-473]</t>
  </si>
  <si>
    <t>YPL012W 1xOxidation [M470]</t>
  </si>
  <si>
    <t>YDR320C-A</t>
  </si>
  <si>
    <t>DAD4 SGDID:S000007604, Chr IV from 1108498-1108280,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</si>
  <si>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Pf08650</t>
  </si>
  <si>
    <t>YDR320C-A; WN66_01396</t>
  </si>
  <si>
    <t>Acetyl [N-Term]</t>
  </si>
  <si>
    <t>[R].LNESVAILNQELVTINNR.[N]</t>
  </si>
  <si>
    <t>YDR320C-A [23-40]</t>
  </si>
  <si>
    <t>[-].MENPHEQVQANILSR.[I]</t>
  </si>
  <si>
    <t>YDR320C-A [1-15]</t>
  </si>
  <si>
    <t>YDR320C-A 1xAcetyl [N-Term]</t>
  </si>
  <si>
    <t>YAR007C</t>
  </si>
  <si>
    <t>RFA1 SGDID:S000000065, Chr I from 158619-156754, Genome Release 64-2-1, reverse complement, Verified ORF, "Subunit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role in DNA catenation/decatenation pathway of chromosome disentangling; relocalizes to the cytosol in response to hypoxia"</t>
  </si>
  <si>
    <t>Pf01336, Pf04057, Pf08646</t>
  </si>
  <si>
    <t>YAR007C; WN66_00087</t>
  </si>
  <si>
    <t>Oxidation [M553; M572]</t>
  </si>
  <si>
    <t>[R].AEADYLADELSK.[A]</t>
  </si>
  <si>
    <t>YAR007C [606-617]</t>
  </si>
  <si>
    <t>[K].ITQSIQMNEYDFR.[I]</t>
  </si>
  <si>
    <t>YAR007C [566-578]</t>
  </si>
  <si>
    <t>YAR007C 1xOxidation [M572]</t>
  </si>
  <si>
    <t>[K].QLLGVDANTLMSLKEEDPNEFTK.[I]</t>
  </si>
  <si>
    <t>YAR007C [543-565]</t>
  </si>
  <si>
    <t>YAR007C 1xOxidation [M553]</t>
  </si>
  <si>
    <t>[R].VIIAEPAIVR.[E]</t>
  </si>
  <si>
    <t>YAR007C [82-91]</t>
  </si>
  <si>
    <t>[R].YDNPTGGVYQVYNTR.[K]</t>
  </si>
  <si>
    <t>YAR007C [21-35]</t>
  </si>
  <si>
    <t>YDR130C</t>
  </si>
  <si>
    <t>FIN1 SGDID:S000002537, Chr IV from 716622-715747, Genome Release 64-2-1, reverse complement, Verified ORF, "Spindle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</si>
  <si>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cell organization and biogenesis;regulation of biological process</t>
  </si>
  <si>
    <t>cytoplasm;cytoskeleton;nucleus</t>
  </si>
  <si>
    <t>851708</t>
  </si>
  <si>
    <t>FIN1</t>
  </si>
  <si>
    <t>Carbamidomethyl [C172]</t>
  </si>
  <si>
    <t>[K].IQNSDHITNIIFPTSPTK.[L]</t>
  </si>
  <si>
    <t>YDR130C [103-120]</t>
  </si>
  <si>
    <t>[R].IQQQQQQHILPSDAK.[S]</t>
  </si>
  <si>
    <t>YDR130C [152-166]</t>
  </si>
  <si>
    <t>[R].LSNIELQLTEIPK.[H]</t>
  </si>
  <si>
    <t>YDR130C [277-289]</t>
  </si>
  <si>
    <t>[K].SNTDLCSNTELKDAPFENDLPR.[A]</t>
  </si>
  <si>
    <t>YDR130C [167-188]</t>
  </si>
  <si>
    <t>YDR130C 1xCarbamidomethyl [C172]</t>
  </si>
  <si>
    <t>YBR191W</t>
  </si>
  <si>
    <t>RPL21A SGDID:S000000395, Chr II from 606270-606280,606669-607140, Genome Release 64-2-1, Verified ORF, "Ribosomal 60S subunit protein L21A; homologous to mammalian ribosomal protein L21, no bacterial homolog; RPL21A has a paralog, RPL21B, that arose from the whole genome duplication"</t>
  </si>
  <si>
    <t>Pf01157</t>
  </si>
  <si>
    <t>YBR191W; WN66_00461</t>
  </si>
  <si>
    <t>[K].AQGVAVQLK.[R]</t>
  </si>
  <si>
    <t>YBR191W [121-129]</t>
  </si>
  <si>
    <t>[K].AQGVAVQLKR.[Q]</t>
  </si>
  <si>
    <t>YBR191W [121-130]</t>
  </si>
  <si>
    <t>[R].IVSTEGNVPQTLAPVPYETFI.[-]</t>
  </si>
  <si>
    <t>YBR191W [140-160]</t>
  </si>
  <si>
    <t>[K].VGDIVDIK.[A]</t>
  </si>
  <si>
    <t>YBR191W [36-43]</t>
  </si>
  <si>
    <t>YDR382W</t>
  </si>
  <si>
    <t>RPP2B SGDID:S000002790, Chr IV from 1239492-1239824, Genome Release 64-2-1, Verified ORF, "Ribosomal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</si>
  <si>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metabolic process;regulation of biological process</t>
  </si>
  <si>
    <t>cytoplasm;ribosome;vacuole</t>
  </si>
  <si>
    <t>enzyme regulator activity;protein binding;structural molecule activity</t>
  </si>
  <si>
    <t>851990</t>
  </si>
  <si>
    <t>RPP2B</t>
  </si>
  <si>
    <t>[K].AVVESVGAEVDEAR.[I]</t>
  </si>
  <si>
    <t>YDR382W [25-38]</t>
  </si>
  <si>
    <t>[K].GSLEEIIAEGQK.[K]</t>
  </si>
  <si>
    <t>YDR382W [50-61]</t>
  </si>
  <si>
    <t>[K].GSLEEIIAEGQKK.[F]</t>
  </si>
  <si>
    <t>YDR382W [50-62]</t>
  </si>
  <si>
    <t>[R].INELLSSLEGK.[G]</t>
  </si>
  <si>
    <t>YDR382W [39-49]</t>
  </si>
  <si>
    <t>YOR359W</t>
  </si>
  <si>
    <t>VTS1 SGDID:S000005886, Chr XV from 1011189-1012760, Genome Release 64-2-1, Verified ORF, "Flap-structured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</si>
  <si>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metabolic process;regulation of biological process;transport</t>
  </si>
  <si>
    <t>DNA binding;nucleotide binding;protein binding;RNA binding;translation regulator activity</t>
  </si>
  <si>
    <t>Pf07647</t>
  </si>
  <si>
    <t>854541</t>
  </si>
  <si>
    <t>VTS1</t>
  </si>
  <si>
    <t>Oxidation [M66; M71; M78; M125; M126; M141]</t>
  </si>
  <si>
    <t>[K].ALQSTLSSTSMYLDSFQR.[S]</t>
  </si>
  <si>
    <t>YOR359W [131-148]</t>
  </si>
  <si>
    <t>YOR359W 1xOxidation [M141]</t>
  </si>
  <si>
    <t>[R].AQPLQQQQQQQQQQQQASLPSLNIQTVSSTAAGSAIVSPMMQSPK.[A]</t>
  </si>
  <si>
    <t>2xOxidation [M40; M41]</t>
  </si>
  <si>
    <t>YOR359W [86-130]</t>
  </si>
  <si>
    <t>YOR359W 2xOxidation [M125; M126]</t>
  </si>
  <si>
    <t>[R].GAHPGAVLLSPQSSAINK.[N]</t>
  </si>
  <si>
    <t>YOR359W [21-38]</t>
  </si>
  <si>
    <t>[K].NNPGSNSGNNQGNSSVTANVLSPQSHSMSLNDMLDQQSFMLDTAGTR.[A]</t>
  </si>
  <si>
    <t>3xOxidation [M28; M33; M40]</t>
  </si>
  <si>
    <t>YOR359W [39-85]</t>
  </si>
  <si>
    <t>YOR359W 3xOxidation [M66; M71; M78]</t>
  </si>
  <si>
    <t>[R].SPNNILGIPSQSGSIPLPQSR.[Q]</t>
  </si>
  <si>
    <t>YOR359W [149-169]</t>
  </si>
  <si>
    <t>YGL093W</t>
  </si>
  <si>
    <t>SPC105 SGDID:S000003061, Chr VII from 334886-337639, Genome Release 64-2-1, Verified ORF, "Subunit of a kinetochore-microtubule binding complex; complex bridges centromeric heterochromatin and kinetochore MAPs and motors; required for sister chromatid bi-orientation and kinetochore binding of SAC components; complex also includes Kre28p; modified by sumoylation"</t>
  </si>
  <si>
    <t>transport</t>
  </si>
  <si>
    <t>transporter activity</t>
  </si>
  <si>
    <t>Pf01496, Pf02463, Pf08317, Pf15402</t>
  </si>
  <si>
    <t>Oxidation [M31; M71; M169; M171; M773; M781; M788]</t>
  </si>
  <si>
    <t>[K].ASQHDPTSMEMTEVFPR.[S]</t>
  </si>
  <si>
    <t>2xOxidation [M9; M11]</t>
  </si>
  <si>
    <t>YGL093W [161-177]</t>
  </si>
  <si>
    <t>YGL093W 2xOxidation [M169; M171]</t>
  </si>
  <si>
    <t>[R].EFINEVGVGFLDTK.[L]</t>
  </si>
  <si>
    <t>YGL093W [458-471]</t>
  </si>
  <si>
    <t>[R].INTSNLQSMVK.[R]</t>
  </si>
  <si>
    <t>YGL093W [63-73]</t>
  </si>
  <si>
    <t>YGL093W 1xOxidation [M71]</t>
  </si>
  <si>
    <t>[K].QNQSSQMTSSFLENPGVR.[I]</t>
  </si>
  <si>
    <t>YGL093W [25-42]</t>
  </si>
  <si>
    <t>YGL093W 1xOxidation [M31]</t>
  </si>
  <si>
    <t>[K].VMNDSNNDDMSYHLFTMLLK.[N]</t>
  </si>
  <si>
    <t>3xOxidation [M2; M10; M17]</t>
  </si>
  <si>
    <t>YGL093W [772-791]</t>
  </si>
  <si>
    <t>YGL093W 3xOxidation [M773; M781; M788]</t>
  </si>
  <si>
    <t>[K].VNFPLNSFNFVENQR.[I]</t>
  </si>
  <si>
    <t>YGL093W [480-494]</t>
  </si>
  <si>
    <t>YOR234C</t>
  </si>
  <si>
    <t>RPL33B SGDID:S000005760, Chr XV from 778859-778555,779405-779387, Genome Release 64-2-1, reverse complement, Verified ORF, "Ribosomal 60S subunit protein L33B; rpl33b null mutant exhibits normal growth while rpl33a rpl33b double null mutant is inviable; homologous to mammalian ribosomal protein L35A, no bacterial homolog; RPL33B has a paralog, RPL33A, that arose from the whole genome duplication"</t>
  </si>
  <si>
    <t>YOR234C; WN66_06075</t>
  </si>
  <si>
    <t>[K].IEGVATPQEAQFYLGK.[R]</t>
  </si>
  <si>
    <t>YOR234C [32-47]</t>
  </si>
  <si>
    <t>[K].IEGVATPQEAQFYLGKR.[I]</t>
  </si>
  <si>
    <t>YOR234C [32-48]</t>
  </si>
  <si>
    <t>YBR189W</t>
  </si>
  <si>
    <t>RPS9B SGDID:S000000393, Chr II from 604508-604514,604928-605508, Genome Release 64-2-1, Verified ORF, "Protein component of the small (40S) ribosomal subunit; homologous to mammalian ribosomal protein S9 and bacterial S4; RPS9B has a paralog, RPS9A, that arose from the whole genome duplication"</t>
  </si>
  <si>
    <t>Pf00163, Pf01479</t>
  </si>
  <si>
    <t>YBR189W; WN66_00460</t>
  </si>
  <si>
    <t>Oxidation [M147]</t>
  </si>
  <si>
    <t>[R].KAEASGEAAEEAEDEE.[-]</t>
  </si>
  <si>
    <t>YBR189W [180-195]</t>
  </si>
  <si>
    <t>[K].LAGEFGLK.[N]</t>
  </si>
  <si>
    <t>YBR189W [30-37]</t>
  </si>
  <si>
    <t>[R].LFEGNALIR.[R]</t>
  </si>
  <si>
    <t>YBR189W [70-78]</t>
  </si>
  <si>
    <t>[R].ISFQLSK.[I]</t>
  </si>
  <si>
    <t>YBR189W [45-51]</t>
  </si>
  <si>
    <t>[K].QIVNIPSFMVR.[L]</t>
  </si>
  <si>
    <t>YBR189W [139-149]</t>
  </si>
  <si>
    <t>YBR189W 1xOxidation [M147]</t>
  </si>
  <si>
    <t>YER146W</t>
  </si>
  <si>
    <t>LSM5 SGDID:S000000948, Chr V from 462585-462866, Genome Release 64-2-1, Verified ORF, "Lsm (Like Sm) protein; part of heteroheptameric complexes (Lsm2p-7p and either Lsm1p or 8p): cytoplasmic Lsm1p complex involved in mRNA decay; nuclear Lsm8p complex part of U6 snRNP and possibly involved in processing tRNA, snoRNA, and rRNA"</t>
  </si>
  <si>
    <t>Pf01423</t>
  </si>
  <si>
    <t>YER146W; WN66_01923</t>
  </si>
  <si>
    <t>Oxidation [M71]</t>
  </si>
  <si>
    <t>Oxidation [M71]; Met-loss+Acetyl [N-Term]</t>
  </si>
  <si>
    <t>[R].MLLSGNNIAILVPGGK.[K]</t>
  </si>
  <si>
    <t>YER146W [71-86]</t>
  </si>
  <si>
    <t>YER146W 1xOxidation [M71]</t>
  </si>
  <si>
    <t>[-].MSLPEILPLEVIDK.[T]</t>
  </si>
  <si>
    <t>YER146W [1-14]</t>
  </si>
  <si>
    <t>YER146W 1xMet-loss+Acetyl [N-Term]</t>
  </si>
  <si>
    <t>[-].MSLPEILPLEVIDKTINQK.[V]</t>
  </si>
  <si>
    <t>YER146W [1-19]</t>
  </si>
  <si>
    <t>[K].VLIVLQSNR.[E]</t>
  </si>
  <si>
    <t>YER146W [20-28]</t>
  </si>
  <si>
    <t>YNL067W</t>
  </si>
  <si>
    <t>RPL9B SGDID:S000005011, Chr XIV from 499681-500256, Genome Release 64-2-1, Verified ORF, "Ribosomal 60S subunit protein L9B; homologous to mammalian ribosomal protein L9 and bacterial L6; RPL9B has a paralog, RPL9A, that arose from a single-locus duplication"</t>
  </si>
  <si>
    <t>YNL067W; WN66_05478</t>
  </si>
  <si>
    <t>[K].YIQTEQQIEIPEGVTVSIK.[S]</t>
  </si>
  <si>
    <t>YNL067W [3-21]</t>
  </si>
  <si>
    <t>YNR038W</t>
  </si>
  <si>
    <t>DBP6 SGDID:S000005321, Chr XIV from 695595-697484, Genome Release 64-2-1, Verified ORF, "Essential protein involved in ribosome biogenesis; putative ATP-dependent RNA helicase of the DEAD-box protein family"</t>
  </si>
  <si>
    <t>catalytic activity;DNA binding;nucleotide binding</t>
  </si>
  <si>
    <t>Pf00176, Pf00270, Pf00271, Pf04851</t>
  </si>
  <si>
    <t>[R].ANELGSAYNLLVGR.[G]</t>
  </si>
  <si>
    <t>YNR038W [562-575]</t>
  </si>
  <si>
    <t>[R].FDPSQLTAPAASAPEGIVGTTPPAIVPLKR.[Q]</t>
  </si>
  <si>
    <t>YNR038W [6-35]</t>
  </si>
  <si>
    <t>[K].LSNLEPDILITTPGR.[L]</t>
  </si>
  <si>
    <t>YNR038W [306-320]</t>
  </si>
  <si>
    <t>YDR064W</t>
  </si>
  <si>
    <t>RPS13 SGDID:S000002471, Chr IV from 579458-579478,580018-580452, Genome Release 64-2-1, Verified ORF, "Protein component of the small (40S) ribosomal subunit; homologous to mammalian ribosomal protein S13 and bacterial S15"</t>
  </si>
  <si>
    <t>Pf00312, Pf08069</t>
  </si>
  <si>
    <t>YDR064W; WN66_01122</t>
  </si>
  <si>
    <t>[K].GISSSAIPYSR.[N]</t>
  </si>
  <si>
    <t>YDR064W [10-20]</t>
  </si>
  <si>
    <t>[R].LILIESR.[I]</t>
  </si>
  <si>
    <t>YDR064W [115-121]</t>
  </si>
  <si>
    <t>[R].TVAVLPPNWK.[Y]</t>
  </si>
  <si>
    <t>YDR064W [131-140]</t>
  </si>
  <si>
    <t>[R].TVAVLPPNWKYESATASALVN.[-]</t>
  </si>
  <si>
    <t>YDR064W [131-151]</t>
  </si>
  <si>
    <t>[K].YESATASALVN.[-]</t>
  </si>
  <si>
    <t>YDR064W [141-151]</t>
  </si>
  <si>
    <t>YJL190C</t>
  </si>
  <si>
    <t>RPS22A SGDID:S000003726, Chr X from 75302-74910, Genome Release 64-2-1, reverse complement, Verified ORF, "Protein component of the small (40S) ribosomal subunit; homologous to mammalian ribosomal protein S15A and bacterial S8; RPS22A has a paralog, RPS22B, that arose from the whole genome duplication"</t>
  </si>
  <si>
    <t>Pf00410</t>
  </si>
  <si>
    <t>YJL190C; WN66_03368</t>
  </si>
  <si>
    <t>Oxidation [M111]</t>
  </si>
  <si>
    <t>[R].QFGYVILTTSAGIMDHEEAR.[R]</t>
  </si>
  <si>
    <t>YJL190C [98-117]</t>
  </si>
  <si>
    <t>YJL190C 1xOxidation [M111]</t>
  </si>
  <si>
    <t>[R].SSVLADALNAINNAEK.[T]</t>
  </si>
  <si>
    <t>YJL190C [4-19]</t>
  </si>
  <si>
    <t>YGL031C</t>
  </si>
  <si>
    <t>RPL24A SGDID:S000002999, Chr VII from 437934-437467, Genome Release 64-2-1, reverse complement, Verified ORF, "Ribosomal 60S subunit protein L24A; not essential for translation but may be required for normal translation rate; homologous to mammalian ribosomal protein L24, no bacterial homolog; RPL24A has a paralog, RPL24B, that arose from the whole genome duplication"</t>
  </si>
  <si>
    <t>Pf01246</t>
  </si>
  <si>
    <t>YGL031C; WN66_02373</t>
  </si>
  <si>
    <t>[K].AQRPITGASLDLIK.[E]</t>
  </si>
  <si>
    <t>YGR148C; YGL031C</t>
  </si>
  <si>
    <t>YGR148C [78-91]; YGL031C [78-91]</t>
  </si>
  <si>
    <t>[-].MKVEIDSFSGAK.[I]</t>
  </si>
  <si>
    <t>YGL031C [1-12]</t>
  </si>
  <si>
    <t>YGL031C 1xOxidation [M1]</t>
  </si>
  <si>
    <t>YOR326W</t>
  </si>
  <si>
    <t>MYO2 SGDID:S000005853, Chr XV from 925721-930445, Genome Release 64-2-1, Verified ORF, "Type V myosin motor involved in actin-based transport of cargos; required for the polarized delivery of secretory vesicles, the vacuole, late Golgi elements, peroxisomes, and the mitotic spindle; MYO2 has a paralog, MYO4, that arose from the whole genome duplication"</t>
  </si>
  <si>
    <t>catalytic activity;motor activity;nucleotide binding;protein binding</t>
  </si>
  <si>
    <t>Pf00063, Pf01576, Pf01843</t>
  </si>
  <si>
    <t>Oxidation [M212]</t>
  </si>
  <si>
    <t>[K].ILATNPIMEAFGNAK.[T]</t>
  </si>
  <si>
    <t>YOR326W [205-219]</t>
  </si>
  <si>
    <t>YOR326W 1xOxidation [M212]</t>
  </si>
  <si>
    <t>[R].IVDLVAQQVVQDGH.[-]</t>
  </si>
  <si>
    <t>YOR326W [1561-1574]</t>
  </si>
  <si>
    <t>[K].TIENNLQSTEQTLK.[D]</t>
  </si>
  <si>
    <t>YOR326W [1009-1022]</t>
  </si>
  <si>
    <t>[K].TLVEYQTLNGDLQNEVK.[S]</t>
  </si>
  <si>
    <t>YOR326W [1055-1071]</t>
  </si>
  <si>
    <t>YOR375C</t>
  </si>
  <si>
    <t>GDH1 SGDID:S000005902, Chr XV from 1043042-1041678, Genome Release 64-2-1, reverse complement, Verified ORF, "NADP(+)-dependent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</si>
  <si>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Pf00208, Pf02812</t>
  </si>
  <si>
    <t>YOR375C; WN66_06226</t>
  </si>
  <si>
    <t>Oxidation [M341; M385]</t>
  </si>
  <si>
    <t>Oxidation [M341; M385]; Carbamidomethyl [C252]</t>
  </si>
  <si>
    <t>[K].AANLGGVAVSGLEMAQNSQR.[I]</t>
  </si>
  <si>
    <t>YOR375C [372-391]</t>
  </si>
  <si>
    <t>YOR375C 1xOxidation [M385]</t>
  </si>
  <si>
    <t>[K].FIAEGSNMGSTPEAIAVFETAR.[S]</t>
  </si>
  <si>
    <t>YOR375C [334-355]</t>
  </si>
  <si>
    <t>YOR375C 1xOxidation [M341]</t>
  </si>
  <si>
    <t>[K].GCIISETGITSEQVADISSAK.[V]</t>
  </si>
  <si>
    <t>YOR375C [251-271]</t>
  </si>
  <si>
    <t>YOR375C 1xCarbamidomethyl [C252]</t>
  </si>
  <si>
    <t>YNR053C</t>
  </si>
  <si>
    <t>NOG2 SGDID:S000005336, Chr XIV from 721770-721120,723112-722303, Genome Release 64-2-1, reverse complement, Verified ORF, "Putative GTPase; associates with pre-60S ribosomal subunits in the nucleolus and is required for their nuclear export and maturation"</t>
  </si>
  <si>
    <t>Pf01926, Pf02421, Pf08153</t>
  </si>
  <si>
    <t>[R].AASFQDSTIPDAR.[V]</t>
  </si>
  <si>
    <t>YNR053C [58-70]</t>
  </si>
  <si>
    <t>[R].LAASNLEDLVK.[A]</t>
  </si>
  <si>
    <t>YNR053C [152-162]</t>
  </si>
  <si>
    <t>[R].ILDTESYADAFGPK.[A]</t>
  </si>
  <si>
    <t>YNR053C [131-144]</t>
  </si>
  <si>
    <t>YNL069C</t>
  </si>
  <si>
    <t>RPL16B SGDID:S000005013, Chr XIV from 494524-493956,495001-494974, Genome Release 64-2-1, reverse complement, Verified ORF, "Ribosomal 60S subunit protein L16B; N-terminally acetylated, binds 5.8 S rRNA; transcriptionally regulated by Rap1p; homologous to mammalian ribosomal protein L13A and bacterial L13; RPL16B has a paralog, RPL16A, that arose from the whole genome duplication"</t>
  </si>
  <si>
    <t>Pf00572</t>
  </si>
  <si>
    <t>[K].IFEGIPPPYDK.[K]</t>
  </si>
  <si>
    <t>YNL069C [103-113]</t>
  </si>
  <si>
    <t>[K].IFEGIPPPYDKK.[K]</t>
  </si>
  <si>
    <t>YNL069C [103-114]</t>
  </si>
  <si>
    <t>[K].VSSASAAASESDVAK.[Q]</t>
  </si>
  <si>
    <t>YNL069C [177-191]</t>
  </si>
  <si>
    <t>[R].VVVPQALR.[V]</t>
  </si>
  <si>
    <t>YNL069C; YIL133C</t>
  </si>
  <si>
    <t>YNL069C [117-124]; YIL133C [118-125]</t>
  </si>
  <si>
    <t>YMR205C</t>
  </si>
  <si>
    <t>PFK2 SGDID:S000004818, Chr XIII from 674766-671887, Genome Release 64-2-1, reverse complement, Verified ORF, "Beta subunit of heterooctameric phosphofructokinase; involved in glycolysis; indispensable for anaerobic growth; activated by fructose-2,6-bisphosphate and AMP; mutation inhibits glucose induction of cell cycle-related genes"</t>
  </si>
  <si>
    <t>cell organization and biogenesis;cellular homeostasis;metabolic process;transport</t>
  </si>
  <si>
    <t>cytoplasm;membrane;mitochondrion</t>
  </si>
  <si>
    <t>catalytic activity;metal ion binding;nucleotide binding;protein binding;RNA binding;transporter activity</t>
  </si>
  <si>
    <t>Pf00365</t>
  </si>
  <si>
    <t>855245</t>
  </si>
  <si>
    <t>PFK2</t>
  </si>
  <si>
    <t>Biosynthesis of antibiotics; Fructose and mannose metabolism; RNA degradation; Biosynthesis of secondary metabolites; Carbon metabolism; Methane metabolism; Pentose phosphate pathway; Biosynthesis of amino acids; Galactose metabolism; Metabolic pathways; Glycolysis / Gluconeogenesis</t>
  </si>
  <si>
    <t>Neutrophil degranulation; Glycolysis</t>
  </si>
  <si>
    <t>Principle Pathways of Carbon Metabolism; Glycolysis; Glycolysis and Gluconeogenesis</t>
  </si>
  <si>
    <t>Oxidation [M233]</t>
  </si>
  <si>
    <t>[R].AAEENFNADDKTISDTAAVVGVK.[G]</t>
  </si>
  <si>
    <t>YMR205C [891-913]</t>
  </si>
  <si>
    <t>[R].AFVVMEGYEGLVR.[G]</t>
  </si>
  <si>
    <t>YMR205C [229-241]</t>
  </si>
  <si>
    <t>YMR205C 1xOxidation [M233]</t>
  </si>
  <si>
    <t>[K].NAVSTKPTPPPAPEASAESGLSSK.[V]</t>
  </si>
  <si>
    <t>YMR205C [145-168]</t>
  </si>
  <si>
    <t>[R].SSPDENSTLLSNDSISLK.[I]</t>
  </si>
  <si>
    <t>YMR205C [41-58]</t>
  </si>
  <si>
    <t>YML085C</t>
  </si>
  <si>
    <t>TUB1 SGDID:S000004550, Chr XIII from 99259-97941,99400-99376, Genome Release 64-2-1, reverse complement, Verified ORF, "Alpha-tubulin; associates with beta-tubulin (Tub2p) to form tubulin dimer, which polymerizes to form microtubules; relative distribution to nuclear foci increases upon DNA replication stress; TUB1 has a paralog, TUB3, that arose from the whole genome duplication"</t>
  </si>
  <si>
    <t>cell organization and biogenesis;cellular component movement;transport</t>
  </si>
  <si>
    <t>catalytic activity;nucleotide binding;structural molecule activity</t>
  </si>
  <si>
    <t>Pf00091, Pf03953</t>
  </si>
  <si>
    <t>854889</t>
  </si>
  <si>
    <t>TUB1</t>
  </si>
  <si>
    <t>Oxidation [M303; M314]</t>
  </si>
  <si>
    <t>Carbamidomethyl [C296; C317; C348]; Oxidation [M303; M314]</t>
  </si>
  <si>
    <t>[K].AFHESNSVSEITNACFEPGNQMVK.[C]</t>
  </si>
  <si>
    <t>1xCarbamidomethyl [C15]; 1xOxidation [M22]</t>
  </si>
  <si>
    <t>YML085C [282-305]</t>
  </si>
  <si>
    <t>YML085C 1xCarbamidomethyl [C296]; 1xOxidation [M303]</t>
  </si>
  <si>
    <t>[K].GGEEGFSTFFHETGYGK.[F]</t>
  </si>
  <si>
    <t>YML085C [45-61]</t>
  </si>
  <si>
    <t>[K].TVQLVDWCPTGFK.[I]</t>
  </si>
  <si>
    <t>YML085C [341-353]</t>
  </si>
  <si>
    <t>YML085C 1xCarbamidomethyl [C348]</t>
  </si>
  <si>
    <t>[K].YMATCLLYR.[G]</t>
  </si>
  <si>
    <t>1xCarbamidomethyl [C5]; 1xOxidation [M2]</t>
  </si>
  <si>
    <t>YML085C [313-321]</t>
  </si>
  <si>
    <t>YML085C 1xCarbamidomethyl [C317]; 1xOxidation [M314]</t>
  </si>
  <si>
    <t>YNL112W</t>
  </si>
  <si>
    <t>DBP2 SGDID:S000005056, Chr XIV from 413639-414911,415914-416281, Genome Release 64-2-1, Verified ORF, "ATP-dependent RNA helicase of the DEAD-box protein family; has a strong preference for dsRNA; interacts with YRA1; required for the assembly of Yra1p, Nab2p and Mex67p onto mRNA and formation of nuclear mRNP; involved in mRNA decay and rRNA processing; may be involved in suppression of transcription from cryptic initiation sites"</t>
  </si>
  <si>
    <t>cytoplasm;mitochondrion;nucleus</t>
  </si>
  <si>
    <t>855611</t>
  </si>
  <si>
    <t>DBP2</t>
  </si>
  <si>
    <t>Spliceosome</t>
  </si>
  <si>
    <t>mRNA Splicing - Minor Pathway</t>
  </si>
  <si>
    <t>Oxidation [M272; M275; M414; M437]</t>
  </si>
  <si>
    <t>Carbamidomethyl [C206]; Oxidation [M272; M275; M414; M437]</t>
  </si>
  <si>
    <t>[R].ELAVQIQTECSK.[F]</t>
  </si>
  <si>
    <t>YNL112W [197-208]</t>
  </si>
  <si>
    <t>YNL112W 1xCarbamidomethyl [C206]</t>
  </si>
  <si>
    <t>[K].GINYVINYDMPGNIEDYVHR.[I]</t>
  </si>
  <si>
    <t>YNL112W [428-447]</t>
  </si>
  <si>
    <t>YNL112W 1xOxidation [M437]</t>
  </si>
  <si>
    <t>[R].SPIMVATDVAAR.[G]</t>
  </si>
  <si>
    <t>YNL112W [411-422]</t>
  </si>
  <si>
    <t>YNL112W 1xOxidation [M414]</t>
  </si>
  <si>
    <t>YNL302C</t>
  </si>
  <si>
    <t>RPS19B SGDID:S000005246, Chr XIV from 62372-61958,62943-62924, Genome Release 64-2-1, reverse complement, Verified ORF, "Protein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</si>
  <si>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cell organization and biogenesis;metabolic process;transport</t>
  </si>
  <si>
    <t>Pf01090</t>
  </si>
  <si>
    <t>855414</t>
  </si>
  <si>
    <t>RPS19B</t>
  </si>
  <si>
    <t>[R].DLDRIAAQTLEEDE.[-]</t>
  </si>
  <si>
    <t>YNL302C [131-144]</t>
  </si>
  <si>
    <t>[R].DVAAQDFINAYASFLQR.[Q]</t>
  </si>
  <si>
    <t>YNL302C [8-24]</t>
  </si>
  <si>
    <t>[R].IAAQTLEEDE.[-]</t>
  </si>
  <si>
    <t>YNL302C [135-144]</t>
  </si>
  <si>
    <t>[K].LEVPGYVDIVK.[T]</t>
  </si>
  <si>
    <t>YNL302C [28-38]</t>
  </si>
  <si>
    <t>[R].QGKLEVPGYVDIVK.[T]</t>
  </si>
  <si>
    <t>YNL302C [25-38]</t>
  </si>
  <si>
    <t>YFL037W</t>
  </si>
  <si>
    <t>TUB2 SGDID:S000001857, Chr VI from 56336-57709, Genome Release 64-2-1, Verified ORF, "Beta-tubulin; associates with alpha-tubulin (Tub1p and Tub3p) to form tubulin dimer, which polymerizes to form microtubules; mutation in human ortholog is associated with congenital fibrosis of the extraocular muscles (CFEOM) with polymicrogyria"</t>
  </si>
  <si>
    <t>YFL037W; BAA09202; WN66_02005</t>
  </si>
  <si>
    <t>Oxidation [M163; M164; M293]</t>
  </si>
  <si>
    <t>[R].MMATFSVLPSPK.[T]</t>
  </si>
  <si>
    <t>YFL037W [163-174]</t>
  </si>
  <si>
    <t>YFL037W 2xOxidation [M163; M164]</t>
  </si>
  <si>
    <t>[R].SINVDLEPGTIDAVR.[N]</t>
  </si>
  <si>
    <t>YFL037W [63-77]</t>
  </si>
  <si>
    <t>[R].SLTVPELTQQMFDAK.[N]</t>
  </si>
  <si>
    <t>YFL037W [283-297]</t>
  </si>
  <si>
    <t>YFL037W 1xOxidation [M293]</t>
  </si>
  <si>
    <t>YBR073W</t>
  </si>
  <si>
    <t>RDH54 SGDID:S000000277, Chr II from 383112-385988, Genome Release 64-2-1, Verified ORF, "DNA-dependent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</si>
  <si>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Pf00176, Pf00271, Pf11496</t>
  </si>
  <si>
    <t>Carbamidomethyl [C853; C855]</t>
  </si>
  <si>
    <t>[K].NAAAEVDVIVDPLLGK.[F]</t>
  </si>
  <si>
    <t>YBR073W [279-294]</t>
  </si>
  <si>
    <t>[K].SNTHDLICSCDGLGEEIEYPETNQQQNTVELR.[K]</t>
  </si>
  <si>
    <t>2xCarbamidomethyl [C8; C10]</t>
  </si>
  <si>
    <t>YBR073W [846-877]</t>
  </si>
  <si>
    <t>YBR073W 2xCarbamidomethyl [C853; C855]</t>
  </si>
  <si>
    <t>[R].STTTWTSALDLQK.[K]</t>
  </si>
  <si>
    <t>YBR073W [880-892]</t>
  </si>
  <si>
    <t>YGR085C</t>
  </si>
  <si>
    <t>RPL11B SGDID:S000003317, Chr VII from 648907-648383, Genome Release 64-2-1, reverse complement, Verified ORF, "Ribosomal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</si>
  <si>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Pf00281, Pf00673</t>
  </si>
  <si>
    <t>YGR085C; WN66_02499</t>
  </si>
  <si>
    <t>[R].GPKAEEILER.[G]</t>
  </si>
  <si>
    <t>YGR085C [73-82]</t>
  </si>
  <si>
    <t>[K].IAVHVTVR.[G]</t>
  </si>
  <si>
    <t>YGR085C [65-72]</t>
  </si>
  <si>
    <t>[K].LVLNISVGESGDR.[L]</t>
  </si>
  <si>
    <t>YGR085C [17-29]</t>
  </si>
  <si>
    <t>[K].VLEQLSGQTPVQSK.[A]</t>
  </si>
  <si>
    <t>YGR085C [36-49]</t>
  </si>
  <si>
    <t>YKL104C</t>
  </si>
  <si>
    <t>GFA1 SGDID:S000001587, Chr XI from 245373-243220, Genome Release 64-2-1, reverse complement, Verified ORF, "Glutamine-fructose-6-phosphate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</si>
  <si>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Pf00310, Pf01380, Pf13230, Pf13522, Pf13537</t>
  </si>
  <si>
    <t>853757</t>
  </si>
  <si>
    <t>GFA1</t>
  </si>
  <si>
    <t>Metabolic pathways; Alanine, aspartate and glutamate metabolism; Biosynthesis of antibiotics; Amino sugar and nucleotide sugar metabolism</t>
  </si>
  <si>
    <t>Synthesis of UDP-N-acetyl-glucosamine</t>
  </si>
  <si>
    <t>UDP-N-Acetylgalactosamine Biosynthesis</t>
  </si>
  <si>
    <t>Oxidation [M342; M348]</t>
  </si>
  <si>
    <t>[R].EFEAGSQNANLLPIAANEFNLR.[H]</t>
  </si>
  <si>
    <t>YKL104C [248-269]</t>
  </si>
  <si>
    <t>[R].GALTVGIVNSVGSSISR.[V]</t>
  </si>
  <si>
    <t>YKL104C [471-487]</t>
  </si>
  <si>
    <t>[R].SIQTLEMELAQIMK.[G]</t>
  </si>
  <si>
    <t>2xOxidation [M7; M13]</t>
  </si>
  <si>
    <t>YKL104C [336-349]</t>
  </si>
  <si>
    <t>YKL104C 2xOxidation [M342; M348]</t>
  </si>
  <si>
    <t>YCR077C</t>
  </si>
  <si>
    <t>PAT1 SGDID:S000000673, Chr III from 252628-250238, Genome Release 64-2-1, reverse complement, Verified ORF, "Deadenylation-dependent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</si>
  <si>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Pf09770</t>
  </si>
  <si>
    <t>[-].MSFFGLENSGNAR.[D]</t>
  </si>
  <si>
    <t>YCR077C [1-13]</t>
  </si>
  <si>
    <t>YCR077C 1xMet-loss+Acetyl [N-Term]</t>
  </si>
  <si>
    <t>[R].QQPSDPDALKDVTDSLTNVDLASSGSSSTGSSAAAVASK.[Q]</t>
  </si>
  <si>
    <t>YCR077C [413-451]</t>
  </si>
  <si>
    <t>[R].SYVAATAEGISGPR.[T]</t>
  </si>
  <si>
    <t>YCR077C [78-91]</t>
  </si>
  <si>
    <t>YER006W</t>
  </si>
  <si>
    <t>NUG1 SGDID:S000000808, Chr V from 162723-164285, Genome Release 64-2-1, Verified ORF, "GTPase that associates with nuclear 60S pre-ribosomes; required for export of 60S ribosomal subunits from the nucleus"</t>
  </si>
  <si>
    <t>Pf01926, Pf02421, Pf08701</t>
  </si>
  <si>
    <t>Carbamidomethyl [C311; C341]</t>
  </si>
  <si>
    <t>[K].ACPVGNEAGVTTSLR.[E]</t>
  </si>
  <si>
    <t>YER006W [310-324]</t>
  </si>
  <si>
    <t>YER006W 1xCarbamidomethyl [C311]</t>
  </si>
  <si>
    <t>[K].ILDSPGICFPSENK.[K]</t>
  </si>
  <si>
    <t>YER006W [334-347]</t>
  </si>
  <si>
    <t>YER006W 1xCarbamidomethyl [C341]</t>
  </si>
  <si>
    <t>[K].QAPIAANESTIVSEWSK.[E]</t>
  </si>
  <si>
    <t>YER006W [478-494]</t>
  </si>
  <si>
    <t>YGL120C</t>
  </si>
  <si>
    <t>PRP43 SGDID:S000003088, Chr VII from 283937-281634, Genome Release 64-2-1, reverse complement, Verified ORF, "RNA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</si>
  <si>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Pf00270, Pf00271, Pf04408, Pf07717</t>
  </si>
  <si>
    <t>YGL120C; WN66_02274</t>
  </si>
  <si>
    <t>Oxidation [M135; M191; M195]</t>
  </si>
  <si>
    <t>Carbamidomethyl [C145]; Oxidation [M135; M191; M195]</t>
  </si>
  <si>
    <t>[K].ELIEQSYPEILR.[S]</t>
  </si>
  <si>
    <t>YGL120C [448-459]</t>
  </si>
  <si>
    <t>[R].SNLSSTVLELK.[K]</t>
  </si>
  <si>
    <t>YGL120C [460-470]</t>
  </si>
  <si>
    <t>[K].TTQIPQFVLFDEMPHLENTQVACTQPR.[R]</t>
  </si>
  <si>
    <t>1xCarbamidomethyl [C23]; 1xOxidation [M13]</t>
  </si>
  <si>
    <t>YGL120C [123-149]</t>
  </si>
  <si>
    <t>YGL120C 1xCarbamidomethyl [C145]; 1xOxidation [M135]</t>
  </si>
  <si>
    <t>[R].TYPVELYYTPEFQR.[D]</t>
  </si>
  <si>
    <t>YGL120C [271-284]</t>
  </si>
  <si>
    <t>[K].YMTDGMLLR.[E]</t>
  </si>
  <si>
    <t>2xOxidation [M2; M6]</t>
  </si>
  <si>
    <t>YGL120C [190-198]</t>
  </si>
  <si>
    <t>YGL120C 2xOxidation [M191; M195]</t>
  </si>
  <si>
    <t>YER117W</t>
  </si>
  <si>
    <t>RPL23B SGDID:S000000919, Chr V from 396769-396810,397282-397653, Genome Release 64-2-1, Verified ORF, "Ribosomal 60S subunit protein L23B; homologous to mammalian ribosomal protein L23 and bacterial L14; RPL23B has a paralog, RPL23A, that arose from the whole genome duplication"</t>
  </si>
  <si>
    <t>Pf00238</t>
  </si>
  <si>
    <t>YBL087C; YER117W; WN66_00157; WN66_01884</t>
  </si>
  <si>
    <t>Oxidation [M23; M74]</t>
  </si>
  <si>
    <t>Carbamidomethyl [C25]; Oxidation [M23; M74]</t>
  </si>
  <si>
    <t>[R].ISLGLPVGAIMNCADNSGAR.[N]</t>
  </si>
  <si>
    <t>YER117W [13-32]</t>
  </si>
  <si>
    <t>YER117W 1xCarbamidomethyl [C25]</t>
  </si>
  <si>
    <t>YER117W 1xCarbamidomethyl [C25]; 1xOxidation [M23]</t>
  </si>
  <si>
    <t>[K].VMPAIVVR.[Q]</t>
  </si>
  <si>
    <t>YER117W [73-80]</t>
  </si>
  <si>
    <t>YER117W 1xOxidation [M74]</t>
  </si>
  <si>
    <t>YGR148C</t>
  </si>
  <si>
    <t>RPL24B SGDID:S000003380, Chr VII from 787779-787312, Genome Release 64-2-1, reverse complement, Verified ORF, "Ribosomal 60S subunit protein L24B; not essential for translation but may be required for normal translation rate; homologous to mammalian ribosomal protein L24, no bacterial homolog; RPL24B has a paralog, RPL24A, that arose from the whole genome duplication"</t>
  </si>
  <si>
    <t>YGR148C; WN66_02574</t>
  </si>
  <si>
    <t>[-].MKVEVDSFSGAK.[I]</t>
  </si>
  <si>
    <t>YGR148C [1-12]</t>
  </si>
  <si>
    <t>YGR148C 1xOxidation [M1]</t>
  </si>
  <si>
    <t>YHR089C</t>
  </si>
  <si>
    <t>GAR1 SGDID:S000001131, Chr VIII from 283298-282681, Genome Release 64-2-1, reverse complement, Verified ORF, "Protein component of the H/ACA snoRNP pseudouridylase complex; involved in the modification and cleavage of the 18S pre-rRNA"</t>
  </si>
  <si>
    <t>Pf04410</t>
  </si>
  <si>
    <t>856489</t>
  </si>
  <si>
    <t>GAR1</t>
  </si>
  <si>
    <t>Oxidation [M40]</t>
  </si>
  <si>
    <t>Carbamidomethyl [C47; C53]; Oxidation [M40]</t>
  </si>
  <si>
    <t>[K].IPYFNAPIYLENK.[T]</t>
  </si>
  <si>
    <t>YHR089C [60-72]</t>
  </si>
  <si>
    <t>[R].SFQQGPPDTVLEMGAFLHPCEGDIVCR.[S]</t>
  </si>
  <si>
    <t>2xCarbamidomethyl [C20; C26]; 1xOxidation [M13]</t>
  </si>
  <si>
    <t>YHR089C [28-54]</t>
  </si>
  <si>
    <t>YHR089C 2xCarbamidomethyl [C47; C53]; 1xOxidation [M40]</t>
  </si>
  <si>
    <t>YJL076W</t>
  </si>
  <si>
    <t>NET1 SGDID:S000003612, Chr X from 295245-298814, Genome Release 64-2-1, Verified ORF, "Core subunit of the RENT complex; involved in nucleolar silencing and telophase exit; stimulates transcription by RNA polymerase I and regulates nucleolar structure; NET1 has a paralog, TOF2, that arose from the whole genome duplication"</t>
  </si>
  <si>
    <t>Pf10407</t>
  </si>
  <si>
    <t>Oxidation [M40; M300; M303; M1052; M1054]</t>
  </si>
  <si>
    <t>[K].EGPSSPASILPAK.[A]</t>
  </si>
  <si>
    <t>YJL076W [381-393]</t>
  </si>
  <si>
    <t>[R].LLSGTPIMSTMTPNR.[V]</t>
  </si>
  <si>
    <t>2xOxidation [M8; M11]</t>
  </si>
  <si>
    <t>YJL076W [293-307]</t>
  </si>
  <si>
    <t>YJL076W 2xOxidation [M300; M303]</t>
  </si>
  <si>
    <t>[K].INATPDKIPVTQLMDMSSPPSVK.[S]</t>
  </si>
  <si>
    <t>2xOxidation [M14; M16]</t>
  </si>
  <si>
    <t>YJL076W [1039-1061]</t>
  </si>
  <si>
    <t>YJL076W 2xOxidation [M1052; M1054]</t>
  </si>
  <si>
    <t>[R].SANVSFTPSYFNQSR.[F]</t>
  </si>
  <si>
    <t>YJL076W [56-70]</t>
  </si>
  <si>
    <t>[R].TNMAQSAGDASLQYANLR.[S]</t>
  </si>
  <si>
    <t>YJL076W [38-55]</t>
  </si>
  <si>
    <t>YJL076W 1xOxidation [M40]</t>
  </si>
  <si>
    <t>YCR012W</t>
  </si>
  <si>
    <t>PGK1 SGDID:S000000605, Chr III from 137746-138996, Genome Release 64-2-1, Verified ORF, "3-phosphoglycerate kinase; catalyzes transfer of high-energy phosphoryl groups from the acyl phosphate of 1,3-bisphosphoglycerate to ADP to produce ATP; key enzyme in glycolysis and gluconeogenesis"</t>
  </si>
  <si>
    <t>Pf00162</t>
  </si>
  <si>
    <t>YCR012W; CAA42329; WN66_00671</t>
  </si>
  <si>
    <t>Carbamidomethyl [C98]</t>
  </si>
  <si>
    <t>[K].ASAPGSVILLENLR.[Y]</t>
  </si>
  <si>
    <t>YCR012W [109-122]</t>
  </si>
  <si>
    <t>[K].DVTFLNDCVGPEVEAAVK.[A]</t>
  </si>
  <si>
    <t>YCR012W [91-108]</t>
  </si>
  <si>
    <t>YCR012W 1xCarbamidomethyl [C98]</t>
  </si>
  <si>
    <t>[K].GVEVVLPVDFIIADAFSADANTK.[T]</t>
  </si>
  <si>
    <t>YCR012W [275-297]</t>
  </si>
  <si>
    <t>[K].LSVQDLDLK.[D]</t>
  </si>
  <si>
    <t>YCR012W [7-15]</t>
  </si>
  <si>
    <t>YPR132W</t>
  </si>
  <si>
    <t>RPS23B SGDID:S000006336, Chr XVI from 794965-795029,795395-795767, Genome Release 64-2-1, Verified ORF, "Ribosomal protein 28 (rp28) of the small (40S) ribosomal subunit; required for translational accuracy; homologous to mammalian ribosomal protein S23 and bacterial S12; RPS23B has a paralog, RPS23A, that arose from the whole genome duplication; deletion of both RPS23A and RPS23B is lethal"</t>
  </si>
  <si>
    <t>Pf00164</t>
  </si>
  <si>
    <t>856250; 853015</t>
  </si>
  <si>
    <t>YPR132W; YGR118W</t>
  </si>
  <si>
    <t>RPS23B; RPS23A</t>
  </si>
  <si>
    <t>XVI; VII</t>
  </si>
  <si>
    <t>Carbamidomethyl [C92]</t>
  </si>
  <si>
    <t>[K].AKGDIPGVR.[F]</t>
  </si>
  <si>
    <t>YPR132W [113-121]</t>
  </si>
  <si>
    <t>[K].VTAFVPNDGCLNFVDENDEVLLAGFGR.[K]</t>
  </si>
  <si>
    <t>YPR132W [83-109]</t>
  </si>
  <si>
    <t>YPR132W 1xCarbamidomethyl [C92]</t>
  </si>
  <si>
    <t>YOR004W</t>
  </si>
  <si>
    <t>UTP23 SGDID:S000005530, Chr XV from 333592-334356, Genome Release 64-2-1, Verified ORF, "Component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</si>
  <si>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Pf04900</t>
  </si>
  <si>
    <t>YOR004W; WN66_05822</t>
  </si>
  <si>
    <t>Oxidation [M60; M146; M148]</t>
  </si>
  <si>
    <t>Carbamidomethyl [C64; C65; C102]; Oxidation [M60; M146; M148]</t>
  </si>
  <si>
    <t>[K].SPAECIESVVNISGANK.[H]</t>
  </si>
  <si>
    <t>YOR004W [98-114]</t>
  </si>
  <si>
    <t>YOR004W 1xCarbamidomethyl [C102]</t>
  </si>
  <si>
    <t>[R].SVMVMEPLSTASAK.[A]</t>
  </si>
  <si>
    <t>2xOxidation [M3; M5]</t>
  </si>
  <si>
    <t>YOR004W [144-157]</t>
  </si>
  <si>
    <t>YOR004W 2xOxidation [M146; M148]</t>
  </si>
  <si>
    <t>[K].VMITQCCIQALYETR.[N]</t>
  </si>
  <si>
    <t>2xCarbamidomethyl [C6; C7]; 1xOxidation [M2]</t>
  </si>
  <si>
    <t>YOR004W [59-73]</t>
  </si>
  <si>
    <t>YOR004W 2xCarbamidomethyl [C64; C65]; 1xOxidation [M60]</t>
  </si>
  <si>
    <t>YJR123W</t>
  </si>
  <si>
    <t>RPS5 SGDID:S000003884, Chr X from 651901-652578, Genome Release 64-2-1, Verified ORF, "Protein component of the small (40S) ribosomal subunit; least basic of non-acidic ribosomal proteins; phosphorylated in vivo; essential for viability; homologous to mammalian ribosomal protein S5 and bacterial S7"</t>
  </si>
  <si>
    <t>cell organization and biogenesis;metabolic process;regulation of biological process;transport</t>
  </si>
  <si>
    <t>protein binding;RNA binding;structural molecule activity</t>
  </si>
  <si>
    <t>Pf00177</t>
  </si>
  <si>
    <t>853587</t>
  </si>
  <si>
    <t>RPS5</t>
  </si>
  <si>
    <t>[K].DASLVDYVQVR.[Q]</t>
  </si>
  <si>
    <t>YJR123W [55-65]</t>
  </si>
  <si>
    <t>[R].QPIFVAHTAGR.[Y]</t>
  </si>
  <si>
    <t>YJR123W [66-76]</t>
  </si>
  <si>
    <t>[K].TIAETLAEELINAAK.[G]</t>
  </si>
  <si>
    <t>YJR123W [189-203]</t>
  </si>
  <si>
    <t>[K].WSFEEVEVK.[D]</t>
  </si>
  <si>
    <t>YJR123W [46-54]</t>
  </si>
  <si>
    <t>YDR383C</t>
  </si>
  <si>
    <t>NKP1 SGDID:S000002791, Chr IV from 1240676-1239960, Genome Release 64-2-1, reverse complement, Verified ORF, "Central kinetochore protein and subunit of the Ctf19 complex; mutants have elevated rates of chromosome loss; orthologous to fission yeast kinetochore protein fta4"</t>
  </si>
  <si>
    <t>cell division</t>
  </si>
  <si>
    <t>851991</t>
  </si>
  <si>
    <t>NKP1</t>
  </si>
  <si>
    <t>Oxidation [M82; M123]</t>
  </si>
  <si>
    <t>[R].ASQSQQIMELVGDIPK.[Y]</t>
  </si>
  <si>
    <t>YDR383C [75-90]</t>
  </si>
  <si>
    <t>YDR383C 1xOxidation [M82]</t>
  </si>
  <si>
    <t>[R].LIEDVLKLPQMEVADEEEVEVENDLK.[V]</t>
  </si>
  <si>
    <t>YDR383C [113-138]</t>
  </si>
  <si>
    <t>YDR383C 1xOxidation [M123]</t>
  </si>
  <si>
    <t>YBR211C</t>
  </si>
  <si>
    <t>AME1 SGDID:S000000415, Chr II from 647132-646158, Genome Release 64-2-1, reverse complement, Verified ORF, "Essential kinetochore protein associated with microtubules and SPBs; component of the kinetochore sub-complex COMA (Ctf19p, Okp1p, Mcm21p, Ame1p); involved in spindle checkpoint maintenance; orthologous to human centromere constitutive-associated network (CCAN) subunit CENP-U and fission yeast Mis17; relative distribution to the nucleus increases upon DNA replication stress"</t>
  </si>
  <si>
    <t>chromosome;cytoplasm;nucleus</t>
  </si>
  <si>
    <t>852512</t>
  </si>
  <si>
    <t>AME1</t>
  </si>
  <si>
    <t>[R].LNDLTSTLLGK.[Y]</t>
  </si>
  <si>
    <t>YBR211C [256-266]</t>
  </si>
  <si>
    <t>[K].INENLSNELQPSL.[-]</t>
  </si>
  <si>
    <t>YBR211C [312-324]</t>
  </si>
  <si>
    <t>[K].INKINENLSNELQPSL.[-]</t>
  </si>
  <si>
    <t>YBR211C [309-324]</t>
  </si>
  <si>
    <t>[K].TPNAVYREENSPIQSPVQPILSSPK.[L]</t>
  </si>
  <si>
    <t>YBR211C [31-55]</t>
  </si>
  <si>
    <t>[R].YNFDDIPIR.[Q]</t>
  </si>
  <si>
    <t>YBR211C [115-123]</t>
  </si>
  <si>
    <t>YPR110C</t>
  </si>
  <si>
    <t>RPC40 SGDID:S000006314, Chr XVI from 746835-745828, Genome Release 64-2-1, reverse complement, Verified ORF, "RNA polymerase subunit AC40; common to RNA polymerase I and III"</t>
  </si>
  <si>
    <t>Pf01000, Pf01193</t>
  </si>
  <si>
    <t>YPR110C; WN66_06664</t>
  </si>
  <si>
    <t>Met-loss+Acetyl [N-Term]; Carbamidomethyl [C182]</t>
  </si>
  <si>
    <t>[K].DFEVNISSLDAR.[E]</t>
  </si>
  <si>
    <t>YPR110C [39-50]</t>
  </si>
  <si>
    <t>[-].MSNIVGIEYNR.[V]</t>
  </si>
  <si>
    <t>YPR110C [1-11]</t>
  </si>
  <si>
    <t>YPR110C 1xMet-loss+Acetyl [N-Term]</t>
  </si>
  <si>
    <t>[R].QSTTFADCPVVPADPDILLAK.[L]</t>
  </si>
  <si>
    <t>YPR110C [175-195]</t>
  </si>
  <si>
    <t>YPR110C 1xCarbamidomethyl [C182]</t>
  </si>
  <si>
    <t>[R].VTNTTSTDFPGFSK.[D]</t>
  </si>
  <si>
    <t>YPR110C [12-25]</t>
  </si>
  <si>
    <t>K2C1_HUMAN</t>
  </si>
  <si>
    <t>Carbamidomethyl [C48]</t>
  </si>
  <si>
    <t>[R].FSSCGGGGGSFGAGGGFGSR.[S]</t>
  </si>
  <si>
    <t>sp [45-64]</t>
  </si>
  <si>
    <t>sp 1xCarbamidomethyl [C48]</t>
  </si>
  <si>
    <t>[R].SLDLDSIIAEVK.[A]</t>
  </si>
  <si>
    <t>sp [343-354]</t>
  </si>
  <si>
    <t>[K].YEELQITAGR.[H]</t>
  </si>
  <si>
    <t>sp [376-385]</t>
  </si>
  <si>
    <t>YLR153C</t>
  </si>
  <si>
    <t>ACS2 SGDID:S000004143, Chr XII from 447575-445524, Genome Release 64-2-1, reverse complement, Verified ORF, "Acetyl-coA synthetase isoform; along with Acs1p, acetyl-coA synthetase isoform is the nuclear source of acetyl-coA for histone acetylation; mutants affect global transcription; required for growth on glucose; expressed under anaerobic conditions"</t>
  </si>
  <si>
    <t>Pf00501, Pf13193</t>
  </si>
  <si>
    <t>[K].DGYLQNNATEGDAEHITPDNLR.[R]</t>
  </si>
  <si>
    <t>YLR153C [583-604]</t>
  </si>
  <si>
    <t>[R].ELILQVR.[G]</t>
  </si>
  <si>
    <t>YLR153C [606-612]</t>
  </si>
  <si>
    <t>[R].GEIGPFASPK.[T]</t>
  </si>
  <si>
    <t>YLR153C [613-622]</t>
  </si>
  <si>
    <t>YDL083C</t>
  </si>
  <si>
    <t>RPS16B SGDID:S000002241, Chr IV from 307333-306926,307789-307766, Genome Release 64-2-1, reverse complement, Verified ORF, "Protein component of the small (40S) ribosomal subunit; homologous to mammalian ribosomal protein S16 and bacterial S9; RPS16B has a paralog, RPS16A, that arose from the whole genome duplication"</t>
  </si>
  <si>
    <t>Pf00380</t>
  </si>
  <si>
    <t>851476; 855174</t>
  </si>
  <si>
    <t>YDL083C; YMR143W</t>
  </si>
  <si>
    <t>RPS16B; RPS16A</t>
  </si>
  <si>
    <t>IV; XIII</t>
  </si>
  <si>
    <t>[-].MSAVPSVQTFGK.[K]</t>
  </si>
  <si>
    <t>YDL083C [1-12]</t>
  </si>
  <si>
    <t>YDL083C 1xMet-loss+Acetyl [N-Term]</t>
  </si>
  <si>
    <t>[-].MSAVPSVQTFGKK.[K]</t>
  </si>
  <si>
    <t>YDL083C [1-13]</t>
  </si>
  <si>
    <t>[R].TLLIADSR.[R]</t>
  </si>
  <si>
    <t>YDL083C [115-122]</t>
  </si>
  <si>
    <t>[K].VNGSPITLVEPEILR.[F]</t>
  </si>
  <si>
    <t>YDL083C [31-45]</t>
  </si>
  <si>
    <t>YML010W</t>
  </si>
  <si>
    <t>SPT5 SGDID:S000004470, Chr XIII from 247677-250868, Genome Release 64-2-1, Verified ORF, "Component of the universally conserved Spt4/5 complex (DSIF complex); the complex has multiple roles in concert with RNA polymerases I and II, including regulation of transcription elongation, RNA processing, quality control, and transcription-coupled DNA repair"</t>
  </si>
  <si>
    <t>regulation of biological process</t>
  </si>
  <si>
    <t>Pf00467, Pf03439, Pf11942</t>
  </si>
  <si>
    <t>Oxidation [M884; M904]</t>
  </si>
  <si>
    <t>[K].IVENAGVFVVNPSNVEAVASK.[D]</t>
  </si>
  <si>
    <t>YML010W [738-758]</t>
  </si>
  <si>
    <t>[R].NMATGGIAAGAAATSSGLSGGMTPGWSSFDGGK.[T]</t>
  </si>
  <si>
    <t>2xOxidation [M2; M22]</t>
  </si>
  <si>
    <t>YML010W [883-915]</t>
  </si>
  <si>
    <t>YML010W 2xOxidation [M884; M904]</t>
  </si>
  <si>
    <t>YNL096C</t>
  </si>
  <si>
    <t>RPS7B SGDID:S000005040, Chr XIV from 443826-443398,444315-444172, Genome Release 64-2-1, reverse complement, Verified ORF, "Protein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</si>
  <si>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YNL096C; WN66_05447</t>
  </si>
  <si>
    <t>[K].ILSQAPSELELQVAK.[T]</t>
  </si>
  <si>
    <t>YNL096C [8-22]</t>
  </si>
  <si>
    <t>[K].TFIDLESSSPELK.[A]</t>
  </si>
  <si>
    <t>YNL096C [23-35]</t>
  </si>
  <si>
    <t>YOR217W</t>
  </si>
  <si>
    <t>RFC1 SGDID:S000005743, Chr XV from 749301-751886, Genome Release 64-2-1, Verified ORF, "Subunit of heteropentameric Replication factor C (RF-C); RF-C is a DNA binding protein and ATPase that acts as a clamp loader of the proliferating cell nuclear antigen (PCNA) processivity factor for DNA polymerases delta and epsilon"</t>
  </si>
  <si>
    <t>cell division;metabolic process;response to stimulus</t>
  </si>
  <si>
    <t>catalytic activity;DNA binding;nucleotide binding;protein binding;RNA binding</t>
  </si>
  <si>
    <t>Pf00004, Pf00910, Pf03215, Pf05496, Pf08519, Pf13207, Pf13401</t>
  </si>
  <si>
    <t>854392</t>
  </si>
  <si>
    <t>RFC1</t>
  </si>
  <si>
    <t>Mismatch repair; Nucleotide excision repair; DNA replication</t>
  </si>
  <si>
    <t>PCNA-Dependent Long Patch Base Excision Repair; Gap-filling DNA repair synthesis and ligation in GG-NER; Dual Incision in GG-NER; Translesion synthesis by POLK; Translesion Synthesis by POLH; Polymerase switching on the C-strand of the telomere; Translesion synthesis by POLI; Termination of translesion DNA synthesis; Recognition of DNA damage by PCNA-containing replication complex; Polymerase switching; Dual incision in TC-NER; Translesion synthesis by REV1; Gap-filling DNA repair synthesis and ligation in TC-NER</t>
  </si>
  <si>
    <t>DNA Replication</t>
  </si>
  <si>
    <t>Oxidation [M350; M399; M558]</t>
  </si>
  <si>
    <t>Oxidation [M350; M399; M558]; Carbamidomethyl [C455]</t>
  </si>
  <si>
    <t>[R].AAMLYGPPGIGK.[T]</t>
  </si>
  <si>
    <t>YOR217W [348-359]</t>
  </si>
  <si>
    <t>YOR217W 1xOxidation [M350]</t>
  </si>
  <si>
    <t>[K].MLDGQIYSDIGSR.[N]</t>
  </si>
  <si>
    <t>YOR217W [558-570]</t>
  </si>
  <si>
    <t>YOR217W 1xOxidation [M558]</t>
  </si>
  <si>
    <t>[K].NALDNMSVVGYFK.[H]</t>
  </si>
  <si>
    <t>YOR217W [394-406]</t>
  </si>
  <si>
    <t>YOR217W 1xOxidation [M399]</t>
  </si>
  <si>
    <t>[K].TSTPLILICNER.[N]</t>
  </si>
  <si>
    <t>1xCarbamidomethyl [C9]</t>
  </si>
  <si>
    <t>YOR217W [447-458]</t>
  </si>
  <si>
    <t>YOR217W 1xCarbamidomethyl [C455]</t>
  </si>
  <si>
    <t>[K].TSVVVLGDEAGPK.[K]</t>
  </si>
  <si>
    <t>YOR217W [196-208]</t>
  </si>
  <si>
    <t>YLR196W</t>
  </si>
  <si>
    <t>PWP1 SGDID:S000004186, Chr XII from 543968-545698, Genome Release 64-2-1, Verified ORF, "Protein with WD-40 repeats involved in rRNA processing; associates with trans-acting ribosome biogenesis factors; similar to beta-transducin superfamily"</t>
  </si>
  <si>
    <t>cytoplasm;nucleus</t>
  </si>
  <si>
    <t>850893</t>
  </si>
  <si>
    <t>PWP1</t>
  </si>
  <si>
    <t>Oxidation [M1; M254; M264]</t>
  </si>
  <si>
    <t>[K].AFPDMILGEPLDNSMVSLK.[S]</t>
  </si>
  <si>
    <t>2xOxidation [M5; M15]</t>
  </si>
  <si>
    <t>YLR196W [250-268]</t>
  </si>
  <si>
    <t>YLR196W 2xOxidation [M254; M264]</t>
  </si>
  <si>
    <t>[R].GFSSEFPEKYVLDDEEVER.[I]</t>
  </si>
  <si>
    <t>YLR196W [11-29]</t>
  </si>
  <si>
    <t>[-].MISATNWVPR.[G]</t>
  </si>
  <si>
    <t>YLR196W [1-10]</t>
  </si>
  <si>
    <t>YLR196W 1xOxidation [M1]</t>
  </si>
  <si>
    <t>YDR450W</t>
  </si>
  <si>
    <t>RPS18A SGDID:S000002858, Chr IV from 1359923-1359969,1360405-1360798, Genome Release 64-2-1, Verified ORF, "Protein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</si>
  <si>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cytoplasm;cytosol;mitochondrion;ribosome</t>
  </si>
  <si>
    <t>Pf00416</t>
  </si>
  <si>
    <t>854982; 852061</t>
  </si>
  <si>
    <t>YML026C; YDR450W</t>
  </si>
  <si>
    <t>RPS18B; RPS18A</t>
  </si>
  <si>
    <t>XIII; IV</t>
  </si>
  <si>
    <t>[R].AGELTQEELER.[I]</t>
  </si>
  <si>
    <t>YDR450W [58-68]</t>
  </si>
  <si>
    <t>[-].MSLVVQEQGSFQHILR.[L]</t>
  </si>
  <si>
    <t>YDR450W [1-16]</t>
  </si>
  <si>
    <t>YDR450W 1xMet-loss+Acetyl [N-Term]</t>
  </si>
  <si>
    <t>[R].QNDITDGKDYHTLANNVESK.[L]</t>
  </si>
  <si>
    <t>YDR450W [89-108]</t>
  </si>
  <si>
    <t>YER131W</t>
  </si>
  <si>
    <t>RPS26B SGDID:S000000933, Chr V from 423952-424311, Genome Release 64-2-1, Verified ORF, "Protein component of the small (40S) ribosomal subunit; homologous to mammalian ribosomal protein S26, no bacterial homolog; RPS26B has a paralog, RPS26A, that arose from the whole genome duplication"</t>
  </si>
  <si>
    <t>Pf01283</t>
  </si>
  <si>
    <t>856868</t>
  </si>
  <si>
    <t>RPS26B</t>
  </si>
  <si>
    <t>[R].DLSEASVYPEYALPK.[T]</t>
  </si>
  <si>
    <t>YER131W [52-66]</t>
  </si>
  <si>
    <t>[R].NIVEAAAVR.[D]</t>
  </si>
  <si>
    <t>YER131W [43-51]</t>
  </si>
  <si>
    <t>YHR143W-A</t>
  </si>
  <si>
    <t>RPC10 SGDID:S000001185, Chr VIII from 387233-387445, Genome Release 64-2-1, Verified ORF, "RNA polymerase subunit ABC10-alpha, found in RNA pol I, II, and III; relocalizes from nucleolus to cytoplasm upon DNA replication stress"</t>
  </si>
  <si>
    <t>Pf03604</t>
  </si>
  <si>
    <t>YHR143W-A; WN66_02978</t>
  </si>
  <si>
    <t>[R].EGFQIPTNLDAAAAGTSQAR.[T]</t>
  </si>
  <si>
    <t>YHR143W-A [4-23]</t>
  </si>
  <si>
    <t>YGR214W</t>
  </si>
  <si>
    <t>RPS0A SGDID:S000003446, Chr VII from 920575-920664,921120-921788, Genome Release 64-2-1, Verified ORF, "Ribosomal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</si>
  <si>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Pf00318</t>
  </si>
  <si>
    <t>[R].LVIVTDPR.[SL]</t>
  </si>
  <si>
    <t>YGR214W [120-127]</t>
  </si>
  <si>
    <t>[-].MSLPATFDLTPEDAQLLLAANTHLGAR.[N]</t>
  </si>
  <si>
    <t>YGR214W [1-27]</t>
  </si>
  <si>
    <t>YGR214W 1xMet-loss+Acetyl [N-Term]</t>
  </si>
  <si>
    <t>YJL069C</t>
  </si>
  <si>
    <t>UTP18 SGDID:S000003605, Chr X from 312706-310922, Genome Release 64-2-1, reverse complement, Verified ORF, "Small-subunit processome protein involved in pre-18S rRNA maturation; part of a subunit of the 90S preribosomal particle capable of interacting directly with the 5' ETS of the 35S pre-rRNA; contains WD40 repeats"</t>
  </si>
  <si>
    <t>Carbamidomethyl [C468]</t>
  </si>
  <si>
    <t>[K].FVFGDTTDLQENLAK.[F]</t>
  </si>
  <si>
    <t>YJL069C [25-39]</t>
  </si>
  <si>
    <t>[K].IQVGGGTTTTCPALQISK.[I]</t>
  </si>
  <si>
    <t>YJL069C [458-475]</t>
  </si>
  <si>
    <t>YJL069C 1xCarbamidomethyl [C468]</t>
  </si>
  <si>
    <t>CASB_BOVIN</t>
  </si>
  <si>
    <t>Oxidation [M200]</t>
  </si>
  <si>
    <t>[R].DMPIQAFLLYQEPVLGPVR.[G]</t>
  </si>
  <si>
    <t>sp [199-217]</t>
  </si>
  <si>
    <t>sp 1xOxidation [M200]</t>
  </si>
  <si>
    <t>[R].DMPIQAFLLYQEPVLGPVRGPFPIIV.[-]</t>
  </si>
  <si>
    <t>sp [199-224]</t>
  </si>
  <si>
    <t>YCR028C-A</t>
  </si>
  <si>
    <t>RIM1 SGDID:S000007222, Chr III from 173115-172950,173440-173199, Genome Release 64-2-1, reverse complement, Verified ORF, "ssDNA-binding protein essential for mitochondrial genome maintenance; involved in mitochondrial DNA replication"</t>
  </si>
  <si>
    <t>Pf00436</t>
  </si>
  <si>
    <t>YCR028C-A; CAA42321; WN66_00697</t>
  </si>
  <si>
    <t>[K].GTTLSLVQK.[D]</t>
  </si>
  <si>
    <t>YCR028C-A [103-111]</t>
  </si>
  <si>
    <t>[K].KLEDAEGQENAASSE.[-]</t>
  </si>
  <si>
    <t>YCR028C-A [121-135]</t>
  </si>
  <si>
    <t>[R].IGSEFTEHTSANNNR.[Y]</t>
  </si>
  <si>
    <t>YCR028C-A [28-42]</t>
  </si>
  <si>
    <t>YDL208W</t>
  </si>
  <si>
    <t>NHP2 SGDID:S000002367, Chr IV from 87512-87982, Genome Release 64-2-1, Verified ORF, "Protein related to mammalian high mobility group (HMG) proteins; nuclear protein; essential for function of H/ACA-type snoRNPs, which are involved in 18S rRNA processing"</t>
  </si>
  <si>
    <t>851319</t>
  </si>
  <si>
    <t>NHP2</t>
  </si>
  <si>
    <t>Oxidation [M24]</t>
  </si>
  <si>
    <t>[R].MPAVLPFAKPLASK.[K]</t>
  </si>
  <si>
    <t>YDL208W [24-37]</t>
  </si>
  <si>
    <t>YDL208W 1xOxidation [M24]</t>
  </si>
  <si>
    <t>YPL211W</t>
  </si>
  <si>
    <t>NIP7 SGDID:S000006132, Chr XVI from 153495-154040, Genome Release 64-2-1, Verified ORF, "Nucleolar protein required for 60S ribosome subunit biogenesis; constituent of 66S pre-ribosomal particles; physically interacts with Nop8p and the exosome subunit Rrp43p"</t>
  </si>
  <si>
    <t>Pf03657</t>
  </si>
  <si>
    <t>YPL211W; WN66_06322</t>
  </si>
  <si>
    <t>Oxidation [M121; M136; M156]</t>
  </si>
  <si>
    <t>[K].MSDDIPEHAGVIVFAMNDVPLGFGVSAK.[S]</t>
  </si>
  <si>
    <t>2xOxidation [M1; M16]</t>
  </si>
  <si>
    <t>YPL211W [121-148]</t>
  </si>
  <si>
    <t>YPL211W 2xOxidation [M121; M136]</t>
  </si>
  <si>
    <t>[R].NMQPTGIVAFR.[Q]</t>
  </si>
  <si>
    <t>YPL211W [155-165]</t>
  </si>
  <si>
    <t>YPL211W 1xOxidation [M156]</t>
  </si>
  <si>
    <t>[R].QADIGEYLRDEDTLFT.[-]</t>
  </si>
  <si>
    <t>YPL211W [166-181]</t>
  </si>
  <si>
    <t>YPR016C</t>
  </si>
  <si>
    <t>TIF6 SGDID:S000006220, Chr XVI from 593069-592332, Genome Release 64-2-1, reverse complement, Verified ORF, "Constituent of 66S pre-ribosomal particles; has similarity to human translation initiation factor 6 (eIF6); may be involved in the biogenesis and or stability of 60S ribosomal subunits"</t>
  </si>
  <si>
    <t>Pf01912</t>
  </si>
  <si>
    <t>YPR016C; WN66_06564</t>
  </si>
  <si>
    <t>[R].GLLVPTQTTDQELQHLR.[N]</t>
  </si>
  <si>
    <t>YPR016C [69-85]</t>
  </si>
  <si>
    <t>[R].LQDAQPESISGNLR.[D]</t>
  </si>
  <si>
    <t>YPR016C [224-237]</t>
  </si>
  <si>
    <t>[R].TQFENSNEIGVFSK.[L]</t>
  </si>
  <si>
    <t>YPR016C [5-18]</t>
  </si>
  <si>
    <t>YIL133C</t>
  </si>
  <si>
    <t>RPL16A SGDID:S000001395, Chr IX from 99095-98527,99416-99386, Genome Release 64-2-1, reverse complement, Verified ORF, "Ribosomal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</si>
  <si>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YIL133C; WN66_03121</t>
  </si>
  <si>
    <t>[R].AEELNISGEFFR.[N]</t>
  </si>
  <si>
    <t>YIL133C [38-49]</t>
  </si>
  <si>
    <t>[K].VASANATAAESDVAK.[Q]</t>
  </si>
  <si>
    <t>YIL133C [178-192]</t>
  </si>
  <si>
    <t>[K].VFEGIPPPYDK.[K]</t>
  </si>
  <si>
    <t>YIL133C [104-114]</t>
  </si>
  <si>
    <t>YBL099W</t>
  </si>
  <si>
    <t>ATP1 SGDID:S000000195, Chr II from 37053-38690, Genome Release 64-2-1, Verified ORF, "Alpha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</si>
  <si>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YBL099W; WN66_00144</t>
  </si>
  <si>
    <t>[R].TGNIVDVPVGPGLLGR.[V]</t>
  </si>
  <si>
    <t>YBL099W [128-143]</t>
  </si>
  <si>
    <t>[R].VVDALGNPIDGK.[G]</t>
  </si>
  <si>
    <t>YBL099W [144-155]</t>
  </si>
  <si>
    <t>[R].VVDALGNPIDGKGPIDAAGR.[S]</t>
  </si>
  <si>
    <t>YBL099W [144-163]</t>
  </si>
  <si>
    <t>YJR094W-A</t>
  </si>
  <si>
    <t>RPL43B SGDID:S000003855, Chr X from 608305-608306,608582-608858, Genome Release 64-2-1, Verified ORF, "Ribosomal 60S subunit protein L43B; homologous to mammalian ribosomal protein L37A, no bacterial homolog; RPL43B has a paralog, RPL43A, that arose from the whole genome duplication; protein abundance increases in response to DNA replication stress"</t>
  </si>
  <si>
    <t>metal ion binding;structural molecule activity</t>
  </si>
  <si>
    <t>Pf01780</t>
  </si>
  <si>
    <t>856156; 853557</t>
  </si>
  <si>
    <t>YPR043W; YJR094W-A</t>
  </si>
  <si>
    <t>RPL43A; RPL43B</t>
  </si>
  <si>
    <t>XVI; X</t>
  </si>
  <si>
    <t>[K].TVAGGAYTVSTAAAATVR.[S]</t>
  </si>
  <si>
    <t>YJR094W-A [63-80]</t>
  </si>
  <si>
    <t>YLR180W</t>
  </si>
  <si>
    <t>SAM1 SGDID:S000004170, Chr XII from 515262-516410, Genome Release 64-2-1, Verified ORF, "S-adenosylmethionine synthetase; catalyzes transfer of the adenosyl group of ATP to the sulfur atom of methionine; SAM1 has a paralog, SAM2, that arose from the whole genome duplication"</t>
  </si>
  <si>
    <t>Pf00438, Pf02772, Pf02773</t>
  </si>
  <si>
    <t>YLR180W; WN66_04357</t>
  </si>
  <si>
    <t>[R].FVIGGPQGDAGLTGR.[K]</t>
  </si>
  <si>
    <t>YLR180W [237-251]</t>
  </si>
  <si>
    <t>[R].IDTVVVSAQHADEITTEDLR.[A]</t>
  </si>
  <si>
    <t>YLR180W [187-206]</t>
  </si>
  <si>
    <t>YKR083C</t>
  </si>
  <si>
    <t>DAD2 SGDID:S000001791, Chr XI from 596822-596421,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</si>
  <si>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Pf08654</t>
  </si>
  <si>
    <t>YKR083C; WN66_04086</t>
  </si>
  <si>
    <t>[-].MDSIDEQIAIK.[R]</t>
  </si>
  <si>
    <t>YKR083C [1-11]</t>
  </si>
  <si>
    <t>YKR083C 1xAcetyl [N-Term]</t>
  </si>
  <si>
    <t>[-].MDSIDEQIAIKR.[K]</t>
  </si>
  <si>
    <t>YKR083C [1-12]</t>
  </si>
  <si>
    <t>YNL132W</t>
  </si>
  <si>
    <t>KRE33 SGDID:S000005076, Chr XIV from 375321-378491, Genome Release 64-2-1, Verified ORF, "Protein required for biogenesis of the small ribosomal subunit; heterozygous mutant shows haploinsufficiency in K1 killer toxin resistance; essential gene; NAT10, the human homolog, implicated in several types of cancer and premature aging."</t>
  </si>
  <si>
    <t>Pf05127, Pf08351, Pf13718, Pf13725</t>
  </si>
  <si>
    <t>Phospho [S271(97.4)]</t>
  </si>
  <si>
    <t>Oxidation [M91]</t>
  </si>
  <si>
    <t>Oxidation [M91]; Phospho [S271(97.4)]</t>
  </si>
  <si>
    <t>[R].EVNEMDPFESFISNQNIR.[Y]</t>
  </si>
  <si>
    <t>YNL132W [87-104]</t>
  </si>
  <si>
    <t>YNL132W 1xOxidation [M91]</t>
  </si>
  <si>
    <t>[K].LFVLLPPIDPK.[D]</t>
  </si>
  <si>
    <t>YNL132W [564-574]</t>
  </si>
  <si>
    <t>[K].TVNQAHAILSFIDAISEK.[T]</t>
  </si>
  <si>
    <t>2xPhospho [S16(97.4); S/T]</t>
  </si>
  <si>
    <t>YNL132W [256-273]</t>
  </si>
  <si>
    <t>YNL132W 2xPhospho [S271(97.4); S/T]</t>
  </si>
  <si>
    <t>YGL076C</t>
  </si>
  <si>
    <t>RPL7A SGDID:S000003044, Chr VII from 364964-364335,365526-365433,365996-365986, Genome Release 64-2-1, reverse complement, Verified ORF, "Ribosomal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</si>
  <si>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Pf00327, Pf08079</t>
  </si>
  <si>
    <t>852804</t>
  </si>
  <si>
    <t>RPL7A</t>
  </si>
  <si>
    <t>[K].ILTPESQLK.[K]</t>
  </si>
  <si>
    <t>YGL076C [6-14]</t>
  </si>
  <si>
    <t>[K].ILTPESQLKK.[ST]</t>
  </si>
  <si>
    <t>YGL076C [6-15]</t>
  </si>
  <si>
    <t>[K].RAIILER.[N]</t>
  </si>
  <si>
    <t>YGL076C [41-47]</t>
  </si>
  <si>
    <t>[K].TAEQVAAER.[A]</t>
  </si>
  <si>
    <t>YGL076C [22-30]</t>
  </si>
  <si>
    <t>YGR178C</t>
  </si>
  <si>
    <t>PBP1 SGDID:S000003410, Chr VII from 853215-851047, Genome Release 64-2-1, reverse complement, Verified ORF, "Component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</si>
  <si>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Pf06741, Pf14438</t>
  </si>
  <si>
    <t>YGR178C; WN66_02611</t>
  </si>
  <si>
    <t>[R].GIIIDDSGLDEEDLYSGVDR.[R]</t>
  </si>
  <si>
    <t>YGR178C [278-297]</t>
  </si>
  <si>
    <t>[K].TFFPDEDTAIQEAQTR.[F]</t>
  </si>
  <si>
    <t>YGR178C [548-563]</t>
  </si>
  <si>
    <t>[R].VADSGVSDSVDDLAK.[T]</t>
  </si>
  <si>
    <t>YGR178C [98-112]</t>
  </si>
  <si>
    <t>YDR532C</t>
  </si>
  <si>
    <t>KRE28 SGDID:S000002940, Chr IV from 1500553-1499396, Genome Release 64-2-1, reverse complement, Verified ORF, "Subunit of a kinetochore-microtubule binding complex; complex bridges centromeric heterochromatin and kinetochore MAPs and motors; required for sister chromatid bi-orientation and kinetochore binding of SAC components; complex also includes Spc105p; modified by sumoylation"</t>
  </si>
  <si>
    <t>Oxidation [M375]</t>
  </si>
  <si>
    <t>[R].VNDLKEEISNVQESK.[I]</t>
  </si>
  <si>
    <t>YDR532C [136-150]</t>
  </si>
  <si>
    <t>[K].VQIFEVMDDIISELTNE.[-]</t>
  </si>
  <si>
    <t>YDR532C [369-385]</t>
  </si>
  <si>
    <t>YDR532C 1xOxidation [M375]</t>
  </si>
  <si>
    <t>YGR097W</t>
  </si>
  <si>
    <t>ASK10 SGDID:S000003329, Chr VII from 678695-682135, Genome Release 64-2-1, Verified ORF, "Component of RNA polymerase II holoenzyme; phosphorylated in response to oxidative stress; has a role in destruction of Ssn8p; proposed to function in activation of the glycerol channel Fps1p; ASK10 has a paralog, RGC1, that arose from the whole genome duplication"</t>
  </si>
  <si>
    <t>852989</t>
  </si>
  <si>
    <t>ASK10</t>
  </si>
  <si>
    <t>[K].SSELDQFYAAAQK.[E]</t>
  </si>
  <si>
    <t>YGR097W [671-683]</t>
  </si>
  <si>
    <t>[R].STSAGNSITANAPVVPK.[V]</t>
  </si>
  <si>
    <t>YGR097W [983-999]</t>
  </si>
  <si>
    <t>[K].VNTPAIDDYGNLITVER.[R]</t>
  </si>
  <si>
    <t>YGR097W [806-822]</t>
  </si>
  <si>
    <t>YPL131W</t>
  </si>
  <si>
    <t>RPL5 SGDID:S000006052, Chr XVI from 303121-304014, Genome Release 64-2-1, Verified ORF, "Ribosomal 60S subunit protein L5; homologous to mammalian ribosomal protein L5 and bacterial L18; binds 5S rRNA and is required for 60S subunit assembly"</t>
  </si>
  <si>
    <t>Pf00861, Pf14204, Pf14821</t>
  </si>
  <si>
    <t>855972</t>
  </si>
  <si>
    <t>RPL5</t>
  </si>
  <si>
    <t>[R].FPGWDFETEEIDPELLR.[S]</t>
  </si>
  <si>
    <t>YPL131W [180-196]</t>
  </si>
  <si>
    <t>[K].GYLADDIDADSLEDIYTSAHEAIR.[A]</t>
  </si>
  <si>
    <t>YPL131W [225-248]</t>
  </si>
  <si>
    <t>[K].VFLDIGLQR.[T]</t>
  </si>
  <si>
    <t>YPL131W [144-152]</t>
  </si>
  <si>
    <t>YOL077C</t>
  </si>
  <si>
    <t>BRX1 SGDID:S000005437, Chr XV from 186723-185848, Genome Release 64-2-1, reverse complement, Verified ORF, "Nucleolar protein; constituent of 66S pre-ribosomal particles; depletion leads to defects in rRNA processing and a block in the assembly of large ribosomal subunits; possesses a sigma(70)-like RNA-binding motif"</t>
  </si>
  <si>
    <t>Pf04427</t>
  </si>
  <si>
    <t>[R].ENVLAADPLSNDALFK.[-]</t>
  </si>
  <si>
    <t>YOL077C [276-291]</t>
  </si>
  <si>
    <t>[K].NKEEYEDGEEDISLVEIGPR.[F]</t>
  </si>
  <si>
    <t>YOL077C [199-218]</t>
  </si>
  <si>
    <t>YDL136W</t>
  </si>
  <si>
    <t>RPL35B SGDID:S000002295, Chr IV from 217600-217602,218008-218367, Genome Release 64-2-1, Verified ORF, "Ribosomal 60S subunit protein L35B; homologous to mammalian ribosomal protein L35 and bacterial L29; RPL35B has a paralog, RPL35A, that arose from the whole genome duplication"</t>
  </si>
  <si>
    <t>Pf00831</t>
  </si>
  <si>
    <t>851419; 851336</t>
  </si>
  <si>
    <t>YDL191W; YDL136W</t>
  </si>
  <si>
    <t>RPL35B; RPL35A</t>
  </si>
  <si>
    <t>[R].ALTKFEASQVTEK.[Q]</t>
  </si>
  <si>
    <t>YDL136W [91-103]</t>
  </si>
  <si>
    <t>YKR024C</t>
  </si>
  <si>
    <t>DBP7 SGDID:S000001732, Chr XI from 487372-485144, Genome Release 64-2-1, reverse complement, Verified ORF, "Putative ATP-dependent RNA helicase of the DEAD-box family; involved in ribosomal biogenesis; required at post-transcriptional step for efficient retrotransposition; essential for growth under anaerobic conditions"</t>
  </si>
  <si>
    <t>catalytic activity;DNA binding;nucleotide binding;RNA binding</t>
  </si>
  <si>
    <t>Pf00270, Pf00271, Pf04851, Pf13959</t>
  </si>
  <si>
    <t>853894</t>
  </si>
  <si>
    <t>DBP7</t>
  </si>
  <si>
    <t>[K].DSDIVTVAPDQLLQR.[I]</t>
  </si>
  <si>
    <t>YKR024C [379-393]</t>
  </si>
  <si>
    <t>[R].TLPADSQFVSSLFTSNR.[E]</t>
  </si>
  <si>
    <t>YKR024C [100-116]</t>
  </si>
  <si>
    <t>YOR272W</t>
  </si>
  <si>
    <t>YTM1 SGDID:S000005798, Chr XV from 832813-834195, Genome Release 64-2-1, Verified ORF, "Constituent of 66S pre-ribosomal particles; forms a complex with Nop7p and Erb1p that is required for maturation of the large ribosomal subunit; has seven C-terminal WD repeats"</t>
  </si>
  <si>
    <t>Pf00400, Pf08154</t>
  </si>
  <si>
    <t>YOR272W; WN66_06113</t>
  </si>
  <si>
    <t>Oxidation [M241]</t>
  </si>
  <si>
    <t>Oxidation [M241]; Carbamidomethyl [C384; C392]</t>
  </si>
  <si>
    <t>[K].EMTVVDPLEDINNPNNK.[I]</t>
  </si>
  <si>
    <t>YOR272W [240-256]</t>
  </si>
  <si>
    <t>YOR272W 1xOxidation [M241]</t>
  </si>
  <si>
    <t>[K].NFVSSLDTCPENEYILCSGSHDGTVK.[V]</t>
  </si>
  <si>
    <t>2xCarbamidomethyl [C9; C17]</t>
  </si>
  <si>
    <t>YOR272W [376-401]</t>
  </si>
  <si>
    <t>YOR272W 2xCarbamidomethyl [C384; C392]</t>
  </si>
  <si>
    <t>YLR264W</t>
  </si>
  <si>
    <t>RPS28B SGDID:S000004254, Chr XII from 673131-673334, Genome Release 64-2-1, Verified ORF, "Protein component of the small (40S) ribosomal subunit; homologous to mammalian ribosomal protein S28, no bacterial homolog; has an extraribosomal function in autoregulation, in which Rps28Bp binds to a decapping complex via Edc3p, which then binds to RPS28B mRNA leading to its decapping and degradation; RPS28B has a paralog, RPS28A, that arose from the whole genome duplication"</t>
  </si>
  <si>
    <t>Pf01200</t>
  </si>
  <si>
    <t>850969</t>
  </si>
  <si>
    <t>RPS28B</t>
  </si>
  <si>
    <t>[R].ENDILVLMESER.[E]</t>
  </si>
  <si>
    <t>YLR264W [50-61]</t>
  </si>
  <si>
    <t>YLR264W 1xOxidation [M57]</t>
  </si>
  <si>
    <t>[K].GPVRENDILVLMESER.[E]</t>
  </si>
  <si>
    <t>YLR264W [46-61]</t>
  </si>
  <si>
    <t>[R].VEFLEDTSR.[T]</t>
  </si>
  <si>
    <t>YLR264W [30-38]</t>
  </si>
  <si>
    <t>YPL231W</t>
  </si>
  <si>
    <t>FAS2 SGDID:S000006152, Chr XVI from 108652-114315, Genome Release 64-2-1, Verified ORF, "Alpha subunit of fatty acid synthetase; complex catalyzes the synthesis of long-chain saturated fatty acids; contains the acyl-carrier protein domain and beta-ketoacyl reductase, beta-ketoacyl synthase and self-pantetheinylation activities"</t>
  </si>
  <si>
    <t>Pf00106, Pf00109, Pf01648, Pf02801, Pf13561</t>
  </si>
  <si>
    <t>Oxidation [M56; M878]</t>
  </si>
  <si>
    <t>[R].AVSITSFGFGQK.[G]</t>
  </si>
  <si>
    <t>YPL231W [1638-1649]</t>
  </si>
  <si>
    <t>[R].GTGLMSANNIIAEGIEK.[M]</t>
  </si>
  <si>
    <t>YPL231W [874-890]</t>
  </si>
  <si>
    <t>YPL231W 1xOxidation [M878]</t>
  </si>
  <si>
    <t>[K].QIAPAELEGLLDLER.[V]</t>
  </si>
  <si>
    <t>YPL231W [1003-1017]</t>
  </si>
  <si>
    <t>[R].VVEIGPSPTLAGMAQR.[T]</t>
  </si>
  <si>
    <t>YPL231W [44-59]</t>
  </si>
  <si>
    <t>YPL231W 1xOxidation [M56]</t>
  </si>
  <si>
    <t>YGL049C</t>
  </si>
  <si>
    <t>TIF4632 SGDID:S000003017, Chr VII from 409604-406860, Genome Release 64-2-1, reverse complement, Verified ORF, "Translation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</si>
  <si>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Pf02854, Pf12152</t>
  </si>
  <si>
    <t>[K].AQPISDIYEFAYPENVERPDIK.[Y]</t>
  </si>
  <si>
    <t>YGL049C [392-413]</t>
  </si>
  <si>
    <t>[K].EATPVLPANEAVKDTLTETSNEK.[S]</t>
  </si>
  <si>
    <t>YGL049C [194-216]</t>
  </si>
  <si>
    <t>[K].TIQQIHQEEEQLR.[Q]</t>
  </si>
  <si>
    <t>YGL049C [823-835]</t>
  </si>
  <si>
    <t>YER043C</t>
  </si>
  <si>
    <t>SAH1 SGDID:S000000845, Chr V from 237119-235770, Genome Release 64-2-1, reverse complement, Verified ORF, "S-adenosyl-L-homocysteine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</si>
  <si>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Pf00670, Pf02254, Pf02826, Pf05221</t>
  </si>
  <si>
    <t>YER043C; WN66_01786</t>
  </si>
  <si>
    <t>Oxidation [M30; M34]</t>
  </si>
  <si>
    <t>[K].EIELAEHEMPGLMAIR.[K]</t>
  </si>
  <si>
    <t>2xOxidation [M9; M13]</t>
  </si>
  <si>
    <t>YER043C [22-37]</t>
  </si>
  <si>
    <t>YER043C 2xOxidation [M30; M34]</t>
  </si>
  <si>
    <t>[K].IADISLAAFGR.[K]</t>
  </si>
  <si>
    <t>YER043C [10-20]</t>
  </si>
  <si>
    <t>[K].VQSEYLGIPEEGPFK.[A]</t>
  </si>
  <si>
    <t>YER043C [429-443]</t>
  </si>
  <si>
    <t>YOR322C</t>
  </si>
  <si>
    <t>LDB19 SGDID:S000005849, Chr XV from 921062-918606, Genome Release 64-2-1, reverse complement, Verified ORF, "Alpha-arrestin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</si>
  <si>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Pf13002</t>
  </si>
  <si>
    <t>YOR322C; WN66_06169</t>
  </si>
  <si>
    <t>Oxidation [M262]</t>
  </si>
  <si>
    <t>[R].LLQLAMPIAVTR.[S]</t>
  </si>
  <si>
    <t>YOR322C [257-268]</t>
  </si>
  <si>
    <t>YOR322C 1xOxidation [M262]</t>
  </si>
  <si>
    <t>[R].LSSLSASTSNISPSTSSTSISHSPTPANLR.[I]</t>
  </si>
  <si>
    <t>YOR322C [102-131]</t>
  </si>
  <si>
    <t>[R].VFPPTELTAAAVLPNVVYPK.[S]</t>
  </si>
  <si>
    <t>YOR322C [281-300]</t>
  </si>
  <si>
    <t>YLR409C</t>
  </si>
  <si>
    <t>UTP21 SGDID:S000004401, Chr XII from 937233-934414, Genome Release 64-2-1, reverse complement, Verified ORF, "Subunit of U3-containing 90S preribosome and SSU processome complexes; involved in production of 18S rRNA and assembly of small ribosomal subunit; synthetic defect with STI1 Hsp90 cochaperone; human homolog linked to glaucoma; Small Subunit processome is also known as SSU processome"</t>
  </si>
  <si>
    <t>catalytic activity;protein binding</t>
  </si>
  <si>
    <t>Pf00400, Pf04192</t>
  </si>
  <si>
    <t>851125</t>
  </si>
  <si>
    <t>UTP21</t>
  </si>
  <si>
    <t>Carbamidomethyl [C619]</t>
  </si>
  <si>
    <t>[K].EYVFDPSLSQGSGDVVVQPPR.[Y]</t>
  </si>
  <si>
    <t>YLR409C [321-341]</t>
  </si>
  <si>
    <t>[R].ITAFDFSPEGR.[W]</t>
  </si>
  <si>
    <t>YLR409C [588-598]</t>
  </si>
  <si>
    <t>[R].TWDLPTGGCIDGIIVDNVATNVK.[F]</t>
  </si>
  <si>
    <t>YLR409C [611-633]</t>
  </si>
  <si>
    <t>YLR409C 1xCarbamidomethyl [C619]</t>
  </si>
  <si>
    <t>YGR271C-A</t>
  </si>
  <si>
    <t>EFG1 SGDID:S000007608, Chr VII from 1038501-1037800, Genome Release 64-2-1, reverse complement, Verified ORF, "Essential protein required for maturation of 18S rRNA; null mutant is sensitive to hydroxyurea and is delayed in recovering from alpha-factor arrest; green fluorescent protein (GFP)-fusion protein localizes to the nucleolus"</t>
  </si>
  <si>
    <t>Pf01416, Pf10153</t>
  </si>
  <si>
    <t>Oxidation [M171]</t>
  </si>
  <si>
    <t>[K].ELDQVVGEDEKDDFFE.[-]</t>
  </si>
  <si>
    <t>YGR271C-A [218-233]</t>
  </si>
  <si>
    <t>[R].MDANTLNVSFEEILK.[G]</t>
  </si>
  <si>
    <t>YGR271C-A [171-185]</t>
  </si>
  <si>
    <t>YGR271C-A 1xOxidation [M171]</t>
  </si>
  <si>
    <t>[K].YIALYPNDTPSTDPK.[G]</t>
  </si>
  <si>
    <t>YGR271C-A [137-151]</t>
  </si>
  <si>
    <t>YDR318W</t>
  </si>
  <si>
    <t>MCM21 SGDID:S000002726, Chr IV from 1103758-1103809,1103893-1104947, Genome Release 64-2-1, Verified ORF, "Component of the kinetochore sub-complex COMA; COMA (Ctf19p, Okp1p, Mcm21p, Ame1p) bridges kinetochore subunits in contact with centromeric DNA with subunits bound to microtubules during kinetochore assembly; involved in minichromosome maintenance; modified by sumoylation; orthologous to human centromere constitutive-associated network (CCAN) subunit CENP-O and fission yeast mal2"</t>
  </si>
  <si>
    <t>Pf09496</t>
  </si>
  <si>
    <t>YDR318W; WN66_01393</t>
  </si>
  <si>
    <t>Oxidation [M172]</t>
  </si>
  <si>
    <t>[R].AQADIPATPIPYEPK.[K]</t>
  </si>
  <si>
    <t>YDR318W [81-95]</t>
  </si>
  <si>
    <t>[R].MFGITFFPLVDPIDLK.[I]</t>
  </si>
  <si>
    <t>YDR318W [172-187]</t>
  </si>
  <si>
    <t>YDR318W 1xOxidation [M172]</t>
  </si>
  <si>
    <t>YDR206W</t>
  </si>
  <si>
    <t>EBS1 SGDID:S000002614, Chr IV from 862054-864708, Genome Release 64-2-1, Verified ORF, "Protein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</si>
  <si>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Pf06176, Pf10373, Pf10374</t>
  </si>
  <si>
    <t>YDR206W; WN66_01275</t>
  </si>
  <si>
    <t>Oxidation [M821]</t>
  </si>
  <si>
    <t>[K].LSDIENTTNVGDILAVK.[T]</t>
  </si>
  <si>
    <t>YDR206W [164-180]</t>
  </si>
  <si>
    <t>[K].SMNFANPTWLGDQYQTSAPSSAYAQAQR.[Q]</t>
  </si>
  <si>
    <t>YDR206W [820-847]</t>
  </si>
  <si>
    <t>YDR206W 1xOxidation [M821]</t>
  </si>
  <si>
    <t>YLR430W</t>
  </si>
  <si>
    <t>SEN1 SGDID:S000004422, Chr XII from 993434-1000129, Genome Release 64-2-1, Verified ORF, "Presumed helicase and subunit of the Nrd1 complex (Nrd1p-Nab3p-Sen1p); complex interacts with the exosome to mediate 3' end formation of some mRNAs, snRNAs, snoRNAs, and CUTs; has a separate role in coordinating DNA replication with transcription, by associating with moving replication forks and preventing errors that occur when forks encounter transcribed regions; homolog of Senataxin, which is implicated in Ataxia-Oculomotor Apraxia 2 and a dominant form of ALS"</t>
  </si>
  <si>
    <t>Pf00580, Pf12726, Pf13086, Pf13087, Pf13245, Pf13604</t>
  </si>
  <si>
    <t>[K].ALTEEVATEAENYRK.[E]</t>
  </si>
  <si>
    <t>YLR430W [915-929]</t>
  </si>
  <si>
    <t>[K].SIDFNTIDGFQGQEK.[E]</t>
  </si>
  <si>
    <t>YLR430W [1774-1788]</t>
  </si>
  <si>
    <t>YDL171C</t>
  </si>
  <si>
    <t>GLT1 SGDID:S000002330, Chr IV from 155640-149203, Genome Release 64-2-1, reverse complement, Verified ORF, "NAD(+)-dependent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</si>
  <si>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Pf00070, Pf00310, Pf01266, Pf01493, Pf01593, Pf01645, Pf03486, Pf04898, Pf07992, Pf13450, Pf13522, Pf14691</t>
  </si>
  <si>
    <t>Oxidation [M1800]</t>
  </si>
  <si>
    <t>Carbamidomethyl [C1797]; Oxidation [M1800]</t>
  </si>
  <si>
    <t>[K].LVSEVGVGIVASGVAK.[A]</t>
  </si>
  <si>
    <t>YDL171C [1083-1098]</t>
  </si>
  <si>
    <t>[R].SQVALILETGEAR.[E]</t>
  </si>
  <si>
    <t>YDL171C [707-719]</t>
  </si>
  <si>
    <t>[R].TGFTVGVIGSGPAGLACADMLNR.[A]</t>
  </si>
  <si>
    <t>1xCarbamidomethyl [C17]; 1xOxidation [M20]</t>
  </si>
  <si>
    <t>YDL171C [1781-1803]</t>
  </si>
  <si>
    <t>YDL171C 1xCarbamidomethyl [C1797]; 1xOxidation [M1800]</t>
  </si>
  <si>
    <t>YDL140C</t>
  </si>
  <si>
    <t>RPO21 SGDID:S000002299, Chr IV from 210561-205360, Genome Release 64-2-1, reverse complement, Verified ORF, "RNA polymerase II largest subunit B220; part of central core; phosphorylation of C-terminal heptapeptide repeat domain regulates association with transcription and splicing factors; similar to bacterial beta-prime"</t>
  </si>
  <si>
    <t>Pf00623, Pf04983, Pf04990, Pf04992, Pf04997, Pf04998, Pf05000</t>
  </si>
  <si>
    <t>YDL140C; WN66_00900</t>
  </si>
  <si>
    <t>[K].EVQFGLFSPEEVR.[A]</t>
  </si>
  <si>
    <t>YDL140C [16-28]</t>
  </si>
  <si>
    <t>[R].TVISGDPNLELDQVGVPK.[S]</t>
  </si>
  <si>
    <t>YDL140C [351-368]</t>
  </si>
  <si>
    <t>YBR084W</t>
  </si>
  <si>
    <t>MIS1 SGDID:S000000288, Chr II from 411054-413981, Genome Release 64-2-1, Verified ORF, "Mitochondrial C1-tetrahydrofolate synthase; involved in interconversion between different oxidation states of tetrahydrofolate (THF); provides activities of formyl-THF synthetase, methenyl-THF cyclohydrolase, and methylene-THF dehydrogenase"</t>
  </si>
  <si>
    <t>Pf00763, Pf01268, Pf02882</t>
  </si>
  <si>
    <t>Carbamidomethyl [C245]</t>
  </si>
  <si>
    <t>[R].NIAEVVSQADIVIAACGIPQYVK.[S]</t>
  </si>
  <si>
    <t>YBR084W [230-252]</t>
  </si>
  <si>
    <t>YBR084W 1xCarbamidomethyl [C245]</t>
  </si>
  <si>
    <t>[R].SSGLVPDAVVLVATVR.[A]</t>
  </si>
  <si>
    <t>YBR084W [728-743]</t>
  </si>
  <si>
    <t>YGR162W</t>
  </si>
  <si>
    <t>TIF4631 SGDID:S000003394, Chr VII from 824059-826917, Genome Release 64-2-1, Verified ORF, "Translation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</si>
  <si>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cell organization and biogenesis;metabolic process;regulation of biological process</t>
  </si>
  <si>
    <t>cytoplasm;mitochondrion</t>
  </si>
  <si>
    <t>853071</t>
  </si>
  <si>
    <t>TIF4631</t>
  </si>
  <si>
    <t>RNA transport</t>
  </si>
  <si>
    <t>ISG15 antiviral mechanism; AUF1 (hnRNP D0) binds and destabilizes mRNA; Ribosomal scanning and start codon recognition; Activation of the mRNA upon binding of the cap-binding complex and eIFs, and subsequent binding to 43S; L13a-mediated translational silencing of Ceruloplasmin expression; Nonsense Mediated Decay (NMD) enhanced by the Exon Junction Complex (EJC); Nonsense Mediated Decay (NMD) independent of the Exon Junction Complex (EJC); mTORC1-mediated signalling</t>
  </si>
  <si>
    <t>Translation Factors</t>
  </si>
  <si>
    <t>[K].DATPIEDVFSFNYPEGIEGPDIK.[Y]</t>
  </si>
  <si>
    <t>YGR162W [420-442]</t>
  </si>
  <si>
    <t>[K].SPVPTKIEITTK.[S]</t>
  </si>
  <si>
    <t>YGR162W [128-139]</t>
  </si>
  <si>
    <t>YHR052W</t>
  </si>
  <si>
    <t>CIC1 SGDID:S000001094, Chr VIII from 210848-211978, Genome Release 64-2-1, Verified ORF, "Essential protein that interacts with proteasome components; has a potential role in proteasome substrate specificity; also copurifies with 66S pre-ribosomal particles"</t>
  </si>
  <si>
    <t>YHR052W; WN66_02865</t>
  </si>
  <si>
    <t>Oxidation [M334]</t>
  </si>
  <si>
    <t>[K].GLMEIANPSELGSIFSK.[Q]</t>
  </si>
  <si>
    <t>YHR052W [332-348]</t>
  </si>
  <si>
    <t>YHR052W 1xOxidation [M334]</t>
  </si>
  <si>
    <t>[R].SPVLPLYYNQDVLDELEAK.[K]</t>
  </si>
  <si>
    <t>YHR052W [286-304]</t>
  </si>
  <si>
    <t>YMR116C</t>
  </si>
  <si>
    <t>ASC1 SGDID:S000004722, Chr XIII from 499878-499456,500688-500152, Genome Release 64-2-1, reverse complement, Verified ORF, "G-protein beta subunit and guanine dissociation inhibitor for Gpa2p; ortholog of RACK1 that inhibits translation; core component of the small (40S) ribosomal subunit; regulates P-body formation induced by replication stress; represses Gcn4p in the absence of amino acid starvation"</t>
  </si>
  <si>
    <t>YMR116C; WN66_04949</t>
  </si>
  <si>
    <t>[-].MASNEVLVLR.[G]</t>
  </si>
  <si>
    <t>YMR116C [1-10]</t>
  </si>
  <si>
    <t>YMR116C 1xMet-loss+Acetyl [N-Term]</t>
  </si>
  <si>
    <t>[R].VVPNEKADDDSVTIISAGNDK.[M]</t>
  </si>
  <si>
    <t>YMR116C [156-176]</t>
  </si>
  <si>
    <t>YGR159C</t>
  </si>
  <si>
    <t>NSR1 SGDID:S000003391, Chr VII from 807656-806412, Genome Release 64-2-1, reverse complement, Verified ORF, "Nucleolar protein that binds nuclear localization sequences; required for pre-rRNA processing and ribosome biogenesis"</t>
  </si>
  <si>
    <t>[K].ALDALQGEYIDNRPVR.[L]</t>
  </si>
  <si>
    <t>YGR159C [324-339]</t>
  </si>
  <si>
    <t>[K].NEETEEPATIFVGR.[L]</t>
  </si>
  <si>
    <t>YGR159C [161-174]</t>
  </si>
  <si>
    <t>YHR069C</t>
  </si>
  <si>
    <t>RRP4 SGDID:S000001111, Chr VIII from 234658-233579, Genome Release 64-2-1, reverse complement, Verified ORF, "Exosome non-catalytic core component; involved in 3'-5' RNA processing and degradation in both the nucleus and the cytoplasm; predicted to contain RNA binding domains; has similarity to human hRrp4p (EXOSC2)"</t>
  </si>
  <si>
    <t>Pf10447, Pf14382</t>
  </si>
  <si>
    <t>YHR069C; WN66_02891</t>
  </si>
  <si>
    <t>Oxidation [M327; M341]</t>
  </si>
  <si>
    <t>[R].IVSAYEASMVYSNVGELIEK.[N]</t>
  </si>
  <si>
    <t>YHR069C [319-338]</t>
  </si>
  <si>
    <t>YHR069C 1xOxidation [M327]</t>
  </si>
  <si>
    <t>[K].NVMESIGSDILTAEK.[M]</t>
  </si>
  <si>
    <t>YHR069C [339-353]</t>
  </si>
  <si>
    <t>YHR069C 1xOxidation [M341]</t>
  </si>
  <si>
    <t>[K].STGPTGAVSLNPSITR.[L]</t>
  </si>
  <si>
    <t>YHR069C [256-271]</t>
  </si>
  <si>
    <t>YEL015W</t>
  </si>
  <si>
    <t>EDC3 SGDID:S000000741, Chr V from 126629-128284, Genome Release 64-2-1, Verified ORF, "Non-essential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</si>
  <si>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Pf03853, Pf09532</t>
  </si>
  <si>
    <t>Oxidation [M385]</t>
  </si>
  <si>
    <t>Carbamidomethyl [C376]; Oxidation [M385]</t>
  </si>
  <si>
    <t>[K].GLTLNDVQFGDGGK.[S]</t>
  </si>
  <si>
    <t>YEL015W [30-43]</t>
  </si>
  <si>
    <t>[R].LQNSNPEPLVVILASDSNR.[S]</t>
  </si>
  <si>
    <t>YEL015W [332-350]</t>
  </si>
  <si>
    <t>[R].VITLFTCSQNELQDSMVK.[K]</t>
  </si>
  <si>
    <t>1xCarbamidomethyl [C7]; 1xOxidation [M16]</t>
  </si>
  <si>
    <t>YEL015W [370-387]</t>
  </si>
  <si>
    <t>YEL015W 1xCarbamidomethyl [C376]; 1xOxidation [M385]</t>
  </si>
  <si>
    <t>YNL064C</t>
  </si>
  <si>
    <t>YDJ1 SGDID:S000005008, Chr XIV from 507097-505868, Genome Release 64-2-1, reverse complement, Verified ORF, "Type I HSP40 co-chaperone; involved in regulation of HSP90 and HSP70 functions; critical for determining cell size at Start as a function of growth rate; involved in protein translocation across membranes; member of the DnaJ family"</t>
  </si>
  <si>
    <t>cell organization and biogenesis;metabolic process;regulation of biological process;response to stimulus;transport</t>
  </si>
  <si>
    <t>cytoplasm;cytosol</t>
  </si>
  <si>
    <t>enzyme regulator activity;metal ion binding;nucleotide binding;protein binding</t>
  </si>
  <si>
    <t>Pf00226, Pf00684, Pf01556</t>
  </si>
  <si>
    <t>855661</t>
  </si>
  <si>
    <t>YDJ1</t>
  </si>
  <si>
    <t>Protein processing in endoplasmic reticulum</t>
  </si>
  <si>
    <t>HSP90 chaperone cycle for steroid hormone receptors (SHR)</t>
  </si>
  <si>
    <t>Oxidation [M307]</t>
  </si>
  <si>
    <t>[K].FYDILGVPVTATDVEIK.[K]</t>
  </si>
  <si>
    <t>YNL064C [7-23]</t>
  </si>
  <si>
    <t>[K].VGIVPGEVIAPGMR.[K]</t>
  </si>
  <si>
    <t>YNL064C [295-308]</t>
  </si>
  <si>
    <t>YNL064C 1xOxidation [M307]</t>
  </si>
  <si>
    <t>YDR538W</t>
  </si>
  <si>
    <t>PAD1 SGDID:S000002946, Chr IV from 1510902-1511630, Genome Release 64-2-1, Verified ORF, "Phenylacrylic acid decarboxylase; confers resistance to cinnamic acid, decarboxylates aromatic carboxylic acids to the corresponding vinyl derivatives; also has mRNA binding activity; homolog of E. coli UbiX"</t>
  </si>
  <si>
    <t>mitochondrion</t>
  </si>
  <si>
    <t>Pf02441</t>
  </si>
  <si>
    <t>852150</t>
  </si>
  <si>
    <t>PAD1</t>
  </si>
  <si>
    <t>Ubiquinone and other terpenoid-quinone biosynthesis; Biosynthesis of secondary metabolites; Metabolic pathways</t>
  </si>
  <si>
    <t>Oxidation [M134; M141]</t>
  </si>
  <si>
    <t>Carbamidomethyl [C123; C139]; Oxidation [M134; M141]</t>
  </si>
  <si>
    <t>[R].DVSACISSGSFQHDGMIVVPCSMK.[S]</t>
  </si>
  <si>
    <t>2xCarbamidomethyl [C5; C21]; 2xOxidation [M16; M23]</t>
  </si>
  <si>
    <t>YDR538W [119-142]</t>
  </si>
  <si>
    <t>YDR538W 2xCarbamidomethyl [C123; C139]; 2xOxidation [M134; M141]</t>
  </si>
  <si>
    <t>[R].IGFTEDLITR.[A]</t>
  </si>
  <si>
    <t>YDR538W [149-158]</t>
  </si>
  <si>
    <t>YDR471W</t>
  </si>
  <si>
    <t>RPL27B SGDID:S000002879, Chr IV from 1401770-1401800,1402185-1402564, Genome Release 64-2-1, Verified ORF, "Ribosomal 60S subunit protein L27B; homologous to mammalian ribosomal protein L27, no bacterial homolog; RPL27B has a paralog, RPL27A, that arose from the whole genome duplication"</t>
  </si>
  <si>
    <t>Pf01777, Pf07431</t>
  </si>
  <si>
    <t>[K].SVVSTETFEQPSQREEAK.[K]</t>
  </si>
  <si>
    <t>YDR471W [94-111]</t>
  </si>
  <si>
    <t>[K].SVVSTETFEQPSQREEAKK.[V]</t>
  </si>
  <si>
    <t>YDR471W [94-112]</t>
  </si>
  <si>
    <t>[R].YTLDVEAFK.[S]</t>
  </si>
  <si>
    <t>YDR471W [85-93]</t>
  </si>
  <si>
    <t>YJR041C</t>
  </si>
  <si>
    <t>URB2 SGDID:S000003802, Chr X from 513763-510239, Genome Release 64-2-1, reverse complement, Verified ORF, "Protein required for normal metabolism of the rRNA primary transcript; nucleolar protein; proposed to be involved in ribosome biogenesis"</t>
  </si>
  <si>
    <t>Pf10441</t>
  </si>
  <si>
    <t>853498</t>
  </si>
  <si>
    <t>URB2</t>
  </si>
  <si>
    <t>Met-loss [N-Term]; Carbamidomethyl [C686]</t>
  </si>
  <si>
    <t>[-].MGDLTEELSIPDNAQDLSK.[L]</t>
  </si>
  <si>
    <t>YJR041C [1-19]</t>
  </si>
  <si>
    <t>YJR041C 1xMet-loss [N-Term]</t>
  </si>
  <si>
    <t>[K].SNIETNFYELCEK.[T]</t>
  </si>
  <si>
    <t>YJR041C [676-688]</t>
  </si>
  <si>
    <t>YJR041C 1xCarbamidomethyl [C686]</t>
  </si>
  <si>
    <t>YJL008C</t>
  </si>
  <si>
    <t>CCT8 SGDID:S000003545, Chr X from 421663-419957, Genome Release 64-2-1, reverse complement, Verified ORF, "Subunit of the cytosolic chaperonin Cct ring complex; related to Tcp1p, required for the assembly of actin and tubulins in vivo"</t>
  </si>
  <si>
    <t>Pf00118, Pf02579</t>
  </si>
  <si>
    <t>YJL008C; WN66_03568</t>
  </si>
  <si>
    <t>Carbamidomethyl [C252]</t>
  </si>
  <si>
    <t>[R].LGAPTPEELGLVETVK.[T]</t>
  </si>
  <si>
    <t>YJL008C [344-359]</t>
  </si>
  <si>
    <t>[K].LLPGAGATEIELISR.[I]</t>
  </si>
  <si>
    <t>YJL008C [419-433]</t>
  </si>
  <si>
    <t>[K].VAVFTCPLDIANTETK.[G]</t>
  </si>
  <si>
    <t>YJL008C [247-262]</t>
  </si>
  <si>
    <t>YJL008C 1xCarbamidomethyl [C252]</t>
  </si>
  <si>
    <t>YML032C</t>
  </si>
  <si>
    <t>RAD52 SGDID:S000004494, Chr XIII from 213930-212515, Genome Release 64-2-1, reverse complement, Verified ORF, "Protein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</si>
  <si>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Pf04098</t>
  </si>
  <si>
    <t>854976</t>
  </si>
  <si>
    <t>RAD52</t>
  </si>
  <si>
    <t>Homologous recombination</t>
  </si>
  <si>
    <t>SUMOylation of DNA damage response and repair proteins; HDR through Single Strand Annealing (SSA)</t>
  </si>
  <si>
    <t>Genes of Meiotic Recombination</t>
  </si>
  <si>
    <t>[K].QSPTASSNPEAEQITFVTAK.[A]</t>
  </si>
  <si>
    <t>YML032C [301-320]</t>
  </si>
  <si>
    <t>[R].VTLTSGTYREDIGYGTVENER.[R]</t>
  </si>
  <si>
    <t>YML032C [95-115]</t>
  </si>
  <si>
    <t>[R].YIGEESIFDPK.[Y]</t>
  </si>
  <si>
    <t>YML032C [330-340]</t>
  </si>
  <si>
    <t>YCL031C</t>
  </si>
  <si>
    <t>RRP7 SGDID:S000000536, Chr III from 65568-64675, Genome Release 64-2-1, reverse complement, Verified ORF, "Essential protein involved in rRNA processing and ribosome biogenesis; protein abundance increases in response to DNA replication stress"</t>
  </si>
  <si>
    <t>Pf12923</t>
  </si>
  <si>
    <t>850326</t>
  </si>
  <si>
    <t>RRP7</t>
  </si>
  <si>
    <t>[R].EAQAQEDVQSSIVDEDGFTLVVGK.[N]</t>
  </si>
  <si>
    <t>YCL031C [195-218]</t>
  </si>
  <si>
    <t>YNL055C</t>
  </si>
  <si>
    <t>POR1 SGDID:S000005000, Chr XIV from 518845-517994, Genome Release 64-2-1, reverse complement, Verified ORF, "Mitochondrial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</si>
  <si>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cell death;cell organization and biogenesis;cellular homeostasis;regulation of biological process;transport</t>
  </si>
  <si>
    <t>Pf01459</t>
  </si>
  <si>
    <t>855669</t>
  </si>
  <si>
    <t>POR1</t>
  </si>
  <si>
    <t>[K].LPNSNVNIEFATR.[Y]</t>
  </si>
  <si>
    <t>YNL055C [212-224]</t>
  </si>
  <si>
    <t>[K].SAVLNTTFTQPFFTAR.[G]</t>
  </si>
  <si>
    <t>YNL055C [109-124]</t>
  </si>
  <si>
    <t>YHR019C</t>
  </si>
  <si>
    <t>DED81 SGDID:S000001061, Chr VIII from 143558-141894, Genome Release 64-2-1, reverse complement, Verified ORF, "Cytosolic asparaginyl-tRNA synthetase; required for protein synthesis, catalyzes the specific attachment of asparagine to its cognate tRNA"</t>
  </si>
  <si>
    <t>Pf00152, Pf01336</t>
  </si>
  <si>
    <t>856412</t>
  </si>
  <si>
    <t>DED81</t>
  </si>
  <si>
    <t>Aminoacyl-tRNA biosynthesis</t>
  </si>
  <si>
    <t>Cytoplasmic tRNA Synthetases</t>
  </si>
  <si>
    <t>Oxidation [M472; M483; M488; M492]</t>
  </si>
  <si>
    <t>[K].IAEGSDPSLLLDQR.[H]</t>
  </si>
  <si>
    <t>YHR019C [225-238]</t>
  </si>
  <si>
    <t>[R].IDDMDELMAGFK.[R]</t>
  </si>
  <si>
    <t>2xOxidation [M4; M8]</t>
  </si>
  <si>
    <t>YHR019C [485-496]</t>
  </si>
  <si>
    <t>YHR019C 2xOxidation [M488; M492]</t>
  </si>
  <si>
    <t>[R].VTESVDVLMPNVGEITGGSMR.[I]</t>
  </si>
  <si>
    <t>2xOxidation [M9; M20]</t>
  </si>
  <si>
    <t>YHR019C [464-484]</t>
  </si>
  <si>
    <t>YHR019C 2xOxidation [M472; M483]</t>
  </si>
  <si>
    <t>YPR112C</t>
  </si>
  <si>
    <t>MRD1 SGDID:S000006316, Chr XVI from 751919-749256, Genome Release 64-2-1, reverse complement, Verified ORF, "Essential conserved small ribosomal subunit (40s) synthesis factor; component of the 90S preribosome; required for production of 18S rRNA and small ribosomal subunit; contains five consensus RNA-binding domains and binds to the pre-rRNA at two sites within the 18S region"</t>
  </si>
  <si>
    <t>Oxidation [M835]</t>
  </si>
  <si>
    <t>[R].LVMQYAEEDAVDAEEEIAR.[M]</t>
  </si>
  <si>
    <t>YPR112C [833-851]</t>
  </si>
  <si>
    <t>YPR112C 1xOxidation [M835]</t>
  </si>
  <si>
    <t>[R].RLVMQYAEEDAVDAEEEIAR.[M]</t>
  </si>
  <si>
    <t>YPR112C [832-851]</t>
  </si>
  <si>
    <t>YJL148W</t>
  </si>
  <si>
    <t>RPA34 SGDID:S000003684, Chr X from 140437-141138, Genome Release 64-2-1, Verified ORF, "RNA polymerase I subunit A34.5; essential for nucleolar assembly and for high polymerase loading rate; nucleolar localization depends on Rpa49p"</t>
  </si>
  <si>
    <t>Pf08208</t>
  </si>
  <si>
    <t>853293</t>
  </si>
  <si>
    <t>RPA34</t>
  </si>
  <si>
    <t>Pyrimidine metabolism; Purine metabolism; RNA polymerase; Metabolic pathways</t>
  </si>
  <si>
    <t>Oxidation [M90; M107]</t>
  </si>
  <si>
    <t>[K].IMDDTDIESSLTQDNLSNMTLLVPSESK.[E]</t>
  </si>
  <si>
    <t>2xOxidation [M2; M19]</t>
  </si>
  <si>
    <t>YJL148W [89-116]</t>
  </si>
  <si>
    <t>YJL148W 2xOxidation [M90; M107]</t>
  </si>
  <si>
    <t>[K].IMDDTDIESSLTQDNLSNMTLLVPSESKESLK.[I]</t>
  </si>
  <si>
    <t>YJL148W [89-120]</t>
  </si>
  <si>
    <t>YCL059C</t>
  </si>
  <si>
    <t>KRR1 SGDID:S000000564, Chr III from 23379-22429, Genome Release 64-2-1, reverse complement, Verified ORF, "Nucleolar protein required for rRNA synthesis and ribosomal assembly; required for the synthesis of 18S rRNA and for the assembly of 40S ribosomal subunit; essential gene"</t>
  </si>
  <si>
    <t>850298</t>
  </si>
  <si>
    <t>KRR1</t>
  </si>
  <si>
    <t>Oxidation [M42]</t>
  </si>
  <si>
    <t>[R].AKDFIAPEEEAYKPNQN.[-]</t>
  </si>
  <si>
    <t>YCL059C [300-316]</t>
  </si>
  <si>
    <t>[K].IEEFKEEDNASGQPFAEESSFMTLFPK.[Y]</t>
  </si>
  <si>
    <t>1xOxidation [M22]</t>
  </si>
  <si>
    <t>YCL059C [21-47]</t>
  </si>
  <si>
    <t>YCL059C 1xOxidation [M42]</t>
  </si>
  <si>
    <t>[K].VYTPFPPAQLPR.[K]</t>
  </si>
  <si>
    <t>YCL059C [247-258]</t>
  </si>
  <si>
    <t>ALBU_BOVIN</t>
  </si>
  <si>
    <t>[K].LGEYGFQNALIVR.[Y]</t>
  </si>
  <si>
    <t>sp [421-433]</t>
  </si>
  <si>
    <t>[K].LVNELTEFAK.[T]</t>
  </si>
  <si>
    <t>sp [66-75]</t>
  </si>
  <si>
    <t>YDR060W</t>
  </si>
  <si>
    <t>MAK21 SGDID:S000002467, Chr IV from 570649-573726, Genome Release 64-2-1, Verified ORF, "Constituent of 66S pre-ribosomal particles; required for large (60S) ribosomal subunit biogenesis; acts as part of a Mak21p-Noc2p-Rrp5p module that associates with nascent pre-rRNA during transcription and has a role in bigenesis of the large ribosomal subunit; involved in nuclear export of pre-ribosomes; required for maintenance of dsRNA virus; homolog of human CAATT-binding protein"</t>
  </si>
  <si>
    <t>Pf03914</t>
  </si>
  <si>
    <t>851632</t>
  </si>
  <si>
    <t>MAK21</t>
  </si>
  <si>
    <t>Oxidation [M806; M827]</t>
  </si>
  <si>
    <t>[K].ASDIMHDQGPVNTEDWLTK.[K]</t>
  </si>
  <si>
    <t>YDR060W [823-841]</t>
  </si>
  <si>
    <t>YDR060W 1xOxidation [M827]</t>
  </si>
  <si>
    <t>[R].GTSIMQPLFSGSR.[V]</t>
  </si>
  <si>
    <t>YDR060W [802-814]</t>
  </si>
  <si>
    <t>YDR060W 1xOxidation [M806]</t>
  </si>
  <si>
    <t>YDL130W</t>
  </si>
  <si>
    <t>RPP1B SGDID:S000002288, Chr IV from 229906-230019,230321-230527, Genome Release 64-2-1, Verified ORF, "Ribosomal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</si>
  <si>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Pf00428</t>
  </si>
  <si>
    <t>YDL130W; WN66_00912</t>
  </si>
  <si>
    <t>[K].AAGANVDNVWADVYAK.[A]</t>
  </si>
  <si>
    <t>YDL130W [31-46]</t>
  </si>
  <si>
    <t>YER025W</t>
  </si>
  <si>
    <t>GCD11 SGDID:S000000827, Chr V from 205251-206834, Genome Release 64-2-1, Verified ORF, "Gamma subunit of the translation initiation factor eIF2; involved in the identification of the start codon; binds GTP when forming the ternary complex with GTP and tRNAi-Met; mutations in human ortholog cause X-linked intellectual disability (XLID)"</t>
  </si>
  <si>
    <t>Pf00009, Pf03144, Pf09173</t>
  </si>
  <si>
    <t>Carbamidomethyl [C492]</t>
  </si>
  <si>
    <t>[R].EFEEGGGLPEQPLNPDFSK.[L]</t>
  </si>
  <si>
    <t>YER025W [68-86]</t>
  </si>
  <si>
    <t>[K].LNPLSAEIINR.[Q]</t>
  </si>
  <si>
    <t>YER025W [87-97]</t>
  </si>
  <si>
    <t>[R].LQLTSPACTEINEK.[I]</t>
  </si>
  <si>
    <t>YER025W [485-498]</t>
  </si>
  <si>
    <t>YER025W 1xCarbamidomethyl [C492]</t>
  </si>
  <si>
    <t>YKL130C</t>
  </si>
  <si>
    <t>SHE2 SGDID:S000001613, Chr XI from 196028-195288, Genome Release 64-2-1, reverse complement, Verified ORF, "RNA-binding protein that binds specific mRNAs and interacts with She3p; part of the mRNA localization machinery that restricts accumulation of certain proteins to the bud; binds to ER-derived membranes and targets mRNAs to cortical ER"</t>
  </si>
  <si>
    <t>Pf11435</t>
  </si>
  <si>
    <t>YKL130C; WN66_03852</t>
  </si>
  <si>
    <t>[K].LSALDEEFDVVATK.[W]</t>
  </si>
  <si>
    <t>YKL130C [223-236]</t>
  </si>
  <si>
    <t>YJR121W</t>
  </si>
  <si>
    <t>ATP2 SGDID:S000003882, Chr X from 647607-649142, Genome Release 64-2-1, Verified ORF, "Beta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</si>
  <si>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cytosol;membrane;mitochondrion</t>
  </si>
  <si>
    <t>catalytic activity;nucleotide binding;protein binding;transporter activity</t>
  </si>
  <si>
    <t>853585</t>
  </si>
  <si>
    <t>ATP2</t>
  </si>
  <si>
    <t>Oxidative phosphorylation; Metabolic pathways</t>
  </si>
  <si>
    <t>Oxidation [M255]</t>
  </si>
  <si>
    <t>[K].VALVFGQMNEPPGAR.[A]</t>
  </si>
  <si>
    <t>YJR121W [248-262]</t>
  </si>
  <si>
    <t>YJR121W 1xOxidation [M255]</t>
  </si>
  <si>
    <t>[K].VLDTGGPISVPVGR.[E]</t>
  </si>
  <si>
    <t>YJR121W [109-122]</t>
  </si>
  <si>
    <t>YOR017W</t>
  </si>
  <si>
    <t>PET127 SGDID:S000005543, Chr XV from 361412-363814, Genome Release 64-2-1, Verified ORF, "Protein with a role in 5'-end processing of mitochondrial RNAs; located in the mitochondrial membrane"</t>
  </si>
  <si>
    <t>Pf08634</t>
  </si>
  <si>
    <t>Oxidation [M205]</t>
  </si>
  <si>
    <t>[K].DTSNEQLTEELLNLR.[S]</t>
  </si>
  <si>
    <t>YOR017W [600-614]</t>
  </si>
  <si>
    <t>[R].MYNFDPAVENINPEYLEK.[K]</t>
  </si>
  <si>
    <t>YOR017W [205-222]</t>
  </si>
  <si>
    <t>YOR017W 1xOxidation [M205]</t>
  </si>
  <si>
    <t>YDL143W</t>
  </si>
  <si>
    <t>CCT4 SGDID:S000002302, Chr IV from 199996-201582, Genome Release 64-2-1, Verified ORF, "Subunit of the cytosolic chaperonin Cct ring complex; related to Tcp1p, required for the assembly of actin and tubulins in vivo"</t>
  </si>
  <si>
    <t>Pf00118</t>
  </si>
  <si>
    <t>YDL143W; WN66_00897</t>
  </si>
  <si>
    <t>[R].LGSADLVEEIDSDGSK.[I]</t>
  </si>
  <si>
    <t>YDL143W [344-359]</t>
  </si>
  <si>
    <t>YER056C-A</t>
  </si>
  <si>
    <t>RPL34A SGDID:S000002135, Chr V from 269751-269423,270185-270149, Genome Release 64-2-1, reverse complement, Verified ORF, "Ribosomal 60S subunit protein L34A; homologous to mammalian ribosomal protein L34, no bacterial homolog; RPL34A has a paralog, RPL34B, that arose from the whole genome duplication"</t>
  </si>
  <si>
    <t>Pf01199</t>
  </si>
  <si>
    <t>YER056C-A; WN66_01805</t>
  </si>
  <si>
    <t>Carbamidomethyl [C44; C47]</t>
  </si>
  <si>
    <t>[R].AFLIEEQK.[I]</t>
  </si>
  <si>
    <t>YER056C-A [92-99]</t>
  </si>
  <si>
    <t>[K].CGDCGSALQGISTLRPR.[Q]</t>
  </si>
  <si>
    <t>2xCarbamidomethyl [C1; C4]</t>
  </si>
  <si>
    <t>YER056C-A [44-60]</t>
  </si>
  <si>
    <t>YER056C-A 2xCarbamidomethyl [C44; C47]</t>
  </si>
  <si>
    <t>YGR145W</t>
  </si>
  <si>
    <t>ENP2 SGDID:S000003377, Chr VII from 781767-783890, Genome Release 64-2-1, Verified ORF, "Component of the SSU; required for pre-18S rRNA processing, biogenesis of the small ribosomal subunit; interacts with U3 snoRNA, Mpp10p and Bfr2p; contains WD repeats, and has homology to Spb1p"</t>
  </si>
  <si>
    <t>YGR145W; WN66_02570</t>
  </si>
  <si>
    <t>[K].IIWLDNVGTENK.[I]</t>
  </si>
  <si>
    <t>YGR145W [277-288]</t>
  </si>
  <si>
    <t>[K].LYLENNIDNRPFQVTTTSFR.[N]</t>
  </si>
  <si>
    <t>YGR145W [218-237]</t>
  </si>
  <si>
    <t>[K].STSANDVSVYQVSGTNVSR.[S]</t>
  </si>
  <si>
    <t>YGR145W [5-23]</t>
  </si>
  <si>
    <t>[R].VELIQDFEFSEASNK.[I]</t>
  </si>
  <si>
    <t>YGR145W [47-61]</t>
  </si>
  <si>
    <t>YKL009W</t>
  </si>
  <si>
    <t>MRT4 SGDID:S000001492, Chr XI from 426242-426952, Genome Release 64-2-1, Verified ORF, "Protein involved in mRNA turnover and ribosome assembly; required at post-transcriptional step for efficient retrotransposition; localizes to the nucleolus"</t>
  </si>
  <si>
    <t>Pf00466</t>
  </si>
  <si>
    <t>Oxidation [M157; M165]</t>
  </si>
  <si>
    <t>[K].APLTFTIPEGIVYSR.[G]</t>
  </si>
  <si>
    <t>YKL009W [131-145]</t>
  </si>
  <si>
    <t>[R].GGQIPAEEDVPMIHSLEPTMR.[N]</t>
  </si>
  <si>
    <t>2xOxidation [M12; M20]</t>
  </si>
  <si>
    <t>YKL009W [146-166]</t>
  </si>
  <si>
    <t>YKL009W 2xOxidation [M157; M165]</t>
  </si>
  <si>
    <t>YHR127W</t>
  </si>
  <si>
    <t>YHR127W SGDID:S000001169, Chr VIII from 360913-361644, Genome Release 64-2-1, Verified ORF, "Protein of unknown function; localizes to the nucleus; required for asymmetric localization of Kar9p during mitosis"</t>
  </si>
  <si>
    <t>YHR127W; WN66_02956</t>
  </si>
  <si>
    <t>[R].IQVVIASDESSHLSY.[-]</t>
  </si>
  <si>
    <t>YHR127W [229-243]</t>
  </si>
  <si>
    <t>[K].LVSSNDVGVLLR.[E]</t>
  </si>
  <si>
    <t>YHR127W [52-63]</t>
  </si>
  <si>
    <t>YCL011C</t>
  </si>
  <si>
    <t>GBP2 SGDID:S000000517, Chr III from 103358-102075, Genome Release 64-2-1, reverse complement, Verified ORF, "Poly(A+)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</si>
  <si>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YCL011C; CAA42348</t>
  </si>
  <si>
    <t>Oxidation [M272]</t>
  </si>
  <si>
    <t>[R].GFGSVIYPTEDEMIR.[A]</t>
  </si>
  <si>
    <t>YCL011C [260-274]</t>
  </si>
  <si>
    <t>YCL011C 1xOxidation [M272]</t>
  </si>
  <si>
    <t>[R].NFENSIFVR.[N]</t>
  </si>
  <si>
    <t>YCL011C [119-127]</t>
  </si>
  <si>
    <t>YBL003C</t>
  </si>
  <si>
    <t>HTA2 SGDID:S000000099, Chr II from 235792-235394, Genome Release 64-2-1, reverse complement, Verified ORF, "Histone H2A; core histone protein required for chromatin assembly and chromosome function; one of two nearly identical (see also HTA1) subtypes; DNA damage-dependent phosphorylation by Mec1p facilitates DNA repair; acetylated by Nat4p"</t>
  </si>
  <si>
    <t>Pf00125</t>
  </si>
  <si>
    <t>YBL003C; WN66_00252</t>
  </si>
  <si>
    <t>[K].AGLTFPVGR.[V]</t>
  </si>
  <si>
    <t>YBL003C [23-31]</t>
  </si>
  <si>
    <t>[R].HLQLAIR.[NG]</t>
  </si>
  <si>
    <t>YBL003C; YOL012C</t>
  </si>
  <si>
    <t>YBL003C [84-90]; YOL012C [91-97]</t>
  </si>
  <si>
    <t>YDL213C</t>
  </si>
  <si>
    <t>NOP6 SGDID:S000002372, Chr IV from 77966-77289, Genome Release 64-2-1, reverse complement, Verified ORF, "rRNA-binding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</si>
  <si>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851313</t>
  </si>
  <si>
    <t>NOP6</t>
  </si>
  <si>
    <t>[K].TTATAAQTSGTDNKPVPAGIHPDR.[A]</t>
  </si>
  <si>
    <t>YDL213C [197-220]</t>
  </si>
  <si>
    <t>YBR275C</t>
  </si>
  <si>
    <t>RIF1 SGDID:S000000479, Chr II from 757106-751356, Genome Release 64-2-1, reverse complement, Verified ORF, "Protein that binds to the Rap1p C-terminus; acts synergistically with Rif2p to help control telomere length and establish telomeric silencing; contributes to resection of DNA double strand breaks (DSBs); deletion results in telomere elongation"</t>
  </si>
  <si>
    <t>Pf12231</t>
  </si>
  <si>
    <t>Oxidation [M95]</t>
  </si>
  <si>
    <t>[K].DISSLPPQIIK.[R]</t>
  </si>
  <si>
    <t>YBR275C [709-719]</t>
  </si>
  <si>
    <t>[K].EPPSSIQISSQISAK.[D]</t>
  </si>
  <si>
    <t>YBR275C [1321-1335]</t>
  </si>
  <si>
    <t>[R].LMQSLPELSASNSDNVSPVTK.[S]</t>
  </si>
  <si>
    <t>YBR275C [94-114]</t>
  </si>
  <si>
    <t>YBR275C 1xOxidation [M95]</t>
  </si>
  <si>
    <t>YHR186C</t>
  </si>
  <si>
    <t>KOG1 SGDID:S000001229, Chr VIII from 480672-475999, Genome Release 64-2-1, reverse complement, Verified ORF, "Subunit of TORC1; TORC1 is a rapamycin-sensitive complex involved in growth control that contains Tor1p or Tor2p, Lst8p and Tco89p; contains four HEAT repeats and seven WD-40 repeats; may act as a scaffold protein to couple TOR and its effectors"</t>
  </si>
  <si>
    <t>cell communication;cell organization and biogenesis;regulation of biological process;response to stimulus</t>
  </si>
  <si>
    <t>membrane;mitochondrion;vacuole</t>
  </si>
  <si>
    <t>Pf02985, Pf14538, Pf14783</t>
  </si>
  <si>
    <t>856593</t>
  </si>
  <si>
    <t>KOG1</t>
  </si>
  <si>
    <t>Longevity regulating pathway - multiple species</t>
  </si>
  <si>
    <t>HSF1-dependent transactivation</t>
  </si>
  <si>
    <t>[K].FAQFEDQLITADDR.[S]</t>
  </si>
  <si>
    <t>YHR186C [1217-1230]</t>
  </si>
  <si>
    <t>[K].LINEDDSALLLTGSSDGVIK.[I]</t>
  </si>
  <si>
    <t>YHR186C [1262-1281]</t>
  </si>
  <si>
    <t>YOR224C</t>
  </si>
  <si>
    <t>RPB8 SGDID:S000005750, Chr XV from 761265-760825, Genome Release 64-2-1, reverse complement, Verified ORF, "RNA polymerase subunit ABC14.5; common to RNA polymerases I, II, and III"</t>
  </si>
  <si>
    <t>Pf03870</t>
  </si>
  <si>
    <t>854399</t>
  </si>
  <si>
    <t>RPB8</t>
  </si>
  <si>
    <t>Metabolic pathways; RNA polymerase; Purine metabolism; Pyrimidine metabolism</t>
  </si>
  <si>
    <t>RNA Polymerase II Transcription Initiation; TP53 Regulates Transcription of DNA Repair Genes; RNA Pol II CTD phosphorylation and interaction with CE; RNA Polymerase II Promoter Escape; mRNA Splicing - Minor Pathway; RNA Polymerase II Transcription Pre-Initiation And Promoter Opening; Formation of TC-NER Pre-Incision Complex; RNA Polymerase I Transcription Initiation; Formation of the Early Elongation Complex; Dual incision in TC-NER; RNA Polymerase II Pre-transcription Events; mRNA Capping; Gap-filling DNA repair synthesis and ligation in TC-NER</t>
  </si>
  <si>
    <t>Eukaryotic Transcription Initiation</t>
  </si>
  <si>
    <t>[-].MSNTLFDDIFQVSEVDPGR.[Y]</t>
  </si>
  <si>
    <t>YOR224C [1-19]</t>
  </si>
  <si>
    <t>YOR224C 1xMet-loss+Acetyl [N-Term]</t>
  </si>
  <si>
    <t>YNL248C</t>
  </si>
  <si>
    <t>RPA49 SGDID:S000005192, Chr XIV from 182608-181361, Genome Release 64-2-1, reverse complement, Verified ORF, "RNA polymerase I subunit A49; essential for nucleolar assembly and for high polymerase loading rate; required for nucleolar localization of Rpa34p"</t>
  </si>
  <si>
    <t>Pf06870</t>
  </si>
  <si>
    <t>855473</t>
  </si>
  <si>
    <t>RPA49</t>
  </si>
  <si>
    <t>Metabolic pathways; Purine metabolism; Pyrimidine metabolism; RNA polymerase</t>
  </si>
  <si>
    <t>RNA Polymerase I Transcription Initiation</t>
  </si>
  <si>
    <t>[R].SVSEIEIESVQDQPSVAVGSFFK.[G]</t>
  </si>
  <si>
    <t>YNL248C [6-28]</t>
  </si>
  <si>
    <t>YJL050W</t>
  </si>
  <si>
    <t>MTR4 SGDID:S000003586, Chr X from 342522-345743, Genome Release 64-2-1, Verified ORF, "ATP-dependent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</si>
  <si>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catalytic activity;nucleotide binding;protein binding;RNA binding</t>
  </si>
  <si>
    <t>Pf00270, Pf08148, Pf13234</t>
  </si>
  <si>
    <t>853397</t>
  </si>
  <si>
    <t>MTR4</t>
  </si>
  <si>
    <t>RNA degradation</t>
  </si>
  <si>
    <t>Major pathway of rRNA processing in the nucleolus and cytosol; mRNA decay by 3' to 5' exoribonuclease</t>
  </si>
  <si>
    <t>Carbamidomethyl [C895]</t>
  </si>
  <si>
    <t>[R].LGFCTPNDIIELK.[G]</t>
  </si>
  <si>
    <t>YJL050W [892-904]</t>
  </si>
  <si>
    <t>YJL050W 1xCarbamidomethyl [C895]</t>
  </si>
  <si>
    <t>[K].TVVAEYAIAQSLK.[N]</t>
  </si>
  <si>
    <t>YJL050W [178-190]</t>
  </si>
  <si>
    <t>[K].VVVPVLADSFEQEASR.[E]</t>
  </si>
  <si>
    <t>YJL050W [76-91]</t>
  </si>
  <si>
    <t>YKL089W</t>
  </si>
  <si>
    <t>MIF2 SGDID:S000001572, Chr XI from 273394-275043, Genome Release 64-2-1, Verified ORF, "Protein required for structural integrity of elongating spindles; localizes to the kinetochore; interacts with histones H2A, H2B, and H4; phosphorylated by Ipl1p; orthologous to human centromere constitutive-associated network (CCAN) subunit CENP-C and fission yeast cnp3"</t>
  </si>
  <si>
    <t>Pf11699, Pf15624</t>
  </si>
  <si>
    <t>YKL089W; WN66_03897</t>
  </si>
  <si>
    <t>[K].ENLIPEDPNEDIIER.[I]</t>
  </si>
  <si>
    <t>YKL089W [370-384]</t>
  </si>
  <si>
    <t>[K].HGILEANVK.[I]</t>
  </si>
  <si>
    <t>YKL089W [398-406]</t>
  </si>
  <si>
    <t>YBL004W</t>
  </si>
  <si>
    <t>UTP20 SGDID:S000000100, Chr II from 227636-235117, Genome Release 64-2-1, Verified ORF, "Component of the small-subunit (SSU) processome; SSU processome is involved in the biogenesis of the 18S rRNA"</t>
  </si>
  <si>
    <t>Pf07539</t>
  </si>
  <si>
    <t>Oxidation [M1824]</t>
  </si>
  <si>
    <t>Carbamidomethyl [C1815]; Oxidation [M1824]</t>
  </si>
  <si>
    <t>[R].AILAVNAPQISADKK.[L]</t>
  </si>
  <si>
    <t>YBL004W [2449-2463]</t>
  </si>
  <si>
    <t>[K].FCHQLFQESEMSNSPQIPK.[K]</t>
  </si>
  <si>
    <t>1xCarbamidomethyl [C2]; 1xOxidation [M11]</t>
  </si>
  <si>
    <t>YBL004W [1814-1832]</t>
  </si>
  <si>
    <t>YBL004W 1xCarbamidomethyl [C1815]; 1xOxidation [M1824]</t>
  </si>
  <si>
    <t>YLR398C</t>
  </si>
  <si>
    <t>SKI2 SGDID:S000004390, Chr XII from 919019-915156, Genome Release 64-2-1, reverse complement, Verified ORF, "Ski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</si>
  <si>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Pf00270, Pf00271, Pf08148</t>
  </si>
  <si>
    <t>Oxidation [M164]</t>
  </si>
  <si>
    <t>Oxidation [M164]; Met-loss+Acetyl [N-Term]</t>
  </si>
  <si>
    <t>[R].GSTAQLPFTPGGIPMK.[S]</t>
  </si>
  <si>
    <t>YLR398C [150-165]</t>
  </si>
  <si>
    <t>YLR398C 1xOxidation [M164]</t>
  </si>
  <si>
    <t>[-].MSEGFSSSSIQELYQSLK.[E]</t>
  </si>
  <si>
    <t>YLR398C [1-18]</t>
  </si>
  <si>
    <t>YLR398C 1xMet-loss+Acetyl [N-Term]</t>
  </si>
  <si>
    <t>[K].VLQEELQTIEYK.[S]</t>
  </si>
  <si>
    <t>YLR398C [848-859]</t>
  </si>
  <si>
    <t>YPL160W</t>
  </si>
  <si>
    <t>CDC60 SGDID:S000006081, Chr XVI from 246990-250262, Genome Release 64-2-1, Verified ORF, "Cytosolic leucyl tRNA synthetase; ligates leucine to the appropriate tRNA"</t>
  </si>
  <si>
    <t>Pf00133, Pf01406, Pf08264, Pf09334</t>
  </si>
  <si>
    <t>855943</t>
  </si>
  <si>
    <t>CDC60</t>
  </si>
  <si>
    <t>Oxidation [M397]</t>
  </si>
  <si>
    <t>Carbamidomethyl [C411]; Oxidation [M397]</t>
  </si>
  <si>
    <t>[K].GTGVVTCVPSNSPDDYITTK.[D]</t>
  </si>
  <si>
    <t>YPL160W [405-424]</t>
  </si>
  <si>
    <t>YPL160W 1xCarbamidomethyl [C411]</t>
  </si>
  <si>
    <t>[K].IEALEFADDAAK.[I]</t>
  </si>
  <si>
    <t>YPL160W [283-294]</t>
  </si>
  <si>
    <t>[R].ILPMETVIATK.[G]</t>
  </si>
  <si>
    <t>YPL160W [394-404]</t>
  </si>
  <si>
    <t>YPL160W 1xOxidation [M397]</t>
  </si>
  <si>
    <t>YLR175W</t>
  </si>
  <si>
    <t>CBF5 SGDID:S000004165, Chr XII from 506134-507585, Genome Release 64-2-1, Verified ORF, "Pseudouridine synthase catalytic subunit of box H/ACA snoRNPs; acts on large and small rRNAs, on snRNA U2, and on some mRNAs; mutations in human ortholog dyskerin cause the disorder dyskeratosis congenita; small nucleolar ribonucleoprotein particles are also known as snoRNPs"</t>
  </si>
  <si>
    <t>Pf01472, Pf01509, Pf08068</t>
  </si>
  <si>
    <t>[-].MSKEDFVIKPEAAGASTDTSEWPLLLK.[N]</t>
  </si>
  <si>
    <t>YLR175W [1-27]</t>
  </si>
  <si>
    <t>YLR175W 1xMet-loss+Acetyl [N-Term]</t>
  </si>
  <si>
    <t>YJR068W</t>
  </si>
  <si>
    <t>RFC2 SGDID:S000003829, Chr X from 567643-568704, Genome Release 64-2-1, Verified ORF, "Subunit of heteropentameric Replication factor C (RF-C); RF-C is a DNA binding protein and ATPase that acts as a clamp loader of the proliferating cell nuclear antigen (PCNA) processivity factor for DNA polymerases delta and epsilon"</t>
  </si>
  <si>
    <t>Pf00004, Pf01078, Pf03215, Pf05496, Pf05673, Pf07726, Pf08542, Pf13086, Pf13177, Pf13401</t>
  </si>
  <si>
    <t>Carbamidomethyl [C212]</t>
  </si>
  <si>
    <t>[R].FISEQENVKCDDGVLER.[I]</t>
  </si>
  <si>
    <t>YJR068W [203-219]</t>
  </si>
  <si>
    <t>YJR068W 1xCarbamidomethyl [C212]</t>
  </si>
  <si>
    <t>[K].LAAEQSLAQQPWVEK.[Y]</t>
  </si>
  <si>
    <t>YJR068W [16-30]</t>
  </si>
  <si>
    <t>YNL175C</t>
  </si>
  <si>
    <t>NOP13 SGDID:S000005119, Chr XIV from 308612-307401, Genome Release 64-2-1, reverse complement, Verified ORF, "Nucleolar protein found in preribosomal complexes; contains an RNA recognition motif (RRM); relative distribution to the nucleolus increases upon DNA replication stress"</t>
  </si>
  <si>
    <t>[R].GKVTLEELNAK.[Y]</t>
  </si>
  <si>
    <t>YNL175C [59-69]</t>
  </si>
  <si>
    <t>[R].KAEDEIEIDLK.[S]</t>
  </si>
  <si>
    <t>YNL175C [33-43]</t>
  </si>
  <si>
    <t>YJL136C</t>
  </si>
  <si>
    <t>RPS21B SGDID:S000003672, Chr X from 156789-156550,157273-157250, Genome Release 64-2-1, reverse complement, Verified ORF, "Protein component of the small (40S) ribosomal subunit; homologous to mammalian ribosomal protein S21, no bacterial homolog; RPS21B has a paralog, RPS21A, that arose from the whole genome duplication"</t>
  </si>
  <si>
    <t>Pf01249</t>
  </si>
  <si>
    <t>YJL136C; WN66_03425</t>
  </si>
  <si>
    <t>[R].AIPGEYITYALSGYVR.[S]</t>
  </si>
  <si>
    <t>YJL136C [45-60]</t>
  </si>
  <si>
    <t>[R].LAQNDGLLK.[N]</t>
  </si>
  <si>
    <t>YJL136C [72-80]</t>
  </si>
  <si>
    <t>YMR290C</t>
  </si>
  <si>
    <t>HAS1 SGDID:S000004903, Chr XIII from 851591-850074, Genome Release 64-2-1, reverse complement, Verified ORF, "ATP-dependent RNA helicase; involved in the biogenesis of 40S and 60S ribosome subunits; localizes to both the nuclear periphery and nucleolus; highly enriched in nuclear pore complex fractions; constituent of 66S pre-ribosomal particles"</t>
  </si>
  <si>
    <t>Pf00270, Pf00271, Pf13959</t>
  </si>
  <si>
    <t>YMR290C; WN66_05151</t>
  </si>
  <si>
    <t>Oxidation [M225]</t>
  </si>
  <si>
    <t>Carbamidomethyl [C40]; Oxidation [M225]</t>
  </si>
  <si>
    <t>[K].QNNAAPEGEQTTCVEKFEELK.[L]</t>
  </si>
  <si>
    <t>YMR290C [28-48]</t>
  </si>
  <si>
    <t>YMR290C 1xCarbamidomethyl [C40]</t>
  </si>
  <si>
    <t>[R].QSMLFSATQTTK.[V]</t>
  </si>
  <si>
    <t>YMR290C [223-234]</t>
  </si>
  <si>
    <t>YMR290C 1xOxidation [M225]</t>
  </si>
  <si>
    <t>YER127W</t>
  </si>
  <si>
    <t>LCP5 SGDID:S000000929, Chr V from 414481-415554, Genome Release 64-2-1, Verified ORF, "Essential protein involved in maturation of 18S rRNA; depletion leads to inhibited pre-rRNA processing and reduced polysome levels; localizes primarily to the nucleolus"</t>
  </si>
  <si>
    <t>Pf04000</t>
  </si>
  <si>
    <t>856864</t>
  </si>
  <si>
    <t>LCP5</t>
  </si>
  <si>
    <t>Oxidation [M317]</t>
  </si>
  <si>
    <t>[R].ESSDQPDWSASIGADIVNHGR.[G]</t>
  </si>
  <si>
    <t>YER127W [251-271]</t>
  </si>
  <si>
    <t>[R].MNVIGGEDFGIFSSK.[R]</t>
  </si>
  <si>
    <t>YER127W [317-331]</t>
  </si>
  <si>
    <t>YER127W 1xOxidation [M317]</t>
  </si>
  <si>
    <t>YDR299W</t>
  </si>
  <si>
    <t>BFR2 SGDID:S000002707, Chr IV from 1059627-1061231, Genome Release 64-2-1, Verified ORF, "Component of the SSU and 90S preribosomes; involved in pre-18S rRNA processing; binds to U3 snoRNA and Mpp10p; multicopy suppressor of sensitivity to Brefeldin A; expression is induced during lag phase and also by cold shock"</t>
  </si>
  <si>
    <t>Pf08164, Pf13339</t>
  </si>
  <si>
    <t>Oxidation [M333]</t>
  </si>
  <si>
    <t>[K].AINLPADVQVENQLSDMSR.[L]</t>
  </si>
  <si>
    <t>YDR299W [317-335]</t>
  </si>
  <si>
    <t>YDR299W 1xOxidation [M333]</t>
  </si>
  <si>
    <t>YDL075W</t>
  </si>
  <si>
    <t>RPL31A SGDID:S000002233, Chr IV from 322226-322282,322704-322988, Genome Release 64-2-1, Verified ORF, "Ribosomal 60S subunit protein L31A; associates with karyopherin Sxm1p; loss of both Rpl31p and Rpl39p confers lethality; homologous to mammalian ribosomal protein L31, no bacterial homolog; RPL31A has a paralog, RPL31B, that arose from the whole genome duplication"</t>
  </si>
  <si>
    <t>Pf01198</t>
  </si>
  <si>
    <t>YDL075W; WN66_00970</t>
  </si>
  <si>
    <t>[R].LAPELNQAIWK.[R]</t>
  </si>
  <si>
    <t>YDL075W [51-61]</t>
  </si>
  <si>
    <t>[R].NEEEDAKNPLFSYVEPVLVASAK.[G]</t>
  </si>
  <si>
    <t>YDL075W [80-102]</t>
  </si>
  <si>
    <t>YPL061W</t>
  </si>
  <si>
    <t>ALD6 SGDID:S000005982, Chr XVI from 432588-434090, Genome Release 64-2-1, Verified ORF, "Cytosolic aldehyde dehydrogenase; activated by Mg2+ and utilizes NADP+ as the preferred coenzyme; required for conversion of acetaldehyde to acetate; constitutively expressed; locates to the mitochondrial outer surface upon oxidative stress"</t>
  </si>
  <si>
    <t>Pf00171</t>
  </si>
  <si>
    <t>YPL061W; WN66_06482</t>
  </si>
  <si>
    <t>Carbamidomethyl [C55; C71; C132]</t>
  </si>
  <si>
    <t>[R].GDVTIAINCLR.[D]</t>
  </si>
  <si>
    <t>YPL061W [124-134]</t>
  </si>
  <si>
    <t>YPL061W 1xCarbamidomethyl [C132]</t>
  </si>
  <si>
    <t>[K].TYPVEDPSTENTVCEVSSATTEDVEYAIECADR.[A]</t>
  </si>
  <si>
    <t>2xCarbamidomethyl [C14; C30]</t>
  </si>
  <si>
    <t>YPL061W [42-74]</t>
  </si>
  <si>
    <t>YPL061W 2xCarbamidomethyl [C55; C71]</t>
  </si>
  <si>
    <t>[K].VGIPAGVVNIVPGPGR.[T]</t>
  </si>
  <si>
    <t>YPL061W [215-230]</t>
  </si>
  <si>
    <t>YDL055C</t>
  </si>
  <si>
    <t>PSA1 SGDID:S000002213, Chr IV from 356759-355674, Genome Release 64-2-1, reverse complement, Verified ORF, "GDP-mannose pyrophosphorylase (mannose-1-phosphate guanyltransferase); synthesizes GDP-mannose from GTP and mannose-1-phosphate in cell wall biosynthesis; required for normal cell wall structure"</t>
  </si>
  <si>
    <t>Pf00132, Pf00483, Pf12804</t>
  </si>
  <si>
    <t>851504</t>
  </si>
  <si>
    <t>PSA1</t>
  </si>
  <si>
    <t>Fructose and mannose metabolism; Amino sugar and nucleotide sugar metabolism; Biosynthesis of secondary metabolites; Metabolic pathways</t>
  </si>
  <si>
    <t>[K].IGPDVVIGPNVTIGDGVR.[I]</t>
  </si>
  <si>
    <t>YDL055C [269-286]</t>
  </si>
  <si>
    <t>YLR363C</t>
  </si>
  <si>
    <t>NMD4 SGDID:S000004355, Chr XII from 853151-852495, Genome Release 64-2-1, reverse complement, Verified ORF, "Protein that may be involved in nonsense-mediated mRNA decay; interacts with Nam7p, relocalizes from nucleus to cytoplasmic foci upon DNA replication stress"</t>
  </si>
  <si>
    <t>Oxidation [M145; M147]</t>
  </si>
  <si>
    <t>Carbamidomethyl [C149; C154]; Oxidation [M145; M147]</t>
  </si>
  <si>
    <t>[R].EMAMQCNIPSCSIVDVDSILSK.[D]</t>
  </si>
  <si>
    <t>2xCarbamidomethyl [C6; C11]; 2xOxidation [M2; M4]</t>
  </si>
  <si>
    <t>YLR363C [144-165]</t>
  </si>
  <si>
    <t>YLR363C 2xCarbamidomethyl [C149; C154]; 2xOxidation [M145; M147]</t>
  </si>
  <si>
    <t>YLR381W</t>
  </si>
  <si>
    <t>CTF3 SGDID:S000004373, Chr XII from 879723-881924, Genome Release 64-2-1, Verified ORF, "Outer kinetochore protein that forms a complex with Mcm16p and Mcm22p; may bind the kinetochore to spindle microtubules; required for the spindle assembly checkpoint; orthologous to human centromere constitutive-associated network (CCAN) subunit CENP-I and fission yeast mis6"</t>
  </si>
  <si>
    <t>[-].MSLILDDIILSLTNANER.[T]</t>
  </si>
  <si>
    <t>YLR381W [1-18]</t>
  </si>
  <si>
    <t>YLR381W 1xMet-loss+Acetyl [N-Term]</t>
  </si>
  <si>
    <t>YOL039W</t>
  </si>
  <si>
    <t>RPP2A SGDID:S000005399, Chr XV from 254297-254617, Genome Release 64-2-1, Verified ORF, "Ribosomal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</si>
  <si>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YOL039W; WN66_05773</t>
  </si>
  <si>
    <t>[K].SVDELITEGNEK.[L]</t>
  </si>
  <si>
    <t>YOL039W [49-60]</t>
  </si>
  <si>
    <t>YPL235W</t>
  </si>
  <si>
    <t>RVB2 SGDID:S000006156, Chr XVI from 103232-104647, Genome Release 64-2-1, Verified ORF, "ATP-dependent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</si>
  <si>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Pf00004, Pf01078, Pf03796, Pf06068</t>
  </si>
  <si>
    <t>YPL235W; WN66_06297</t>
  </si>
  <si>
    <t>[R].AQEEEVELSSDALDLLTK.[T]</t>
  </si>
  <si>
    <t>YPL235W [372-389]</t>
  </si>
  <si>
    <t>YBL002W</t>
  </si>
  <si>
    <t>HTB2 SGDID:S000000098, Chr II from 236492-236887, Genome Release 64-2-1, Verified ORF, "Histone H2B; core histone protein required for chromatin assembly and chromosome function; nearly identical to HTB1; Rad6p-Bre1p-Lge1p mediated ubiquitination regulates reassembly after DNA replication, transcriptional activation, meiotic DSB formation and H3 methylation"</t>
  </si>
  <si>
    <t>YBL002W; WN66_00253</t>
  </si>
  <si>
    <t>[K].HAVSEGTR.[A]</t>
  </si>
  <si>
    <t>YBL002W [113-120]</t>
  </si>
  <si>
    <t>[R].LILPGELAK.[H]</t>
  </si>
  <si>
    <t>YBL002W [104-112]</t>
  </si>
  <si>
    <t>YOL012C</t>
  </si>
  <si>
    <t>HTZ1 SGDID:S000005372, Chr XV from 303983-303579, Genome Release 64-2-1, reverse complement, Verified ORF, "Histone variant H2AZ; exchanged for histone H2A in nucleosomes by the SWR1 complex; involved in transcriptional regulation through prevention of the spread of silent heterochromatin; Htz1p-containing nucleosomes facilitate RNA Pol II passage by affecting correct assembly and modification status of RNA Pol II elongation complexes and by favoring efficient nucleosome remodeling"</t>
  </si>
  <si>
    <t>YOL012C; WN66_05807</t>
  </si>
  <si>
    <t>[R].AGLQFPVGR.[I]</t>
  </si>
  <si>
    <t>YOL012C [29-37]</t>
  </si>
  <si>
    <t>YKL056C</t>
  </si>
  <si>
    <t>TMA19 SGDID:S000001539, Chr XI from 334915-334412, Genome Release 64-2-1, reverse complement, Verified ORF, "Protein that associates with ribosomes; homolog of translationally controlled tumor protein; green fluorescent protein (GFP)-fusion protein localizes to the cytoplasm and relocates to the mitochondrial outer surface upon oxidative stress"</t>
  </si>
  <si>
    <t>cell differentiation;metabolic process;response to stimulus</t>
  </si>
  <si>
    <t>cytoplasm;cytoskeleton;cytosol;mitochondrion;ribosome</t>
  </si>
  <si>
    <t>metal ion binding;protein binding</t>
  </si>
  <si>
    <t>Pf00838</t>
  </si>
  <si>
    <t>853809</t>
  </si>
  <si>
    <t>TMA19</t>
  </si>
  <si>
    <t>[K].DIFSNDELLSDAYDAK.[L]</t>
  </si>
  <si>
    <t>YKL056C [6-21]</t>
  </si>
  <si>
    <t>YBR109C</t>
  </si>
  <si>
    <t>CMD1 SGDID:S000000313, Chr II from 458362-457919, Genome Release 64-2-1, reverse complement, Verified ORF, "Calmodulin; Ca++ binding protein that regulates Ca++ independent processes (mitosis, bud growth, actin organization, endocytosis, etc.) and Ca++ dependent processes (stress-activated pathways), targets include Nuf1p, Myo2p and calcineurin"</t>
  </si>
  <si>
    <t>metal ion binding</t>
  </si>
  <si>
    <t>Pf00036, Pf13202, Pf13405, Pf13499, Pf13833, Pf14658</t>
  </si>
  <si>
    <t>YBR109C; WN66_00374</t>
  </si>
  <si>
    <t>[-].MSSNLTEEQIAEFK.[E]</t>
  </si>
  <si>
    <t>YBR109C [1-14]</t>
  </si>
  <si>
    <t>YBR109C 1xMet-loss+Acetyl [N-Term]</t>
  </si>
  <si>
    <t>[K].SNDSEQELLEAFK.[V]</t>
  </si>
  <si>
    <t>YBR109C [79-91]</t>
  </si>
  <si>
    <t>YLR315W</t>
  </si>
  <si>
    <t>NKP2 SGDID:S000004307, Chr XII from 764808-765269, Genome Release 64-2-1, Verified ORF, "Central kinetochore protein and subunit of the Ctf19 complex; mutants have elevated rates of chromosome loss; orthologous to fission yeast kinetochore protein cnl2"</t>
  </si>
  <si>
    <t>Pf09447</t>
  </si>
  <si>
    <t>851025</t>
  </si>
  <si>
    <t>NKP2</t>
  </si>
  <si>
    <t>Oxidation [M125]</t>
  </si>
  <si>
    <t>[K].TSELAEFENMVR.[S]</t>
  </si>
  <si>
    <t>YLR315W [116-127]</t>
  </si>
  <si>
    <t>YLR315W 1xOxidation [M125]</t>
  </si>
  <si>
    <t>YJR063W</t>
  </si>
  <si>
    <t>RPA12 SGDID:S000003824, Chr X from 555195-555572, Genome Release 64-2-1, Verified ORF, "RNA polymerase I subunit A12.2; contains two zinc binding domains, and the N terminal domain is responsible for anchoring to the RNA pol I complex"</t>
  </si>
  <si>
    <t>Pf01096, Pf02150</t>
  </si>
  <si>
    <t>YJR063W; WN66_03643</t>
  </si>
  <si>
    <t>[K].VVTTTADDAFPSSLR.[A]</t>
  </si>
  <si>
    <t>YJR063W [47-61]</t>
  </si>
  <si>
    <t>YCL028W</t>
  </si>
  <si>
    <t>RNQ1 SGDID:S000000533, Chr III from 70150-71367, Genome Release 64-2-1, Verified ORF, "[PIN(+)] prion; an infectious protein conformation that is generally an ordered protein aggregate"</t>
  </si>
  <si>
    <t>YCL028W; CAC42958</t>
  </si>
  <si>
    <t>Oxidation [M39; M76; M80]</t>
  </si>
  <si>
    <t>[R].AAGGGSSFMNTLMADSK.[G]</t>
  </si>
  <si>
    <t>YCL028W [68-84]</t>
  </si>
  <si>
    <t>YCL028W 2xOxidation [M76; M80]</t>
  </si>
  <si>
    <t>[K].LTSAAQSNPNDEQMSTIESLIQK.[I]</t>
  </si>
  <si>
    <t>YCL028W [26-48]</t>
  </si>
  <si>
    <t>YCL028W 1xOxidation [M39]</t>
  </si>
  <si>
    <t>YHR021C</t>
  </si>
  <si>
    <t>RPS27B SGDID:S000001063, Chr VIII from 148116-147871,148669-148667, Genome Release 64-2-1, reverse complement, Verified ORF, "Protein component of the small (40S) ribosomal subunit; homologous to mammalian ribosomal protein S27, no bacterial homolog; RPS27B has a paralog, RPS27A, that arose from the whole genome duplication"</t>
  </si>
  <si>
    <t>Pf01667</t>
  </si>
  <si>
    <t>YHR021C; WN66_02828</t>
  </si>
  <si>
    <t>[-].MVLVQDLLHPTAASEAR.[K]</t>
  </si>
  <si>
    <t>YHR021C [1-17]</t>
  </si>
  <si>
    <t>YHR021C 1xMet-loss [N-Term]</t>
  </si>
  <si>
    <t>YJL010C</t>
  </si>
  <si>
    <t>NOP9 SGDID:S000003547, Chr X from 419562-417562, Genome Release 64-2-1, reverse complement, Verified ORF, "Essential subunit of U3-containing 90S preribosome; involved in production of 18S rRNA and assembly of small ribosomal subunit; also part of pre-40S ribosome and required for its export into cytoplasm; binds RNA and contains pumilio domain"</t>
  </si>
  <si>
    <t>[K].QAESTLQLDAFEAPEEK.[F]</t>
  </si>
  <si>
    <t>YJL010C [66-82]</t>
  </si>
  <si>
    <t>YGR240C</t>
  </si>
  <si>
    <t>PFK1 SGDID:S000003472, Chr VII from 973734-970771, Genome Release 64-2-1, reverse complement, Verified ORF, "Alpha subunit of heterooctameric phosphofructokinase; involved in glycolysis, indispensable for anaerobic growth, activated by fructose-2,6-bisphosphate and AMP, mutation inhibits glucose induction of cell cycle-related genes"</t>
  </si>
  <si>
    <t>[K].DAFLEATSEDEIISR.[A]</t>
  </si>
  <si>
    <t>YGR240C [172-186]</t>
  </si>
  <si>
    <t>YGL123W</t>
  </si>
  <si>
    <t>RPS2 SGDID:S000003091, Chr VII from 277617-278381, Genome Release 64-2-1, Verified ORF, "Protein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</si>
  <si>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Pf00333, Pf03719</t>
  </si>
  <si>
    <t>YGL123W; WN66_02270</t>
  </si>
  <si>
    <t>[R].GYWGTNLGQPHSLATK.[T]</t>
  </si>
  <si>
    <t>YGL123W [142-157]</t>
  </si>
  <si>
    <t>[-].MSAPEAQQQK.[R]</t>
  </si>
  <si>
    <t>YGL123W [1-10]</t>
  </si>
  <si>
    <t>YGL123W 1xMet-loss+Acetyl [N-Term]</t>
  </si>
  <si>
    <t>YNR051C</t>
  </si>
  <si>
    <t>BRE5 SGDID:S000005334, Chr XIV from 718327-716780, Genome Release 64-2-1, reverse complement, Verified ORF, "Ubiquitin protease cofactor; forms deubiquitination complex with Ubp3p that coregulates anterograde and retrograde transport between the endoplasmic reticulum and Golgi compartments; null is sensitive to brefeldin A"</t>
  </si>
  <si>
    <t>Pf00076, Pf02136</t>
  </si>
  <si>
    <t>855787</t>
  </si>
  <si>
    <t>BRE5</t>
  </si>
  <si>
    <t>Mitophagy - yeast</t>
  </si>
  <si>
    <t>Carbamidomethyl [C481]</t>
  </si>
  <si>
    <t>[R].ITAADNFAVVDFETQK.[S]</t>
  </si>
  <si>
    <t>YNR051C [447-462]</t>
  </si>
  <si>
    <t>[K].SIDGIEVCLER.[K]</t>
  </si>
  <si>
    <t>YNR051C [474-484]</t>
  </si>
  <si>
    <t>YNR051C 1xCarbamidomethyl [C481]</t>
  </si>
  <si>
    <t>YLR222C</t>
  </si>
  <si>
    <t>UTP13 SGDID:S000004212, Chr XII from 581771-579318, Genome Release 64-2-1, reverse complement, Verified ORF, "Nucleolar protein; component of the small subunit (SSU) processome containing the U3 snoRNA that is involved in processing of pre-18S rRNA"</t>
  </si>
  <si>
    <t>Pf00400, Pf08625</t>
  </si>
  <si>
    <t>YLR222C; WN66_04398</t>
  </si>
  <si>
    <t>Carbamidomethyl [C246]</t>
  </si>
  <si>
    <t>[K].ILATPVLDEINIIDLTPGSR.[K]</t>
  </si>
  <si>
    <t>YLR222C [31-50]</t>
  </si>
  <si>
    <t>[K].TLPVNQQVESCGFLK.[D]</t>
  </si>
  <si>
    <t>YLR222C [236-250]</t>
  </si>
  <si>
    <t>YLR222C 1xCarbamidomethyl [C246]</t>
  </si>
  <si>
    <t>YNL118C</t>
  </si>
  <si>
    <t>DCP2 SGDID:S000005062, Chr XIV from 405564-402652, Genome Release 64-2-1, reverse complement, Verified ORF, "Catalytic subunit of the Dcp1p-Dcp2p decapping enzyme complex; removes the 5' cap structure from mRNAs prior to their degradation; also enters the nucleus and positively regulates transcription initiation; nudix hydrolase family member; forms cytoplasmic foci upon DNA replication stress"</t>
  </si>
  <si>
    <t>Pf00293, Pf05026</t>
  </si>
  <si>
    <t>[R].DSGYSSSSPGQLLDILNSK.[K]</t>
  </si>
  <si>
    <t>YNL118C [432-450]</t>
  </si>
  <si>
    <t>[R].SSAINEPNFDVR.[S]</t>
  </si>
  <si>
    <t>YNL118C [942-953]</t>
  </si>
  <si>
    <t>YLR325C</t>
  </si>
  <si>
    <t>RPL38 SGDID:S000004317, Chr XII from 781379-781143, Genome Release 64-2-1, reverse complement, Verified ORF, "Ribosomal 60S subunit protein L38; homologous to mammalian ribosomal protein L38, no bacterial homolog"</t>
  </si>
  <si>
    <t>Pf01781</t>
  </si>
  <si>
    <t>YLR325C; WN66_04510</t>
  </si>
  <si>
    <t>[R].GSSSLYTLVINDAGK.[A]</t>
  </si>
  <si>
    <t>YLR325C [47-61]</t>
  </si>
  <si>
    <t>YNL085W</t>
  </si>
  <si>
    <t>MKT1 SGDID:S000005029, Chr XIV from 467131-469623, Genome Release 64-2-1, Verified ORF, "Protein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</si>
  <si>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Pf00752, Pf00867, Pf12246, Pf12247</t>
  </si>
  <si>
    <t>[R].SNTESVLLQR.[S]</t>
  </si>
  <si>
    <t>YNL085W [121-130]</t>
  </si>
  <si>
    <t>[K].VIFPNSVPIESK.[L]</t>
  </si>
  <si>
    <t>YNL085W [549-560]</t>
  </si>
  <si>
    <t>YLR009W</t>
  </si>
  <si>
    <t>RLP24 SGDID:S000003999, Chr XII from 166537-167136, Genome Release 64-2-1, Verified ORF, "Essential protein required for ribosomal large subunit biogenesis; associated with pre-60S ribosomal subunits; stimulates the ATPase activity of Afg2p, which is required for release of Rlp24p from the pre-60S particle; has similarity to Rpl24Ap and Rpl24Bp"</t>
  </si>
  <si>
    <t>[K].ELAVDSTLTFAQR.[R]</t>
  </si>
  <si>
    <t>YLR009W [62-74]</t>
  </si>
  <si>
    <t>YER082C</t>
  </si>
  <si>
    <t>UTP7 SGDID:S000000884, Chr V from 325936-324272, Genome Release 64-2-1, reverse complement, Verified ORF, "Nucleolar protein; component of the small subunit (SSU) processome containing the U3 snoRNA that is involved in processing of pre-18S rRNA"</t>
  </si>
  <si>
    <t>Pf00400, Pf08149</t>
  </si>
  <si>
    <t>856815</t>
  </si>
  <si>
    <t>UTP7</t>
  </si>
  <si>
    <t>[K].LPADTITLDPNSIGSVDKR.[S]</t>
  </si>
  <si>
    <t>YER082C [437-455]</t>
  </si>
  <si>
    <t>YOL010W</t>
  </si>
  <si>
    <t>RCL1 SGDID:S000005370, Chr XV from 307938-309041, Genome Release 64-2-1, Verified ORF, "Endonuclease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</si>
  <si>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Pf01137, Pf05189</t>
  </si>
  <si>
    <t>Carbamidomethyl [C277]</t>
  </si>
  <si>
    <t>[K].VACQLLEEISK.[S]</t>
  </si>
  <si>
    <t>YOL010W [275-285]</t>
  </si>
  <si>
    <t>YOL010W 1xCarbamidomethyl [C277]</t>
  </si>
  <si>
    <t>YMR093W</t>
  </si>
  <si>
    <t>UTP15 SGDID:S000004699, Chr XIII from 454015-455556, Genome Release 64-2-1, Verified ORF, "Nucleolar protein; component of the small subunit (SSU) processome containing the U3 snoRNA that is involved in processing of pre-18S rRNA"</t>
  </si>
  <si>
    <t>Pf00400, Pf09384</t>
  </si>
  <si>
    <t>855118</t>
  </si>
  <si>
    <t>UTP15</t>
  </si>
  <si>
    <t>Oxidation [M268]</t>
  </si>
  <si>
    <t>Carbamidomethyl [C97; C257]; Oxidation [M268]</t>
  </si>
  <si>
    <t>[K].AVTCLDYVENFDSPMQSALIASSLDGHVK.[V]</t>
  </si>
  <si>
    <t>1xCarbamidomethyl [C4]; 1xOxidation [M15]</t>
  </si>
  <si>
    <t>YMR093W [254-282]</t>
  </si>
  <si>
    <t>YMR093W 1xCarbamidomethyl [C257]; 1xOxidation [M268]</t>
  </si>
  <si>
    <t>[K].LLCAGDATGLVSVYDSYNPR.[T]</t>
  </si>
  <si>
    <t>YMR093W [95-114]</t>
  </si>
  <si>
    <t>YMR093W 1xCarbamidomethyl [C97]</t>
  </si>
  <si>
    <t>YHR064C</t>
  </si>
  <si>
    <t>SSZ1 SGDID:S000001106, Chr VIII from 227141-225525, Genome Release 64-2-1, reverse complement, Verified ORF, "Hsp70 protein that interacts with Zuo1p (a DnaJ homolog); interacts with Zuo1p to form a ribosome-associated complex that binds the ribosome via the Zuo1p subunit; also involved in pleiotropic drug resistance via sequential activation of PDR1 and PDR5; binds ATP"</t>
  </si>
  <si>
    <t>856461</t>
  </si>
  <si>
    <t>SSZ1</t>
  </si>
  <si>
    <t>[K].LTTNLEYTLPESVEILGPQNK.[N]</t>
  </si>
  <si>
    <t>YHR064C [345-365]</t>
  </si>
  <si>
    <t>YMR212C</t>
  </si>
  <si>
    <t>EFR3 SGDID:S000004825, Chr XIII from 693043-690695, Genome Release 64-2-1, reverse complement, Verified ORF, "Protein required for Stt4-containing PI kinase complex localization; required for Stt4-containing phosphoinositide (PI) kinase patch assembly at the plasma membrane; recruited to the plasma membrane via a conserved basic patch near its N-terminus; exhibits synthetic lethal genetic interactions with PHO85; has sequence similarity to the Drosophila rolling blackout (RBO) gene"</t>
  </si>
  <si>
    <t>Oxidation [M381]</t>
  </si>
  <si>
    <t>[R].DNQISTSDLLSDSQVR.[T]</t>
  </si>
  <si>
    <t>YMR212C [560-575]</t>
  </si>
  <si>
    <t>[K].TYYAEQTSDMLYELLLK.[L]</t>
  </si>
  <si>
    <t>YMR212C [372-388]</t>
  </si>
  <si>
    <t>YMR212C 1xOxidation [M381]</t>
  </si>
  <si>
    <t>YBL092W</t>
  </si>
  <si>
    <t>RPL32 SGDID:S000000188, Chr II from 45978-46370, Genome Release 64-2-1, Verified ORF, "Ribosomal 60S subunit protein L32; overexpression disrupts telomeric silencing; homologous to mammalian ribosomal protein L32, no bacterial homolog"</t>
  </si>
  <si>
    <t>Pf01655</t>
  </si>
  <si>
    <t>YBL092W; WN66_00151</t>
  </si>
  <si>
    <t>[K].TYAAEIAHNISAK.[N]</t>
  </si>
  <si>
    <t>YBL092W [91-103]</t>
  </si>
  <si>
    <t>YGL103W</t>
  </si>
  <si>
    <t>RPL28 SGDID:S000003071, Chr VII from 310967-311015,311527-311927, Genome Release 64-2-1, Verified ORF, "Ribosomal 60S subunit protein L28; homologous to mammalian ribosomal protein L27A and bacterial L15; may have peptidyl transferase activity; can mutate to cycloheximide resistance"</t>
  </si>
  <si>
    <t>YGL103W; WN66_02292</t>
  </si>
  <si>
    <t>[R].IPNVPVIVK.[A]</t>
  </si>
  <si>
    <t>YGL103W [118-126]</t>
  </si>
  <si>
    <t>YNR016C</t>
  </si>
  <si>
    <t>ACC1 SGDID:S000005299, Chr XIV from 661374-654673, Genome Release 64-2-1, reverse complement, Verified ORF, "Acetyl-CoA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</si>
  <si>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Pf00289, Pf00364, Pf01039, Pf02655, Pf02785, Pf02786, Pf08326, Pf13535, Pf15632</t>
  </si>
  <si>
    <t>Carbamidomethyl [C1704]</t>
  </si>
  <si>
    <t>[K].TIIGSEDGLGVECLR.[G]</t>
  </si>
  <si>
    <t>YNR016C [1692-1706]</t>
  </si>
  <si>
    <t>YNR016C 1xCarbamidomethyl [C1704]</t>
  </si>
  <si>
    <t>YPL004C</t>
  </si>
  <si>
    <t>LSP1 SGDID:S000005925, Chr XVI from 551657-550632, Genome Release 64-2-1, reverse complement, Verified ORF, "Eisosome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</si>
  <si>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Pf13805</t>
  </si>
  <si>
    <t>[R].AEAESLVAEAQLSNITR.[SE]</t>
  </si>
  <si>
    <t>YPL004C [176-192]</t>
  </si>
  <si>
    <t>YJL124C</t>
  </si>
  <si>
    <t>LSM1 SGDID:S000003660, Chr X from 187644-187126, Genome Release 64-2-1, reverse complement, Verified ORF, "Lsm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</si>
  <si>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853318</t>
  </si>
  <si>
    <t>LSM1</t>
  </si>
  <si>
    <t>mRNA decay by 5' to 3' exoribonuclease</t>
  </si>
  <si>
    <t>Oxidation [M111; M127]</t>
  </si>
  <si>
    <t>[R].GENVVMLGEVDIDKEDQPLEAMER.[I]</t>
  </si>
  <si>
    <t>2xOxidation [M6; M22]</t>
  </si>
  <si>
    <t>YJL124C [106-129]</t>
  </si>
  <si>
    <t>YJL124C 2xOxidation [M111; M127]</t>
  </si>
  <si>
    <t>YNL287W</t>
  </si>
  <si>
    <t>SEC21 SGDID:S000005231, Chr XIV from 91994-94801, Genome Release 64-2-1, Verified ORF, "Gamma subunit of coatomer; coatomer is a heptameric protein complex that together with Arf1p forms the COPI coat; involved in ER to Golgi transport of selective cargo"</t>
  </si>
  <si>
    <t>cytoplasm;endosome;Golgi;membrane</t>
  </si>
  <si>
    <t>Pf01602, Pf08752, Pf13646</t>
  </si>
  <si>
    <t>855429</t>
  </si>
  <si>
    <t>SEC21</t>
  </si>
  <si>
    <t>COPI-mediated anterograde transport; COPI-dependent Golgi-to-ER retrograde traffic</t>
  </si>
  <si>
    <t>[R].AISLTEPEAEFVVR.[G]</t>
  </si>
  <si>
    <t>YNL287W [693-706]</t>
  </si>
  <si>
    <t>YDR190C</t>
  </si>
  <si>
    <t>RVB1 SGDID:S000002598, Chr IV from 841995-840604, Genome Release 64-2-1, reverse complement, Verified ORF, "ATP-dependent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</si>
  <si>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Pf00004, Pf05496, Pf06068</t>
  </si>
  <si>
    <t>YDR190C; WN66_01258</t>
  </si>
  <si>
    <t>[K].EVYEGEVTELTPEDAENPLGGYGK.[T]</t>
  </si>
  <si>
    <t>YDR190C [138-161]</t>
  </si>
  <si>
    <t>YNL110C</t>
  </si>
  <si>
    <t>NOP15 SGDID:S000005054, Chr XIV from 418488-417826, Genome Release 64-2-1, reverse complement, Verified ORF, "Constituent of 66S pre-ribosomal particles; involved in 60S ribosomal subunit biogenesis; localizes to both nucleolus and cytoplasm"</t>
  </si>
  <si>
    <t>855613</t>
  </si>
  <si>
    <t>NOP15</t>
  </si>
  <si>
    <t>[K].TLEEYSGIIYVSR.[L]</t>
  </si>
  <si>
    <t>YNL110C [85-97]</t>
  </si>
  <si>
    <t>YLR154C</t>
  </si>
  <si>
    <t>RNH203 SGDID:S000004144, Chr XII from 448314-447982, Genome Release 64-2-1, reverse complement, Verified ORF, "Ribonuclease H2 subunit; required for RNase H2 activity; role in ribonucleotide excision repair; related to human AGS3 that causes Aicardi-Goutieres syndrome"</t>
  </si>
  <si>
    <t>Pf08615</t>
  </si>
  <si>
    <t>850847</t>
  </si>
  <si>
    <t>RNH203</t>
  </si>
  <si>
    <t>[R].LQELISLIDVINQ.[-]</t>
  </si>
  <si>
    <t>YLR154C [98-110]</t>
  </si>
  <si>
    <t>YOL144W</t>
  </si>
  <si>
    <t>NOP8 SGDID:S000005504, Chr XV from 53098-54552, Genome Release 64-2-1, Verified ORF, "Nucleolar protein required for 60S ribosomal subunit biogenesis"</t>
  </si>
  <si>
    <t>Pf00076, Pf13893</t>
  </si>
  <si>
    <t>[K].EIGQGTISNTETLR.[N]</t>
  </si>
  <si>
    <t>YOL144W [337-350]</t>
  </si>
  <si>
    <t>YMR203W</t>
  </si>
  <si>
    <t>TOM40 SGDID:S000004816, Chr XIII from 668492-669655, Genome Release 64-2-1, Verified ORF, "Component of the TOM (translocase of outer membrane) complex; responsible for recognition and initial import steps for all mitochondrially directed proteins; constitutes the core element of the protein conducting pore; pre-Tom40p is phosphorylated by PKA, which impairs its import into mitochondria under non-respiratory conditions"</t>
  </si>
  <si>
    <t>membrane</t>
  </si>
  <si>
    <t>[-].MSAPTPLAEASQIPTIPALSPLTAK.[Q]</t>
  </si>
  <si>
    <t>YMR203W [1-25]</t>
  </si>
  <si>
    <t>YMR203W 1xMet-loss+Acetyl [N-Term]</t>
  </si>
  <si>
    <t>YNL088W</t>
  </si>
  <si>
    <t>TOP2 SGDID:S000005032, Chr XIV from 457704-461990, Genome Release 64-2-1, Verified ORF, "Topoisomerase II; relieves torsional strain in DNA by cleaving and re-sealing the phosphodiester backbone of both positively and negatively supercoiled DNA; cleaves complementary strands; localizes to axial cores in meiosis; required for replication slow zone (RSZ) breakage following Mec1p inactivation"</t>
  </si>
  <si>
    <t>Pf00204, Pf00521, Pf02518</t>
  </si>
  <si>
    <t>[K].IFDEILVNAADNK.[V]</t>
  </si>
  <si>
    <t>YNL088W [63-75]</t>
  </si>
  <si>
    <t>YJR002W</t>
  </si>
  <si>
    <t>MPP10 SGDID:S000003762, Chr X from 438865-440646, Genome Release 64-2-1, Verified ORF, "Component of the SSU processome and 90S preribosome; required for pre-18S rRNA processing, interacts with and controls the stability of Imp3p and Imp4p, essential for viability; similar to human Mpp10p"</t>
  </si>
  <si>
    <t>Pf04006</t>
  </si>
  <si>
    <t>853458</t>
  </si>
  <si>
    <t>MPP10</t>
  </si>
  <si>
    <t>Oxidation [M368]</t>
  </si>
  <si>
    <t>[R].TAKPVPVITSEVTESLEDMIR.[R]</t>
  </si>
  <si>
    <t>1xOxidation [M19]</t>
  </si>
  <si>
    <t>YJR002W [350-370]</t>
  </si>
  <si>
    <t>YJR002W 1xOxidation [M368]</t>
  </si>
  <si>
    <t>YHL038C</t>
  </si>
  <si>
    <t>CBP2 SGDID:S000001030, Chr VIII from 25509-23617, Genome Release 64-2-1, reverse complement, Verified ORF, "Required for splicing of the group I intron bI5 of the COB pre-mRNA; nuclear-encoded mitochondrial protein that binds to the RNA to promote splicing; also involved in but not essential for splicing of the COB bI2 intron and the intron in the 21S rRNA gene"</t>
  </si>
  <si>
    <t>[K].IVDNIIGLLSNDEEH.[-]</t>
  </si>
  <si>
    <t>YHL038C [616-630]</t>
  </si>
  <si>
    <t>YGL106W</t>
  </si>
  <si>
    <t>MLC1 SGDID:S000003074, Chr VII from 306560-307009, Genome Release 64-2-1, Verified ORF, "Essential light chain for Myo1p; light chain for Myo2p; stabilizes Myo2p by binding to the neck region; interacts with Myo1p, Iqg1p, and Myo2p to coordinate formation and contraction of the actomyosin ring with targeted membrane deposition"</t>
  </si>
  <si>
    <t>Pf13405, Pf13499, Pf13833</t>
  </si>
  <si>
    <t>YGL106W; WN66_02289</t>
  </si>
  <si>
    <t>[R].DASSLTLDQITGLIEVNEK.[E]</t>
  </si>
  <si>
    <t>YGL106W [55-73]</t>
  </si>
  <si>
    <t>[K].FIEDVLRQ.[-]</t>
  </si>
  <si>
    <t>YGL106W [142-149]</t>
  </si>
  <si>
    <t>YDR212W</t>
  </si>
  <si>
    <t>TCP1 SGDID:S000002620, Chr IV from 887232-888911, Genome Release 64-2-1, Verified ORF, "Alpha subunit of chaperonin-containing T-complex; complex mediates protein folding in the cytosol; involved in actin cytoskeleton maintenance; overexpression in neurons suppresses formation of pathogenic conformations of huntingtin protein"</t>
  </si>
  <si>
    <t>cytoplasm;cytosol;membrane</t>
  </si>
  <si>
    <t>851798</t>
  </si>
  <si>
    <t>TCP1</t>
  </si>
  <si>
    <t>Cooperation of PDCL (PhLP1) and TRiC/CCT in G-protein beta folding; Association of TriC/CCT with target proteins during biosynthesis</t>
  </si>
  <si>
    <t>Oxidation [M34]</t>
  </si>
  <si>
    <t>[R].NQNVLATMAVANVVK.[S]</t>
  </si>
  <si>
    <t>YDR212W [27-41]</t>
  </si>
  <si>
    <t>YDR212W 1xOxidation [M34]</t>
  </si>
  <si>
    <t>YKL078W</t>
  </si>
  <si>
    <t>DHR2 SGDID:S000001561, Chr XI from 288845-291052, Genome Release 64-2-1, Verified ORF, "Predominantly nucleolar DEAH-box ATP-dependent RNA helicase; required for 18S rRNA synthesis"</t>
  </si>
  <si>
    <t>Pf00270, Pf00271, Pf04408, Pf07717, Pf13401</t>
  </si>
  <si>
    <t>853784</t>
  </si>
  <si>
    <t>DHR2</t>
  </si>
  <si>
    <t>[K].APTDDIVDAVIR.[C]</t>
  </si>
  <si>
    <t>YKL078W [270-281]</t>
  </si>
  <si>
    <t>YHR007C</t>
  </si>
  <si>
    <t>ERG11 SGDID:S000001049, Chr VIII from 121683-120091, Genome Release 64-2-1, reverse complement, Verified ORF, "Lanosterol 14-alpha-demethylase; catalyzes the C-14 demethylation of lanosterol to form 4,4''-dimethyl cholesta-8,14,24-triene-3-beta-ol in the ergosterol biosynthesis pathway; member of the cytochrome P450 family; associated and coordinately regulated with the P450 reductase Ncp1p"</t>
  </si>
  <si>
    <t>Pf00067</t>
  </si>
  <si>
    <t>[K].DSASSYSVGEEVDYGFGAISK.[G]</t>
  </si>
  <si>
    <t>YHR007C [434-454]</t>
  </si>
  <si>
    <t>[K].GVSSPYLPFGGGR.[H]</t>
  </si>
  <si>
    <t>YHR007C [455-467]</t>
  </si>
  <si>
    <t>YDR462W</t>
  </si>
  <si>
    <t>MRPL28 SGDID:S000002870, Chr IV from 1386073-1386516, Genome Release 64-2-1, Verified ORF, "Mitochondrial ribosomal protein of the large subunit; protein abundance increases in response to DNA replication stress"</t>
  </si>
  <si>
    <t>mitochondrion;ribosome</t>
  </si>
  <si>
    <t>Pf09812</t>
  </si>
  <si>
    <t>852073</t>
  </si>
  <si>
    <t>MRPL28</t>
  </si>
  <si>
    <t>Oxidation [M102]</t>
  </si>
  <si>
    <t>[R].SMNLLQELSPR.[L]</t>
  </si>
  <si>
    <t>YDR462W [101-111]</t>
  </si>
  <si>
    <t>YDR462W 1xOxidation [M102]</t>
  </si>
  <si>
    <t>YKL182W</t>
  </si>
  <si>
    <t>FAS1 SGDID:S000001665, Chr XI from 100671-106826, Genome Release 64-2-1, Verified ORF, "Beta subunit of fatty acid synthetase; complex catalyzes the synthesis of long-chain saturated fatty acids; contains acetyltransacylase, dehydratase, enoyl reductase, malonyl transacylase, and palmitoyl transacylase activities"</t>
  </si>
  <si>
    <t>cytoplasm;cytosol;mitochondrion</t>
  </si>
  <si>
    <t>Pf00698, Pf01575, Pf03060, Pf08354, Pf13452</t>
  </si>
  <si>
    <t>853653</t>
  </si>
  <si>
    <t>FAS1</t>
  </si>
  <si>
    <t>Metabolic pathways; Fatty acid biosynthesis; Fatty acid metabolism</t>
  </si>
  <si>
    <t>Fatty Acid Biosynthesis, Initial Steps; Fatty Acid Elongation, Saturated</t>
  </si>
  <si>
    <t>[K].TVVTLSEPVQGELKPTVILK.[L]</t>
  </si>
  <si>
    <t>YKL182W [1193-1212]</t>
  </si>
  <si>
    <t>YNL002C</t>
  </si>
  <si>
    <t>RLP7 SGDID:S000004947, Chr XIV from 627142-626174, Genome Release 64-2-1, reverse complement, Verified ORF, "Nucleolar protein similar to large ribosomal subunit L7 proteins; constituent of 66S pre-ribosomal particles; plays an essential role in processing of precursors to the large ribosomal subunit RNAs; binds junction of ITS2 and ITS2-proximal stem between the 3' end of 5.8S rRNA and the 5' end of 25S rRNA"</t>
  </si>
  <si>
    <t>Pf00327</t>
  </si>
  <si>
    <t>[K].AQTLNSNPEILLR.[K]</t>
  </si>
  <si>
    <t>YNL002C [9-21]</t>
  </si>
  <si>
    <t>YER151C</t>
  </si>
  <si>
    <t>UBP3 SGDID:S000000953, Chr V from 472424-469686, Genome Release 64-2-1, reverse complement, Verified ORF, "Ubiquitin-specific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 role in ribophagy"</t>
  </si>
  <si>
    <t>catalytic activity;protein binding;RNA binding</t>
  </si>
  <si>
    <t>Pf00443, Pf13423</t>
  </si>
  <si>
    <t>856895</t>
  </si>
  <si>
    <t>UBP3</t>
  </si>
  <si>
    <t>Ub-specific processing proteases; Termination of translesion DNA synthesis</t>
  </si>
  <si>
    <t>[K].ALNLNSESLENSSVEK.[S]</t>
  </si>
  <si>
    <t>YER151C [231-246]</t>
  </si>
  <si>
    <t>YLR276C</t>
  </si>
  <si>
    <t>DBP9 SGDID:S000004266, Chr XII from 696830-695046, Genome Release 64-2-1, reverse complement, Verified ORF, "DEAD-box protein required for 27S rRNA processing; exhibits DNA, RNA and DNA/RNA helicase activities; ATPase activity shows preference for DNA over RNA; DNA helicase activity abolished by mutation in RNA-binding domain"</t>
  </si>
  <si>
    <t>Pf00270, Pf00271, Pf04851</t>
  </si>
  <si>
    <t>Carbamidomethyl [C394]</t>
  </si>
  <si>
    <t>[K].NVACVLNFDLPTTAK.[S]</t>
  </si>
  <si>
    <t>YLR276C [391-405]</t>
  </si>
  <si>
    <t>YLR276C 1xCarbamidomethyl [C394]</t>
  </si>
  <si>
    <t>YLL018C</t>
  </si>
  <si>
    <t>DPS1 SGDID:S000003941, Chr XII from 111575-109902, Genome Release 64-2-1, reverse complement, Verified ORF, "Aspartyl-tRNA synthetase, primarily cytoplasmic; homodimeric enzyme that catalyzes the specific aspartylation of tRNA(Asp); class II aminoacyl tRNA synthetase; binding to its own mRNA may confer autoregulation; shares five highly conserved amino acids with human that when mutated cause leukoencephalopathy characterized by hypomyelination with brain stem and spinal cord involvement and leg spasticity (HBSL)"</t>
  </si>
  <si>
    <t>YLL018C; WN66_04156</t>
  </si>
  <si>
    <t>[R].SEAEAEAAGLPVVNLDTR.[L]</t>
  </si>
  <si>
    <t>YLL018C [214-231]</t>
  </si>
  <si>
    <t>YIR002C</t>
  </si>
  <si>
    <t>MPH1 SGDID:S000001441, Chr IX from 360396-357415, Genome Release 64-2-1, reverse complement, Verified ORF, "3'-5' DNA helicase involved in error-free bypass of DNA lesions; binds flap DNA in error-free bypass pathway, stimulates activity of Rad27p and Dna2p; prevents crossovers between ectopic sequences by removing substrates for Mus81-Mms4 or Rad1-Rad10 cleavage; similar to FANCM human Fanconi anemia complementation group protein that with MHF complex is involved in stabilizing and remodeling blocked replication forks; member of SF2 DExD/H superfamily of helicases"</t>
  </si>
  <si>
    <t>Pf00270, Pf00271, Pf04851, Pf07946</t>
  </si>
  <si>
    <t>YIR002C; WN66_03274</t>
  </si>
  <si>
    <t>Oxidation [M632]</t>
  </si>
  <si>
    <t>[R].AMEDYSTLQALISK.[Q]</t>
  </si>
  <si>
    <t>YIR002C [631-644]</t>
  </si>
  <si>
    <t>YIR002C 1xOxidation [M632]</t>
  </si>
  <si>
    <t>YJL080C</t>
  </si>
  <si>
    <t>SCP160 SGDID:S000003616, Chr X from 289226-285558, Genome Release 64-2-1, reverse complement, Verified ORF, "Essential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</si>
  <si>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Pf00013, Pf13014, Pf14611</t>
  </si>
  <si>
    <t>Oxidation [M586]</t>
  </si>
  <si>
    <t>[K].LIMEDISEQEGHLQIK.[L]</t>
  </si>
  <si>
    <t>YJL080C [584-599]</t>
  </si>
  <si>
    <t>YJL080C 1xOxidation [M586]</t>
  </si>
  <si>
    <t>YHR197W</t>
  </si>
  <si>
    <t>RIX1 SGDID:S000001240, Chr VIII from 493896-496187, Genome Release 64-2-1, Verified ORF, "Component of the Rix1 complex and possibly pre-replicative complexes; required for processing of ITS2 sequences from 35S pre-rRNA; component of the pre-60S ribosomal particle with the dynein-related AAA-type ATPase Mdn1p; required for pre-replicative complex (pre-RC) formation and maintenance during DNA replication licensing; relocalizes to the cytosol in response to hypoxia; essential gene"</t>
  </si>
  <si>
    <t>Pf08167</t>
  </si>
  <si>
    <t>[K].ALENLENVTIPEPK.[H]</t>
  </si>
  <si>
    <t>YHR197W [658-671]</t>
  </si>
  <si>
    <t>YLR061W</t>
  </si>
  <si>
    <t>RPL22A SGDID:S000004051, Chr XII from 263194-263205,263595-263948, Genome Release 64-2-1, Verified ORF, "Ribosomal 60S subunit protein L22A; required for the oxidative stress response in yeast; homologous to mammalian ribosomal protein L22, no bacterial homolog; RPL22A has a paralog, RPL22B, that arose from the whole genome duplication"</t>
  </si>
  <si>
    <t>Pf01776</t>
  </si>
  <si>
    <t>YLR061W; WN66_04237</t>
  </si>
  <si>
    <t>[K].TFTVDVSSPTENGVFDPASYAK.[Y]</t>
  </si>
  <si>
    <t>YLR061W [14-35]</t>
  </si>
  <si>
    <t>YML072C</t>
  </si>
  <si>
    <t>TCB3 SGDID:S000004537, Chr XIII from 129367-124730, Genome Release 64-2-1, reverse complement, Verified ORF, "Cortical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</si>
  <si>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Pf00168, Pf14296</t>
  </si>
  <si>
    <t>Oxidation [M390]</t>
  </si>
  <si>
    <t>[K].TMPILVEDINVAGK.[M]</t>
  </si>
  <si>
    <t>YML072C [389-402]</t>
  </si>
  <si>
    <t>YML072C 1xOxidation [M390]</t>
  </si>
  <si>
    <t>[K].TNQLPGPNPQGSIGAVPLEGLRPK.[E]</t>
  </si>
  <si>
    <t>YML072C [101-124]</t>
  </si>
  <si>
    <t>YOL094C</t>
  </si>
  <si>
    <t>RFC4 SGDID:S000005454, Chr XV from 142555-141584, Genome Release 64-2-1, reverse complement, Verified ORF, "Subunit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</si>
  <si>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Pf00004, Pf01443, Pf01580, Pf03215, Pf05496, Pf07726, Pf08542, Pf13173, Pf13177, Pf13191, Pf13401</t>
  </si>
  <si>
    <t>YOL094C; WN66_05711</t>
  </si>
  <si>
    <t>Oxidation [M119]</t>
  </si>
  <si>
    <t>[K].IVILDEADSMTAGAQQALR.[R]</t>
  </si>
  <si>
    <t>YOL094C [110-128]</t>
  </si>
  <si>
    <t>YOL094C 1xOxidation [M119]</t>
  </si>
  <si>
    <t>YGL246C</t>
  </si>
  <si>
    <t>RAI1 SGDID:S000003215, Chr VII from 38780-37617, Genome Release 64-2-1, reverse complement, Verified ORF, "Nuclear protein with decapping endonuclease activity; targets mRNAs with unmethylated 7-methylguanosine cap structures and 5'-triphosphates; binds to and stabilizes the exoribonuclease Rat1p; required for pre-rRNA processing; relocalizes to the cytosol in response to hypoxia; homologous to human DOM3Z"</t>
  </si>
  <si>
    <t>Pf08652</t>
  </si>
  <si>
    <t>[K].TVEEFSTEEVPVLLK.[N]</t>
  </si>
  <si>
    <t>YGL246C [289-303]</t>
  </si>
  <si>
    <t>YDL087C</t>
  </si>
  <si>
    <t>LUC7 SGDID:S000002245, Chr IV from 300999-300214, Genome Release 64-2-1, reverse complement, Verified ORF, "Essential protein associated with the U1 snRNP complex; splicing factor involved in recognition of 5' splice site; contains two zinc finger motifs; N-terminal zinc finger binds pre-mRNA; relocalizes to the cytosol in response to hypoxia"</t>
  </si>
  <si>
    <t>cytosol;nucleus;spliceosomal complex</t>
  </si>
  <si>
    <t>Pf03194</t>
  </si>
  <si>
    <t>851471</t>
  </si>
  <si>
    <t>LUC7</t>
  </si>
  <si>
    <t>[K].IQQVTEELDVLDVR.[I]</t>
  </si>
  <si>
    <t>YDL087C [129-142]</t>
  </si>
  <si>
    <t>YDR374W-A</t>
  </si>
  <si>
    <t>WIP1 SGDID:S000113553, Chr IV from 1224757-1225026, Genome Release 64-2-1, Verified ORF, "Kinetochore localized protein of unknown function; interacts with Cnn1p (CENP-T); orthologous to human centromere constitutive-associated network (CCAN) subunit CENP-W and fission yeast new1"</t>
  </si>
  <si>
    <t>YDR374W-A; WN66_01456</t>
  </si>
  <si>
    <t>[R].EVYPYHIEAATQAFLDSQ.[-]</t>
  </si>
  <si>
    <t>YDR374W-A [72-89]</t>
  </si>
  <si>
    <t>YLL011W</t>
  </si>
  <si>
    <t>SOF1 SGDID:S000003934, Chr XII from 127523-128992, Genome Release 64-2-1, Verified ORF, "Protein required for biogenesis of 40S (small) ribosomal subunit; has similarity to the beta subunit of trimeric G-proteins and the splicing factor Prp4p; essential gene"</t>
  </si>
  <si>
    <t>Pf00400, Pf04158</t>
  </si>
  <si>
    <t>YLL011W; WN66_04162</t>
  </si>
  <si>
    <t>[K].FNQNETDILASTGSDNSIVLYDLR.[T]</t>
  </si>
  <si>
    <t>YLL011W [227-250]</t>
  </si>
  <si>
    <t>YFL045C</t>
  </si>
  <si>
    <t>SEC53 SGDID:S000001849, Chr VI from 44392-43628, Genome Release 64-2-1, reverse complement, Verified ORF, "Phosphomannomutase; involved in synthesis of GDP-mannose and dolichol-phosphate-mannose; required for folding and glycosylation of secretory proteins in the ER lumen"</t>
  </si>
  <si>
    <t>Pf03332, Pf08282</t>
  </si>
  <si>
    <t>850499</t>
  </si>
  <si>
    <t>SEC53</t>
  </si>
  <si>
    <t>Synthesis of GDP-mannose</t>
  </si>
  <si>
    <t>Colanic Acid Building Blocks Biosynthesis</t>
  </si>
  <si>
    <t>Oxidation [M219]</t>
  </si>
  <si>
    <t>[K].TMVGGNDYEIFVDER.[T]</t>
  </si>
  <si>
    <t>YFL045C [218-232]</t>
  </si>
  <si>
    <t>YFL045C 1xOxidation [M219]</t>
  </si>
  <si>
    <t>YOR018W</t>
  </si>
  <si>
    <t>ROD1 SGDID:S000005544, Chr XV from 364369-366882, Genome Release 64-2-1, Verified ORF, "Alpha-arrestin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</si>
  <si>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Pf00339, Pf02752</t>
  </si>
  <si>
    <t>[K].NFVDDSEEDVIFQR.[S]</t>
  </si>
  <si>
    <t>YOR018W [431-444]</t>
  </si>
  <si>
    <t>YDL081C</t>
  </si>
  <si>
    <t>RPP1A SGDID:S000002239, Chr IV from 310122-309802, Genome Release 64-2-1, reverse complement, Verified ORF, "Ribosomal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</si>
  <si>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YDL081C; WN66_00964</t>
  </si>
  <si>
    <t>[-].MSTESALSYAALILADSEIEISSEK.[L]</t>
  </si>
  <si>
    <t>YDL081C [1-25]</t>
  </si>
  <si>
    <t>YDL081C 1xMet-loss+Acetyl [N-Term]</t>
  </si>
  <si>
    <t>YDR324C</t>
  </si>
  <si>
    <t>UTP4 SGDID:S000002732, Chr IV from 1116763-1114433, Genome Release 64-2-1, reverse complement, Verified ORF, "Subunit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</si>
  <si>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YDR324C; WN66_01401</t>
  </si>
  <si>
    <t>[K].GADFLVSGGVEK.[T]</t>
  </si>
  <si>
    <t>YDR324C [343-354]</t>
  </si>
  <si>
    <t>YOR116C</t>
  </si>
  <si>
    <t>RPO31 SGDID:S000005642, Chr XV from 544145-539763, Genome Release 64-2-1, reverse complement, Verified ORF, "RNA polymerase III largest subunit C160; part of core enzyme; similar to bacterial beta-prime subunit and to RPA190 and RPO21"</t>
  </si>
  <si>
    <t>[R].TVISPDPNLSIDEVAVPDR.[V]</t>
  </si>
  <si>
    <t>YOR116C [379-397]</t>
  </si>
  <si>
    <t>YKR081C</t>
  </si>
  <si>
    <t>RPF2 SGDID:S000001789, Chr XI from 592540-591506, Genome Release 64-2-1, reverse complement, Verified ORF, "Essential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</si>
  <si>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[R].IELVEIGPR.[L]</t>
  </si>
  <si>
    <t>YKR081C [221-229]</t>
  </si>
  <si>
    <t>YFR046C</t>
  </si>
  <si>
    <t>CNN1 SGDID:S000001942, Chr VI from 244159-243074, Genome Release 64-2-1, reverse complement, Verified ORF, "Kinetochore protein; associated with the essential kinetochore proteins Nnf1p and Spc24p; phosphorylated by Clb5-Cdk1, Mps1p, Ipl1p and to a lesser extent by Clb2-Cdk1; localizes to the lower region of the Ndc80 complex during anaphase and regulates KMN activity by inhibiting the Mtw1 and Spc105 complexes from binding to the Ndc80 complex; similar to metazoan CENP-T"</t>
  </si>
  <si>
    <t>YFR046C; BAA09285</t>
  </si>
  <si>
    <t>[K].LTDNNIGNETQPDYTSLSQTVFAK.[L]</t>
  </si>
  <si>
    <t>YFR046C [120-143]</t>
  </si>
  <si>
    <t>YNR043W</t>
  </si>
  <si>
    <t>MVD1 SGDID:S000005326, Chr XIV from 701895-703085, Genome Release 64-2-1, Verified ORF, "Mevalonate pyrophosphate decarboxylase; essential enzyme involved in the biosynthesis of isoprenoids and sterols, including ergosterol; acts as a homodimer"</t>
  </si>
  <si>
    <t>cytosol</t>
  </si>
  <si>
    <t>[R].VILTQVGSGPQETNESLIDAK.[T]</t>
  </si>
  <si>
    <t>YNR043W [370-390]</t>
  </si>
  <si>
    <t>YHR169W</t>
  </si>
  <si>
    <t>DBP8 SGDID:S000001212, Chr VIII from 442181-443476, Genome Release 64-2-1, Verified ORF, "ATPase, putative RNA helicase of the DEAD-box family; component of 90S preribosome complex involved in production of 18S rRNA and assembly of 40S small ribosomal subunit; ATPase activity stimulated by association with Esf2p"</t>
  </si>
  <si>
    <t>856574</t>
  </si>
  <si>
    <t>DBP8</t>
  </si>
  <si>
    <t>[R].IGDAISFVTQR.[D]</t>
  </si>
  <si>
    <t>YHR169W [351-361]</t>
  </si>
  <si>
    <t>YGL245W</t>
  </si>
  <si>
    <t>GUS1 SGDID:S000003214, Chr VII from 39023-41149, Genome Release 64-2-1, Verified ORF, "Glutamyl-tRNA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</si>
  <si>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Pf00749, Pf03950</t>
  </si>
  <si>
    <t>YGL245W; WN66_02140</t>
  </si>
  <si>
    <t>[K].ANFEIDLPDAK.[M]</t>
  </si>
  <si>
    <t>YGL245W [188-198]</t>
  </si>
  <si>
    <t>YMR246W</t>
  </si>
  <si>
    <t>FAA4 SGDID:S000004860, Chr XIII from 759807-761891, Genome Release 64-2-1, Verified ORF, "Long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FAA4 has a paralog, FAA1, that arose from the whole genome duplication"</t>
  </si>
  <si>
    <t>Pf00501</t>
  </si>
  <si>
    <t>[R].DILAAVKPDVER.[V]</t>
  </si>
  <si>
    <t>YMR246W [677-688]</t>
  </si>
  <si>
    <t>YGR027C</t>
  </si>
  <si>
    <t>RPS25A SGDID:S000003259, Chr VII from 534458-534132, Genome Release 64-2-1, reverse complement, Verified ORF, "Protein component of the small (40S) ribosomal subunit; homologous to mammalian ribosomal protein S25, no bacterial homolog; RPS25A has a paralog, RPS25B, that arose from the whole genome duplication"</t>
  </si>
  <si>
    <t>Pf03297, Pf04157</t>
  </si>
  <si>
    <t>YGR027C; WN66_02434</t>
  </si>
  <si>
    <t>[R].AQHAVILDQEKYDR.[I]</t>
  </si>
  <si>
    <t>YGR027C [36-49]</t>
  </si>
  <si>
    <t>YPL019C</t>
  </si>
  <si>
    <t>VTC3 SGDID:S000005940, Chr XVI from 517018-514511, Genome Release 64-2-1, reverse complement, Verified ORF, "Subunit of vacuolar transporter chaperone (VTC) complex; involved in membrane trafficking, vacuolar polyphosphate accumulation, microautophagy and non-autophagic vacuolar fusion; VTC3 has a paralog, VTC2, that arose from the whole genome duplication"</t>
  </si>
  <si>
    <t>Pf02656, Pf03105, Pf09359</t>
  </si>
  <si>
    <t>[R].DFDNIQNFIVEEK.[L]</t>
  </si>
  <si>
    <t>YPL019C [401-413]</t>
  </si>
  <si>
    <t>YMR310C</t>
  </si>
  <si>
    <t>YMR310C SGDID:S000004927, Chr XIII from 896669-895716, Genome Release 64-2-1, reverse complement, Uncharacterized ORF, "Putative methyltransferase; predicted to be involved in ribosome biogenesis; green fluorescent protein (GFP)-fusion protein localizes to the nucleus; not an essential gene; YMR310C has a paralog, YGR283C, that arose from the whole genome duplication"</t>
  </si>
  <si>
    <t>Pf02598</t>
  </si>
  <si>
    <t>[K].ALALQSQLVPINAR.[V]</t>
  </si>
  <si>
    <t>YMR310C [165-178]</t>
  </si>
  <si>
    <t>YDR507C</t>
  </si>
  <si>
    <t>GIN4 SGDID:S000002915, Chr IV from 1465786-1462358, Genome Release 64-2-1, reverse complement, Verified ORF, "Protein kinase involved in bud growth and assembly of the septin ring; proposed to have kinase-dependent and kinase-independent activities; undergoes autophosphorylation; similar to Hsl1p; GIN4 has a paralog, KCC4, that arose from the whole genome duplication"</t>
  </si>
  <si>
    <t>Pf00069, Pf07714, Pf14531</t>
  </si>
  <si>
    <t>Oxidation [M680]</t>
  </si>
  <si>
    <t>[R].LDPGIMFSSPTEEVSPVEPK.[R]</t>
  </si>
  <si>
    <t>YDR507C [675-694]</t>
  </si>
  <si>
    <t>YDR507C 1xOxidation [M680]</t>
  </si>
  <si>
    <t>CAS1_BOVIN</t>
  </si>
  <si>
    <t>[R].FFVAPFPEVFGK.[E]</t>
  </si>
  <si>
    <t>sp [38-49]</t>
  </si>
  <si>
    <t>YLR150W</t>
  </si>
  <si>
    <t>STM1 SGDID:S000004140, Chr XII from 440467-441288, Genome Release 64-2-1, Verified ORF, "Protein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</si>
  <si>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cell organization and biogenesis;metabolic process;regulation of biological process;response to stimulus</t>
  </si>
  <si>
    <t>Pf09598</t>
  </si>
  <si>
    <t>850843</t>
  </si>
  <si>
    <t>STM1</t>
  </si>
  <si>
    <t>[K].EAQADAAAEIAEDAAEAEDAGKPK.[T]</t>
  </si>
  <si>
    <t>YLR150W [122-145]</t>
  </si>
  <si>
    <t>YER086W</t>
  </si>
  <si>
    <t>ILV1 SGDID:S000000888, Chr V from 328477-330207, Genome Release 64-2-1, Verified ORF, "Threonine deaminase, catalyzes first step in isoleucine biosynthesis; expression is under general amino acid control; ILV1 locus exhibits highly positioned nucleosomes whose organization is independent of known ILV1 regulation"</t>
  </si>
  <si>
    <t>Pf00291, Pf00585</t>
  </si>
  <si>
    <t>YER086W; WN66_01847</t>
  </si>
  <si>
    <t>[R].SSVYDVINESPISQGVGLSSR.[L]</t>
  </si>
  <si>
    <t>YER086W [70-90]</t>
  </si>
  <si>
    <t>[R].TPLPVVGTFADGTSVR.[M]</t>
  </si>
  <si>
    <t>YER086W [280-295]</t>
  </si>
  <si>
    <t>YDR365C</t>
  </si>
  <si>
    <t>ESF1 SGDID:S000002773, Chr IV from 1206383-1204497, Genome Release 64-2-1, reverse complement, Verified ORF, "Nucleolar protein involved in pre-rRNA processing; depletion causes severely decreased 18S rRNA levels"</t>
  </si>
  <si>
    <t>Pf08159</t>
  </si>
  <si>
    <t>YDR365C; WN66_01446</t>
  </si>
  <si>
    <t>[R].IVEDTFTPDLEDPR.[F]</t>
  </si>
  <si>
    <t>YDR365C [536-549]</t>
  </si>
  <si>
    <t>YKL152C</t>
  </si>
  <si>
    <t>GPM1 SGDID:S000001635, Chr XI from 164385-163642, Genome Release 64-2-1, reverse complement, Verified ORF, "Tetrameric phosphoglycerate mutase; mediates the conversion of 3-phosphoglycerate to 2-phosphoglycerate during glycolysis and the reverse reaction during gluconeogenesis"</t>
  </si>
  <si>
    <t>cytoplasm;cytosol;membrane;mitochondrion</t>
  </si>
  <si>
    <t>Pf00300</t>
  </si>
  <si>
    <t>853705</t>
  </si>
  <si>
    <t>GPM1</t>
  </si>
  <si>
    <t>Biosynthesis of antibiotics; Carbon metabolism; Biosynthesis of secondary metabolites; Glycine, serine and threonine metabolism; Glycolysis / Gluconeogenesis; Methane metabolism; Biosynthesis of amino acids; Metabolic pathways</t>
  </si>
  <si>
    <t>Gluconeogenesis; Neutrophil degranulation; Glycolysis</t>
  </si>
  <si>
    <t>Principle Pathways of Carbon Metabolism; Aerobic Glycerol Catabolism; Glycolysis; Serine-isocitrate lyase pathway; Glycolysis and Gluconeogenesis</t>
  </si>
  <si>
    <t>[K].NLFTGWVDVK.[L]</t>
  </si>
  <si>
    <t>YKL152C [18-27]</t>
  </si>
  <si>
    <t>[R].SFDVPPPPIDASSPFSQK.[G]</t>
  </si>
  <si>
    <t>YKL152C [116-133]</t>
  </si>
  <si>
    <t>YDR398W</t>
  </si>
  <si>
    <t>UTP5 SGDID:S000002806, Chr IV from 1267471-1269402, Genome Release 64-2-1, Verified ORF, "Subunit of U3-containing Small Subunit (SSU) processome complex; involved in production of 18S rRNA and assembly of small ribosomal subunit"</t>
  </si>
  <si>
    <t>Pf04003</t>
  </si>
  <si>
    <t>852007</t>
  </si>
  <si>
    <t>UTP5</t>
  </si>
  <si>
    <t>[K].DLASATNYVEGNAR.[V]</t>
  </si>
  <si>
    <t>YDR398W [349-362]</t>
  </si>
  <si>
    <t>YDR378C</t>
  </si>
  <si>
    <t>LSM6 SGDID:S000002786, Chr IV from 1229609-1229349, Genome Release 64-2-1, reverse complement, Verified ORF, "Lsm (Like Sm) protein; part of heteroheptameric complexes (Lsm2p-7p and either Lsm1p or 8p): cytoplasmic Lsm1p complex involved in mRNA decay; nuclear Lsm8p complex part of U6 snRNP and possibly involved in processing tRNA, snoRNA, and rRNA"</t>
  </si>
  <si>
    <t>[K].ASTEGSVTTEFLSDIIGK.[T]</t>
  </si>
  <si>
    <t>YDR378C [5-22]</t>
  </si>
  <si>
    <t>YNL022C</t>
  </si>
  <si>
    <t>RCM1 SGDID:S000004967, Chr XIV from 592899-591427, Genome Release 64-2-1, reverse complement, Verified ORF, "rRNA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</si>
  <si>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855709</t>
  </si>
  <si>
    <t>RCM1; YNL022C</t>
  </si>
  <si>
    <t>Oxidation [M27]</t>
  </si>
  <si>
    <t>[R].ISGSMQTLVLK.[S]</t>
  </si>
  <si>
    <t>YNL022C [23-33]</t>
  </si>
  <si>
    <t>YNL022C 1xOxidation [M27]</t>
  </si>
  <si>
    <t>YML117W</t>
  </si>
  <si>
    <t>NAB6 SGDID:S000004585, Chr XIII from 34243-37647, Genome Release 64-2-1, Verified ORF, "Putative RNA-binding protein; associates with mRNAs encoding cell wall proteins in high-throughput studies; deletion mutants display increased sensitivity to some cell wall disrupting agents; expression negatively regulated by cAMP"</t>
  </si>
  <si>
    <t>Pf10378, Pf10567, Pf14259</t>
  </si>
  <si>
    <t>854922</t>
  </si>
  <si>
    <t>NAB6</t>
  </si>
  <si>
    <t>[R].VLPNPITQSLEQNFNVSAK.[V]</t>
  </si>
  <si>
    <t>YML117W [623-641]</t>
  </si>
  <si>
    <t>YPR145W</t>
  </si>
  <si>
    <t>ASN1 SGDID:S000006349, Chr XVI from 822620-824338, Genome Release 64-2-1, Verified ORF, "Asparagine synthetase; catalyzes the synthesis of L-asparagine from L-aspartate in the asparagine biosynthetic pathway; ASN1 has a paralog, ASN2, that arose from the whole genome duplication"</t>
  </si>
  <si>
    <t>Pf00310, Pf00733, Pf13522, Pf13537</t>
  </si>
  <si>
    <t>Oxidation [M146]</t>
  </si>
  <si>
    <t>[R].DPIGITTLYMGR.[S]</t>
  </si>
  <si>
    <t>YPR145W [137-148]</t>
  </si>
  <si>
    <t>YPR145W 1xOxidation [M146]</t>
  </si>
  <si>
    <t>YCR016W</t>
  </si>
  <si>
    <t>YCR016W SGDID:S000000609, Chr III from 143634-144506, Genome Release 64-2-1, Uncharacterized ORF, "Putative protein of unknown function; green fluorescent protein (GFP)-fusion protein localizes to the nucleolus and nucleus; predicted to be involved in ribosome biogenesis"</t>
  </si>
  <si>
    <t>Pf10180</t>
  </si>
  <si>
    <t>850375</t>
  </si>
  <si>
    <t>[K].GQSNLIDDDPLNITTHLSTGNLTK.[K]</t>
  </si>
  <si>
    <t>YCR016W [29-52]</t>
  </si>
  <si>
    <t>YDL042C</t>
  </si>
  <si>
    <t>SIR2 SGDID:S000002200, Chr IV from 378445-376757, Genome Release 64-2-1, reverse complement, Verified ORF, "Conserved NAD+ dependent histone deacetylase of the Sirtuin family; involved in regulation of lifespan; plays roles in silencing at HML, HMR, telomeres, and the rDNA locus; negatively regulates initiation of DNA replication; functions as a regulator of autophagy like mammalian homolog SIRT1, and also of mitophagy; SIR2 has a paralog, HST1, that arose from the whole genome duplication"</t>
  </si>
  <si>
    <t>Pf00205, Pf02146, Pf04574</t>
  </si>
  <si>
    <t>YDL042C; WN66_01006</t>
  </si>
  <si>
    <t>[R].VQDLGSAISVTNVEDPLAK.[K]</t>
  </si>
  <si>
    <t>YDL042C [196-214]</t>
  </si>
  <si>
    <t>YJR066W</t>
  </si>
  <si>
    <t>TOR1 SGDID:S000003827, Chr X from 559416-566828, Genome Release 64-2-1, Verified ORF, "PIK-related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</si>
  <si>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Pf00454, Pf02259, Pf02260, Pf08771, Pf11865, Pf13513</t>
  </si>
  <si>
    <t>Oxidation [M1082]</t>
  </si>
  <si>
    <t>[K].IVQMAEFTSGNLQR.[S]</t>
  </si>
  <si>
    <t>YJR066W [1079-1092]</t>
  </si>
  <si>
    <t>YJR066W 1xOxidation [M1082]</t>
  </si>
  <si>
    <t>YER036C</t>
  </si>
  <si>
    <t>ARB1 SGDID:S000000838, Chr V from 225199-223367, Genome Release 64-2-1, reverse complement, Verified ORF, "ATPase of the ATP-binding cassette (ABC) family; involved in 40S and 60S ribosome biogenesis, has similarity to Gcn20p; shuttles from nucleus to cytoplasm, physically interacts with Tif6p, Lsg1p"</t>
  </si>
  <si>
    <t>Pf00005, Pf03193, Pf03205, Pf12848, Pf13304</t>
  </si>
  <si>
    <t>YER036C; WN66_01777</t>
  </si>
  <si>
    <t>[K].TILEDGPESELLEPLYER.[M]</t>
  </si>
  <si>
    <t>YER036C [176-193]</t>
  </si>
  <si>
    <t>YKR006C</t>
  </si>
  <si>
    <t>MRPL13 SGDID:S000001714, Chr XI from 451217-450423, Genome Release 64-2-1, reverse complement, Verified ORF, "Mitochondrial ribosomal protein of the large subunit; not essential for mitochondrial translation"</t>
  </si>
  <si>
    <t>Pf10501</t>
  </si>
  <si>
    <t>Oxidation [M132]</t>
  </si>
  <si>
    <t>[R].DKITSDNQLDDMILQATEK.[T]</t>
  </si>
  <si>
    <t>YKR006C [121-139]</t>
  </si>
  <si>
    <t>YKR006C 1xOxidation [M132]</t>
  </si>
  <si>
    <t>YDR328C</t>
  </si>
  <si>
    <t>SKP1 SGDID:S000002736, Chr IV from 1126018-1125434, Genome Release 64-2-1, reverse complement, Verified ORF, "Evolutionarily conserved kinetochore protein; part of multiple protein complexes, including the SCF ubiquitin ligase complex, the CBF3 complex that binds centromeric DNA, and the RAVE complex that regulates assembly of the V-ATPase; protein abundance increases in response to DNA replication stress"</t>
  </si>
  <si>
    <t>Pf01466, Pf03931</t>
  </si>
  <si>
    <t>YDR328C; WN66_01405</t>
  </si>
  <si>
    <t>[-].MVTSNVVLVSGEGER.[F]</t>
  </si>
  <si>
    <t>YDR328C [1-15]</t>
  </si>
  <si>
    <t>YDR328C 1xMet-loss [N-Term]</t>
  </si>
  <si>
    <t>YHR148W</t>
  </si>
  <si>
    <t>IMP3 SGDID:S000001191, Chr VIII from 393534-394085, Genome Release 64-2-1, Verified ORF, "Component of the SSU processome; SSU processome is required for pre-18S rRNA processing, essential protein that interacts with Mpp10p and mediates interactions of Imp4p and Mpp10p with U3 snoRNA"</t>
  </si>
  <si>
    <t>Pf00163, Pf01479, Pf06126</t>
  </si>
  <si>
    <t>YHR148W; WN66_02983</t>
  </si>
  <si>
    <t>[R].VGPNLINDPAYLVTR.[N]</t>
  </si>
  <si>
    <t>YHR148W [138-152]</t>
  </si>
  <si>
    <t>YDR394W</t>
  </si>
  <si>
    <t>RPT3 SGDID:S000002802, Chr IV from 1261681-1262967, Genome Release 64-2-1, Verified ORF, "ATPase of the 19S regulatory particle of the 26S proteasome; one of ATPases of the regulatory particle; involved in the degradation of ubiquitinated substrates; substrate of N-acetyltransferase B"</t>
  </si>
  <si>
    <t>cytoplasm;nucleus;proteasome</t>
  </si>
  <si>
    <t>Pf00004, Pf00910, Pf01078, Pf03266, Pf05673, Pf06068, Pf07724, Pf07726, Pf07728, Pf13191, Pf13401, Pf13604</t>
  </si>
  <si>
    <t>852003</t>
  </si>
  <si>
    <t>RPT3</t>
  </si>
  <si>
    <t>Proteasome</t>
  </si>
  <si>
    <t>Ubiquitin-dependent degradation of Cyclin D1; Ub-specific processing proteases; p53-Dependent G1/S DNA damage checkpoint; MAPK6/MAPK4 signaling; CDK-mediated phosphorylation and removal of Cdc6; Autodegradation of the E3 ubiquitin ligase COP1; Orc1 removal from chromatin; Regulation of DNA replication; Ubiquitin-dependent degradation of Cyclin D; Ubiquitin Mediated Degradation of Phosphorylated Cdc25A; SCF-beta-TrCP mediated degradation of Emi1; p53-Dependent G1 DNA Damage Response; Stabilization of p53; TNFR2 non-canonical NF-kB pathway; AUF1 (hnRNP D0) binds and destabilizes mRNA; Removal of licensing factors from origins; ABC-family proteins mediated transport; Cross-presentation of soluble exogenous antigens (endosomes); Antigen processing: Ubiquitination &amp; Proteasome degradation; FBXL7 down-regulates AURKA during mitotic entry and in early mitosis</t>
  </si>
  <si>
    <t>Proteasome Degradation</t>
  </si>
  <si>
    <t>[R].YVILQSDLEEAYATQVK.[T]</t>
  </si>
  <si>
    <t>YDR394W [400-416]</t>
  </si>
  <si>
    <t>YMR024W</t>
  </si>
  <si>
    <t>MRPL3 SGDID:S000004626, Chr XIII from 321875-323047, Genome Release 64-2-1, Verified ORF, "Mitochondrial ribosomal protein of the large subunit; located in close proximity to the polypeptide exit channel of the ribosome; mutations in human homolog MRPL44 cause childhood cardiomyopathy; human MRPL44 deficiency results in inefficient assembly of the mitochondrial ribosome, and in tissue-specific respiratory chain deficiency, manifesting as either Complex I+Complex IV or Complex IV deficiency, depending on a cell type"</t>
  </si>
  <si>
    <t>Pf00035, Pf00636</t>
  </si>
  <si>
    <t>[R].LQLPNELTYSTLSR.[C]</t>
  </si>
  <si>
    <t>YMR024W [105-118]</t>
  </si>
  <si>
    <t>YML016C</t>
  </si>
  <si>
    <t>PPZ1 SGDID:S000004478, Chr XIII from 241536-239458, Genome Release 64-2-1, reverse complement, Verified ORF, "Serine/threonine protein phosphatase Z, isoform of Ppz2p; involved in regulation of potassium transport, which affects osmotic stability, cell cycle progression, and halotolerance"</t>
  </si>
  <si>
    <t>Pf00149</t>
  </si>
  <si>
    <t>[K].NNNITDSK.[K]</t>
  </si>
  <si>
    <t>YML016C [327-334]</t>
  </si>
  <si>
    <t>YML025C</t>
  </si>
  <si>
    <t>YML6 SGDID:S000004487, Chr XIII from 225239-224406,225365-225339, Genome Release 64-2-1, reverse complement, Verified ORF, "Mitochondrial ribosomal protein of the large subunit; has similarity to E. coli L4 ribosomal protein and human mitoribosomal MRP-L4 protein; essential for viability, unlike most other mitoribosomal proteins"</t>
  </si>
  <si>
    <t>Pf00573</t>
  </si>
  <si>
    <t>854983</t>
  </si>
  <si>
    <t>YML6</t>
  </si>
  <si>
    <t>[K].ELVEVNDILR.[A]</t>
  </si>
  <si>
    <t>YML025C [249-258]</t>
  </si>
  <si>
    <t>YFL016C</t>
  </si>
  <si>
    <t>MDJ1 SGDID:S000001878, Chr VI from 106236-104701, Genome Release 64-2-1, reverse complement, Verified ORF, "Co-chaperone that stimulates HSP70 protein Ssc1p ATPase activity; involved in protein folding/refolding in the mitochodrial matrix; required for proteolysis of misfolded proteins; member of the HSP40 (DnaJ) family of chaperones"</t>
  </si>
  <si>
    <t>mitochondrion;organelle lumen</t>
  </si>
  <si>
    <t>850530</t>
  </si>
  <si>
    <t>MDJ1</t>
  </si>
  <si>
    <t>Oxidation [M409]</t>
  </si>
  <si>
    <t>[R].IKVAPGTQYNQVISIPNMGVPK.[T]</t>
  </si>
  <si>
    <t>YFL016C [392-413]</t>
  </si>
  <si>
    <t>YFL016C 1xOxidation [M409]</t>
  </si>
  <si>
    <t>YNL312W</t>
  </si>
  <si>
    <t>RFA2 SGDID:S000005256, Chr XIV from 48287-48293,48402-49216, Genome Release 64-2-1, Verified ORF, "Subunit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in concert with Sgs1p-Top2p-Rmi1p, stimulates DNA catenation/decatenation activity of Top3p; protein abundance increases in response to DNA replication s"</t>
  </si>
  <si>
    <t>Pf01336, Pf08784, Pf15072</t>
  </si>
  <si>
    <t>YNL312W; WN66_05222</t>
  </si>
  <si>
    <t>[-].MATYQPYNEYSSVTGGGFENSESRPGSGESETNTR.[V]</t>
  </si>
  <si>
    <t>YNL312W [1-35]</t>
  </si>
  <si>
    <t>YNL312W 1xMet-loss+Acetyl [N-Term]</t>
  </si>
  <si>
    <t>YJR016C</t>
  </si>
  <si>
    <t>ILV3 SGDID:S000003777, Chr X from 466208-464451, Genome Release 64-2-1, reverse complement, Verified ORF, "Dihydroxyacid dehydratase; catalyzes third step in the common pathway leading to biosynthesis of branched-chain amino acids"</t>
  </si>
  <si>
    <t>Pf00920</t>
  </si>
  <si>
    <t>YJR016C; WN66_03594</t>
  </si>
  <si>
    <t>Oxidation [M93; M106]</t>
  </si>
  <si>
    <t>[K].AMQFNTIGVSDGISMGTK.[G]</t>
  </si>
  <si>
    <t>2xOxidation [M2; M15]</t>
  </si>
  <si>
    <t>YJR016C [92-109]</t>
  </si>
  <si>
    <t>YJR016C 2xOxidation [M93; M106]</t>
  </si>
  <si>
    <t>YBL026W</t>
  </si>
  <si>
    <t>LSM2 SGDID:S000000122, Chr II from 170623-170676,170805-171038, Genome Release 64-2-1, Verified ORF, "Lsm (Like Sm) protein; part of heteroheptameric complexes (Lsm2p-7p and either Lsm1p or 8p): cytoplasmic Lsm1p complex involved in mRNA decay; nuclear Lsm8p complex part of U6 snRNP and possibly involved in processing tRNA, snoRNA, and rRNA; relocalizes from nucleus to cytoplasmic foci upon DNA replication stress"</t>
  </si>
  <si>
    <t>cytoplasm;cytosol;nucleus;spliceosomal complex</t>
  </si>
  <si>
    <t>852255</t>
  </si>
  <si>
    <t>LSM2</t>
  </si>
  <si>
    <t>RNA degradation; Spliceosome</t>
  </si>
  <si>
    <t>mRNA decay by 5' to 3' exoribonuclease; mRNA Splicing - Minor Pathway</t>
  </si>
  <si>
    <t>[K].NMVDTNLLQDATR.[R]</t>
  </si>
  <si>
    <t>YBL026W [75-87]</t>
  </si>
  <si>
    <t>YBL026W 1xOxidation [M76]</t>
  </si>
  <si>
    <t>YMR049C</t>
  </si>
  <si>
    <t>ERB1 SGDID:S000004652, Chr XIII from 370517-368094, Genome Release 64-2-1, reverse complement, Verified ORF, "Constituent of 66S pre-ribosomal particles; forms a complex with Nop7p and Ytm1p that is required for maturation of the large ribosomal subunit; required for maturation of the 25S and 5.8S ribosomal RNAs; homologous to mammalian Bop1"</t>
  </si>
  <si>
    <t>Pf00400, Pf08145, Pf12657</t>
  </si>
  <si>
    <t>[K].LQTIVDPNIYSK.[Y]</t>
  </si>
  <si>
    <t>YMR049C [116-127]</t>
  </si>
  <si>
    <t>YDR050C</t>
  </si>
  <si>
    <t>TPI1 SGDID:S000002457, Chr IV from 556472-555726, Genome Release 64-2-1, reverse complement, Verified ORF, "Triose phosphate isomerase, abundant glycolytic enzyme; mRNA half-life is regulated by iron availability; transcription is controlled by activators Reb1p, Gcr1p, and Rap1p through binding sites in the 5' non-coding region; inhibition of Tpi1p activity by PEP (phosphoenolpyruvate) stimulates redox metabolism in respiring cells; E104D mutation in human TPI causes a rare autosomal disease"</t>
  </si>
  <si>
    <t>Pf00121</t>
  </si>
  <si>
    <t>851620</t>
  </si>
  <si>
    <t>TPI1</t>
  </si>
  <si>
    <t>Carbon metabolism; Fructose and mannose metabolism; Biosynthesis of amino acids; Inositol phosphate metabolism; Metabolic pathways; Glycolysis / Gluconeogenesis; Biosynthesis of antibiotics; Biosynthesis of secondary metabolites</t>
  </si>
  <si>
    <t>[K].ASGAFTGENSVDQIKDVGAK.[W]</t>
  </si>
  <si>
    <t>YDR050C [70-89]</t>
  </si>
  <si>
    <t>YDR545W</t>
  </si>
  <si>
    <t>YRF1-1 SGDID:S000002953, Chr IV from 1526321-1531711, Genome Release 64-2-1, Verified ORF, "Helicase encoded by the Y' element of subtelomeric regions; highly expressed in the mutants lacking the telomerase component TLC1; potentially phosphorylated by Cdc28p"</t>
  </si>
  <si>
    <t>YLR467W; YDR545W; YOR396W</t>
  </si>
  <si>
    <t>XII; IV; XV</t>
  </si>
  <si>
    <t>[R].TFTDFVSGAPIVR.[S]</t>
  </si>
  <si>
    <t>YDR545W [172-184]</t>
  </si>
  <si>
    <t>YPL217C</t>
  </si>
  <si>
    <t>BMS1 SGDID:S000006138, Chr XVI from 143171-139620, Genome Release 64-2-1, reverse complement, Verified ORF, "GTPase required for ribosomal subunit synthesis and rRNA processing; required for synthesis of 40S ribosomal subunits and for processing the 35S pre-rRNA at sites A0, A1, and A2; interacts with Rcl1p, which stimulates its GTPase and U3 snoRNA binding activities; has similarity to Tsr1p"</t>
  </si>
  <si>
    <t>Pf00004, Pf00009, Pf01926, Pf03205, Pf04950, Pf07728, Pf08142, Pf08477, Pf13086, Pf13191, Pf13207, Pf13401, Pf13521, Pf14265</t>
  </si>
  <si>
    <t>855884</t>
  </si>
  <si>
    <t>BMS1</t>
  </si>
  <si>
    <t>[R].FQTLPIYTTTDSR.[T]</t>
  </si>
  <si>
    <t>YPL217C [854-866]</t>
  </si>
  <si>
    <t>YMR012W</t>
  </si>
  <si>
    <t>CLU1 SGDID:S000004614, Chr XIII from 291134-294967, Genome Release 64-2-1, Verified ORF, "Subunit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t>
  </si>
  <si>
    <t>Pf12807, Pf13236, Pf13424, Pf15044</t>
  </si>
  <si>
    <t>[K].DANTGEEVTEDFVNDINVK.[Y]</t>
  </si>
  <si>
    <t>YMR012W [506-524]</t>
  </si>
  <si>
    <t>YOL139C</t>
  </si>
  <si>
    <t>CDC33 SGDID:S000005499, Chr XV from 61024-60383, Genome Release 64-2-1, reverse complement, Verified ORF, "mRNA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t>
  </si>
  <si>
    <t>Pf01652</t>
  </si>
  <si>
    <t>854026</t>
  </si>
  <si>
    <t>CDC33</t>
  </si>
  <si>
    <t>ISG15 antiviral mechanism; Activation of the mRNA upon binding of the cap-binding complex and eIFs, and subsequent binding to 43S; Ribosomal scanning and start codon recognition; L13a-mediated translational silencing of Ceruloplasmin expression</t>
  </si>
  <si>
    <t>[-].MSVEEVSKKFEENVSVDDTTATPK.[T]</t>
  </si>
  <si>
    <t>YOL139C [1-24]</t>
  </si>
  <si>
    <t>YOL139C 1xMet-loss+Acetyl [N-Term]</t>
  </si>
  <si>
    <t>YER023W</t>
  </si>
  <si>
    <t>PRO3 SGDID:S000000825, Chr V from 201076-201936, Genome Release 64-2-1, Verified ORF, "Delta 1-pyrroline-5-carboxylate reductase; catalyzes the last step in proline biosynthesis"</t>
  </si>
  <si>
    <t>Pf01113, Pf03807, Pf14748</t>
  </si>
  <si>
    <t>856744</t>
  </si>
  <si>
    <t>PRO3</t>
  </si>
  <si>
    <t>Biosynthesis of secondary metabolites; Biosynthesis of antibiotics; Arginine and proline metabolism; Biosynthesis of amino acids; Metabolic pathways</t>
  </si>
  <si>
    <t>Amino acid synthesis and interconversion (transamination)</t>
  </si>
  <si>
    <t>Arginine degradation</t>
  </si>
  <si>
    <t>Oxidation [M258]</t>
  </si>
  <si>
    <t>Carbamidomethyl [C245; C256]; Oxidation [M258]</t>
  </si>
  <si>
    <t>[K].HQVCTPGGTTIAGLCVMEEK.[G]</t>
  </si>
  <si>
    <t>2xCarbamidomethyl [C4; C15]; 1xOxidation [M17]</t>
  </si>
  <si>
    <t>YER023W [242-261]</t>
  </si>
  <si>
    <t>YER023W 2xCarbamidomethyl [C245; C256]; 1xOxidation [M258]</t>
  </si>
  <si>
    <t>YLR186W</t>
  </si>
  <si>
    <t>EMG1 SGDID:S000004176, Chr XII from 523632-524390, Genome Release 64-2-1, Verified ORF, "Methyltransferase for rRNA; catalyzes methylation of the pseudouridine residue 1191 of 18S rRNA; member of the SPOUT methyltransferase family; required for maturation of 18S rRNA and for 40S ribosomal subunit production independently of methyltransferase activity; forms homodimers; human ortholog is mutated in Bowen-Conradi syndrome, and the equivalent mutation in yeast affects Emg1p dimerization and localization but not its methyltransferase activity"</t>
  </si>
  <si>
    <t>Pf03587</t>
  </si>
  <si>
    <t>850883</t>
  </si>
  <si>
    <t>EMG1</t>
  </si>
  <si>
    <t>[K].ALPASLVPQAPPVLTSK.[D]</t>
  </si>
  <si>
    <t>YLR186W [18-34]</t>
  </si>
  <si>
    <t>YKL049C</t>
  </si>
  <si>
    <t>CSE4 SGDID:S000001532, Chr XI from 346764-346075, Genome Release 64-2-1, reverse complement, Verified ORF, "Centromere protein that resembles histone H3; associated with promoters, accessible chromatin and RNA polymerase II-bound regions; phosphorylated Cse4p associates with centromeres; required for proper kinetochore function; levels regulated by E3 ubiquitin ligase Psh1p; phosphorylation of Cse4p may destabilize defective kinetochores to promote bi-orientation; ubiquitination of N terminus regulates Cse4p proteolysis for faithful chromosome segregation; human CENP-A homolog"</t>
  </si>
  <si>
    <t>YKL049C; WN66_03941</t>
  </si>
  <si>
    <t>[K].QQWVSSAIQSDSSGR.[S]</t>
  </si>
  <si>
    <t>YKL049C [5-19]</t>
  </si>
  <si>
    <t>YPR045C</t>
  </si>
  <si>
    <t>THP3 SGDID:S000006249, Chr XVI from 656552-655140, Genome Release 64-2-1, reverse complement, Verified ORF, "Protein that may have a role in transcription elongation; forms a complex with Csn12p that is recruited to transcribed genes; possibly involved in splicing based on pre-mRNA accumulation defect for many intron-containing genes"</t>
  </si>
  <si>
    <t>Pf03399</t>
  </si>
  <si>
    <t>856158</t>
  </si>
  <si>
    <t>THP3</t>
  </si>
  <si>
    <t>[R].FSQGPSATTNSNDNLNEDFANLNAISSK.[S]</t>
  </si>
  <si>
    <t>YPR045C [152-179]</t>
  </si>
  <si>
    <t>YMR131C</t>
  </si>
  <si>
    <t>RRB1 SGDID:S000004738, Chr XIII from 534698-533163, Genome Release 64-2-1, reverse complement, Verified ORF, "Nuclear protein involved in early steps of ribosome biogenesis; physically interacts with the ribosomal protein Rpl3p; essential gene"</t>
  </si>
  <si>
    <t>Pf00400, Pf12265</t>
  </si>
  <si>
    <t>[R].QFTPSNADAVQPVAQYDFHK.[G]</t>
  </si>
  <si>
    <t>YMR131C [398-417]</t>
  </si>
  <si>
    <t>YPR190C</t>
  </si>
  <si>
    <t>RPC82 SGDID:S000006394, Chr XVI from 919041-917077, Genome Release 64-2-1, reverse complement, Verified ORF, "RNA polymerase III subunit C82"</t>
  </si>
  <si>
    <t>Pf05645, Pf08221</t>
  </si>
  <si>
    <t>[K].IINKPNELSQILTVDPK.[T]</t>
  </si>
  <si>
    <t>YPR190C [252-268]</t>
  </si>
  <si>
    <t>YMR129W</t>
  </si>
  <si>
    <t>POM152 SGDID:S000004736, Chr XIII from 527804-531817, Genome Release 64-2-1, Verified ORF, "Glycoprotein subunit of transmembrane ring of nuclear pore complex; contributes to nucleocytoplasmic transport, nuclear pore complex (NPC) biogenesis and spindle pole body duplication; homologous to human NUP210"</t>
  </si>
  <si>
    <t>Phospho [S1142(90)]</t>
  </si>
  <si>
    <t>[R].NQILVSITDAPK.[I]</t>
  </si>
  <si>
    <t>1xPhospho [S6(90)]</t>
  </si>
  <si>
    <t>YMR129W [1137-1148]</t>
  </si>
  <si>
    <t>YMR129W 1xPhospho [S1142(90)]</t>
  </si>
  <si>
    <t>YBR156C</t>
  </si>
  <si>
    <t>SLI15 SGDID:S000000360, Chr II from 553200-551104, Genome Release 64-2-1, reverse complement, Verified ORF, "Subunit of the conserved chromosomal passenger complex (CPC); complex regulates kinetochore-microtubule attachments, activation of the spindle tension checkpoint, and mitotic spindle disassembly; other complex members are Ipl1p, Bir1p, and Nbl1p"</t>
  </si>
  <si>
    <t>Pf03941</t>
  </si>
  <si>
    <t>YBR156C; WN66_00425</t>
  </si>
  <si>
    <t>[K].SPYLQEQLIR.[Q]</t>
  </si>
  <si>
    <t>YBR156C [649-658]</t>
  </si>
  <si>
    <t>YBR218C</t>
  </si>
  <si>
    <t>PYC2 SGDID:S000000422, Chr II from 662249-658707, Genome Release 64-2-1, reverse complement, Verified ORF, "Pyruvate carboxylase isoform; cytoplasmic enzyme that converts pyruvate to oxaloacetate; differentially regulated than isoform Pyc1p; mutations in the human homolog are associated with lactic acidosis; PYC2 has a paralog, PYC1, that arose from the whole genome duplication"</t>
  </si>
  <si>
    <t>Pf00289, Pf00364, Pf00682, Pf02436, Pf02785, Pf02786, Pf07478, Pf13533, Pf13535, Pf15632</t>
  </si>
  <si>
    <t>YBR218C; WN66_00494</t>
  </si>
  <si>
    <t>Principle Pathways of Carbon Metabolism; TCA Cycle; Glycolysis and Gluconeogenesis</t>
  </si>
  <si>
    <t>[K].NFLAPAEPDEEIEVTIEQGK.[T]</t>
  </si>
  <si>
    <t>YBR218C [1028-1047]</t>
  </si>
  <si>
    <t>YDR188W</t>
  </si>
  <si>
    <t>CCT6 SGDID:S000002596, Chr IV from 836421-838061, Genome Release 64-2-1, Verified ORF, "Subunit of the cytosolic chaperonin Cct ring complex; related to Tcp1p, essential protein that is required for the assembly of actin and tubulins in vivo; contains an ATP-binding motif"</t>
  </si>
  <si>
    <t>YDR188W; WN66_01256</t>
  </si>
  <si>
    <t>Oxidation [M66]</t>
  </si>
  <si>
    <t>[K].VLLTEMQIQSPTAVLIAR.[A]</t>
  </si>
  <si>
    <t>YDR188W [61-78]</t>
  </si>
  <si>
    <t>YDR188W 1xOxidation [M66]</t>
  </si>
  <si>
    <t>YMR125W</t>
  </si>
  <si>
    <t>STO1 SGDID:S000004732, Chr XIII from 517539-517563,517886-520446, Genome Release 64-2-1, Verified ORF, "Large subunit of the nuclear mRNA cap-binding protein complex; interacts with Npl3p to carry nuclear poly(A)+ mRNA to cytoplasm; also involved in nuclear mRNA degradation and telomere maintenance; orthologous to mammalian CBP80"</t>
  </si>
  <si>
    <t>Pf02854, Pf09088, Pf09090</t>
  </si>
  <si>
    <t>[R].LTSNFSEVEDSLPQEFTK.[Y]</t>
  </si>
  <si>
    <t>YMR125W [529-546]</t>
  </si>
  <si>
    <t>YCR057C</t>
  </si>
  <si>
    <t>PWP2 SGDID:S000000653, Chr III from 223228-220457, Genome Release 64-2-1, reverse complement, Verified ORF, "Conserved 90S pre-ribosomal component; essential for proper endonucleolytic cleavage of the 35 S rRNA precursor at A0, A1, and A2 sites; contains eight WD-repeats; PWP2 deletion leads to defects in cell cycle and bud morphogenesis"</t>
  </si>
  <si>
    <t>Pf00400, Pf04003</t>
  </si>
  <si>
    <t>YCR057C; CAA42286</t>
  </si>
  <si>
    <t>[K].GQISIFNIEDAK.[Q]</t>
  </si>
  <si>
    <t>YCR057C [537-548]</t>
  </si>
  <si>
    <t>YDL126C</t>
  </si>
  <si>
    <t>CDC48 SGDID:S000002284, Chr IV from 238664-236157, Genome Release 64-2-1, reverse complement, Verified ORF, "AAA ATPase; subunit of polyubiquitin-selective segregase complex involved in ERAD, cell wall integrity during heat stress, mitotic spindle disassembly; subunit of complex involved in mitochondria-associated degradation; role in mobilizing membrane bound transcription factors by regulated ubiquitin/proteasome-dependent processing, in macroautophagy, PMN, RAD, ribophagy, homotypic ER membrane fusion, disassembly of Met30p from SCF complex; functional ortholog of human p97/VCP"</t>
  </si>
  <si>
    <t>cell communication;cell organization and biogenesis;metabolic process;regulation of biological process;response to stimulus;transport</t>
  </si>
  <si>
    <t>cytoplasm;cytosol;endoplasmic reticulum;membrane;mitochondrion;nucleus</t>
  </si>
  <si>
    <t>catalytic activity;enzyme regulator activity;nucleotide binding;protein binding;RNA binding</t>
  </si>
  <si>
    <t>Pf00004, Pf00910, Pf01057, Pf01078, Pf02359, Pf02933, Pf05496, Pf06068, Pf07726, Pf07728, Pf13191, Pf13401</t>
  </si>
  <si>
    <t>851431</t>
  </si>
  <si>
    <t>CDC48</t>
  </si>
  <si>
    <t>Protein methylation; Ovarian tumor domain proteases; HSF1 activation; Translesion Synthesis by POLH; Neutrophil degranulation</t>
  </si>
  <si>
    <t>Oxidation [M618; M621]</t>
  </si>
  <si>
    <t>[R].VVNQLLTEMDGMNAK.[K]</t>
  </si>
  <si>
    <t>2xOxidation [M9; M12]</t>
  </si>
  <si>
    <t>YDL126C [610-624]</t>
  </si>
  <si>
    <t>YDL126C 2xOxidation [M618; M621]</t>
  </si>
  <si>
    <t>YER155C</t>
  </si>
  <si>
    <t>BEM2 SGDID:S000000957, Chr V from 482848-476345, Genome Release 64-2-1, reverse complement, Verified ORF, "Rho GTPase activating protein (RhoGAP); involved in the control of cytoskeleton organization and cellular morphogenesis; required for bud emergence; potential GAP for Rho4p"</t>
  </si>
  <si>
    <t>cell organization and biogenesis;regulation of biological process;response to stimulus</t>
  </si>
  <si>
    <t>enzyme regulator activity;protein binding;RNA binding</t>
  </si>
  <si>
    <t>Pf00169, Pf00617, Pf00620</t>
  </si>
  <si>
    <t>856899</t>
  </si>
  <si>
    <t>BEM2</t>
  </si>
  <si>
    <t>MAPK signaling pathway - yeast</t>
  </si>
  <si>
    <t>G alpha (12/13) signalling events; Signalling by NGF; Rho GTPase cycle; NRAGE signals death through JNK; Neutrophil degranulation</t>
  </si>
  <si>
    <t>Oxidation [M386]</t>
  </si>
  <si>
    <t>[K].QSFGQMGEPITLDLK.[Y]</t>
  </si>
  <si>
    <t>YER155C [381-395]</t>
  </si>
  <si>
    <t>YER155C 1xOxidation [M386]</t>
  </si>
  <si>
    <t>YEL026W</t>
  </si>
  <si>
    <t>SNU13 SGDID:S000000752, Chr V from 101943-102323, Genome Release 64-2-1, Verified ORF, "RNA binding protein; part of U3 snoRNP involved in rRNA processing, part of U4/U6-U5 tri-snRNP involved in mRNA splicing, similar to human 15.5K protein"</t>
  </si>
  <si>
    <t>nucleus;spliceosomal complex</t>
  </si>
  <si>
    <t>856687</t>
  </si>
  <si>
    <t>SNU13</t>
  </si>
  <si>
    <t>Ribosome biogenesis in eukaryotes; Spliceosome</t>
  </si>
  <si>
    <t>Major pathway of rRNA processing in the nucleolus and cytosol; mRNA Splicing - Minor Pathway</t>
  </si>
  <si>
    <t>[K].NVPYVFVPSR.[V]</t>
  </si>
  <si>
    <t>YEL026W [75-84]</t>
  </si>
  <si>
    <t>YKR048C</t>
  </si>
  <si>
    <t>NAP1 SGDID:S000001756, Chr XI from 526640-525387, Genome Release 64-2-1, reverse complement, Verified ORF, "Histone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</si>
  <si>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cell organization and biogenesis;regulation of biological process;transport</t>
  </si>
  <si>
    <t>DNA binding;enzyme regulator activity;protein binding</t>
  </si>
  <si>
    <t>Pf00956</t>
  </si>
  <si>
    <t>853922</t>
  </si>
  <si>
    <t>NAP1</t>
  </si>
  <si>
    <t>Oxidation [M13]</t>
  </si>
  <si>
    <t>[K].SSMQIDNAPTPHNTPASVLNPSYLK.[N]</t>
  </si>
  <si>
    <t>YKR048C [11-35]</t>
  </si>
  <si>
    <t>YKR048C 1xOxidation [M13]</t>
  </si>
  <si>
    <t>YPR183W</t>
  </si>
  <si>
    <t>DPM1 SGDID:S000006387, Chr XVI from 900755-901558, Genome Release 64-2-1, Verified ORF, "Dolichol phosphate mannose (Dol-P-Man) synthase of the ER membrane; catalyzes the formation of Dol-P-Man from Dol-P and GDP-Man; required for glycosyl phosphatidylinositol membrane anchoring, O mannosylation, and protein glycosylation"</t>
  </si>
  <si>
    <t>Pf00535, Pf10111, Pf13641</t>
  </si>
  <si>
    <t>YPR183W; WN66_06749</t>
  </si>
  <si>
    <t>[-].MSIEYSVIVPAYHEK.[L]</t>
  </si>
  <si>
    <t>YPR183W [1-15]</t>
  </si>
  <si>
    <t>YPR183W 1xMet-loss+Acetyl [N-Term]</t>
  </si>
  <si>
    <t>YNL104C</t>
  </si>
  <si>
    <t>LEU4 SGDID:S000005048, Chr XIV from 426754-424895, Genome Release 64-2-1, reverse complement, Verified ORF, "Alpha-isopropylmalate synthase (2-isopropylmalate synthase); the main isozyme responsible for the first step in the leucine biosynthesis pathway; LEU4 has a paralog, LEU9, that arose from the whole genome duplication"</t>
  </si>
  <si>
    <t>Pf00682, Pf08502</t>
  </si>
  <si>
    <t>855619</t>
  </si>
  <si>
    <t>LEU4</t>
  </si>
  <si>
    <t>2-Oxocarboxylic acid metabolism; Biosynthesis of amino acids; Pyruvate metabolism; Valine, leucine and isoleucine biosynthesis; Metabolic pathways; Biosynthesis of secondary metabolites</t>
  </si>
  <si>
    <t>Leucine Biosynthesis; Isoleucine, Leucine, and Valine biosynthesis; Isoleucine and Valine biosynthesis</t>
  </si>
  <si>
    <t>Oxidation [M438]</t>
  </si>
  <si>
    <t>[R].NMQIEFSSAVQDHADSLGR.[E]</t>
  </si>
  <si>
    <t>YNL104C [437-455]</t>
  </si>
  <si>
    <t>YNL104C 1xOxidation [M438]</t>
  </si>
  <si>
    <t>YDL185W</t>
  </si>
  <si>
    <t>VMA1 SGDID:S000002344, Chr IV from 126787-130002, Genome Release 64-2-1, Verified ORF, "Subunit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</si>
  <si>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cellular homeostasis;metabolic process;transport</t>
  </si>
  <si>
    <t>membrane;vacuole</t>
  </si>
  <si>
    <t>catalytic activity;DNA binding;nucleotide binding;protein binding;RNA binding;transporter activity</t>
  </si>
  <si>
    <t>Pf00006, Pf00306, Pf02874, Pf05203, Pf05204</t>
  </si>
  <si>
    <t>851342</t>
  </si>
  <si>
    <t>VMA1</t>
  </si>
  <si>
    <t>Oxidative phosphorylation; Phagosome; Metabolic pathways</t>
  </si>
  <si>
    <t>ROS, RNS production in phagocytes; Insulin receptor recycling; Transferrin endocytosis and recycling</t>
  </si>
  <si>
    <t>Oxidation [M779]</t>
  </si>
  <si>
    <t>[R].TTLVANTSNMPVAAR.[E]</t>
  </si>
  <si>
    <t>YDL185W [770-784]</t>
  </si>
  <si>
    <t>YDL185W 1xOxidation [M779]</t>
  </si>
  <si>
    <t>YKL035W</t>
  </si>
  <si>
    <t>UGP1 SGDID:S000001518, Chr XI from 369891-371390, Genome Release 64-2-1, Verified ORF, "UDP-glucose pyrophosphorylase (UGPase); catalyses the reversible formation of UDP-Glc from glucose 1-phosphate and UTP, involved in a wide variety of metabolic pathways, expression modulated by Pho85p through Pho4p; UGP1 has a paralog, YHL012W, that arose from the whole genome duplication"</t>
  </si>
  <si>
    <t>Pf01704</t>
  </si>
  <si>
    <t>YKL035W; WN66_03956</t>
  </si>
  <si>
    <t>[R].EGNTFLDLSVR.[Q]</t>
  </si>
  <si>
    <t>YKL035W [130-140]</t>
  </si>
  <si>
    <t>YPL180W</t>
  </si>
  <si>
    <t>TCO89 SGDID:S000006101, Chr XVI from 205248-207647, Genome Release 64-2-1, Verified ORF, "Subunit of TORC1 (Tor1p or Tor2p-Kog1p-Lst8p-Tco89p); regulates global H3K56ac; TORC1 complex regulates growth in response to nutrient availability; cooperates with Ssd1p in the maintenance of cellular integrity; deletion strains are hypersensitive to rapamycin"</t>
  </si>
  <si>
    <t>regulation of biological process;response to stimulus</t>
  </si>
  <si>
    <t>Pf10452</t>
  </si>
  <si>
    <t>Oxidation [M88]</t>
  </si>
  <si>
    <t>[R].TISGLNMTALTR.[V]</t>
  </si>
  <si>
    <t>YPL180W [82-93]</t>
  </si>
  <si>
    <t>YPL180W 1xOxidation [M88]</t>
  </si>
  <si>
    <t>YNL241C</t>
  </si>
  <si>
    <t>ZWF1 SGDID:S000005185, Chr XIV from 197943-196426, Genome Release 64-2-1, reverse complement, Verified ORF, "Glucose-6-phosphate dehydrogenase (G6PD); catalyzes the first step of the pentose phosphate pathway; involved in adapting to oxidative stress; homolog of the human G6PD which is deficient in patients with hemolytic anemia; protein abundance increases in response to DNA replication stress"</t>
  </si>
  <si>
    <t>Pf00479, Pf02781</t>
  </si>
  <si>
    <t>Principle Pathways of Carbon Metabolism; Pentose Phosphate Pathway; Pentose Phosphate Pathway 2</t>
  </si>
  <si>
    <t>[K].AVAPIDTDDVLLGQYGK.[S]</t>
  </si>
  <si>
    <t>YNL241C [280-296]</t>
  </si>
  <si>
    <t>YLR259C</t>
  </si>
  <si>
    <t>HSP60 SGDID:S000004249, Chr XII from 665002-663284, Genome Release 64-2-1, reverse complement, Verified ORF, "Tetradecameric mitochondrial chaperonin; required for ATP-dependent folding of precursor polypeptides and complex assembly; prevents aggregation and mediates protein refolding after heat shock; role in mtDNA transmission; phosphorylated"</t>
  </si>
  <si>
    <t>YLR259C; WN66_04437</t>
  </si>
  <si>
    <t>[R].AAVEEGILPGGGTALVK.[A]</t>
  </si>
  <si>
    <t>YLR259C [427-443]</t>
  </si>
  <si>
    <t>YLR438C-A</t>
  </si>
  <si>
    <t>LSM3 SGDID:S000006434, Chr XII from 1014178-1013909, Genome Release 64-2-1, reverse complement, Verified ORF, "Lsm (Like Sm) protein; part of heteroheptameric complexes (Lsm2p-7p and either Lsm1p or 8p): cytoplasmic Lsm1p complex involved in mRNA decay; nuclear Lsm8p complex part of U6 snRNP and possibly involved in processing tRNA, snoRNA, and rRNA; protein increases in abundance and relocalizes from nucleus to cytoplasmic foci upon DNA replication stress"</t>
  </si>
  <si>
    <t>YLR438C-A; WN66_04643</t>
  </si>
  <si>
    <t>[R].GDTVTLISTPSEDDDGAVEI.[-]</t>
  </si>
  <si>
    <t>YLR438C-A [70-89]</t>
  </si>
  <si>
    <t>YKR001C</t>
  </si>
  <si>
    <t>VPS1 SGDID:S000001709, Chr XI from 442722-440608, Genome Release 64-2-1, reverse complement, Verified ORF, "Dynamin-like GTPase required for vacuolar sorting; also involved in actin cytoskeleton organization, endocytosis, late Golgi-retention of some proteins, regulation of peroxisome biogenesis"</t>
  </si>
  <si>
    <t>Pf00350, Pf01031, Pf02212</t>
  </si>
  <si>
    <t>[K].AEQTYINTAHPDLLK.[G]</t>
  </si>
  <si>
    <t>YKR001C [522-536]</t>
  </si>
  <si>
    <t>YJL012C</t>
  </si>
  <si>
    <t>VTC4 SGDID:S000003549, Chr X from 413399-411234, Genome Release 64-2-1, reverse complement, Verified ORF, "Vacuolar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</si>
  <si>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endoplasmic reticulum;membrane;vacuole</t>
  </si>
  <si>
    <t>853441</t>
  </si>
  <si>
    <t>VTC4</t>
  </si>
  <si>
    <t>Oxidation [M271]</t>
  </si>
  <si>
    <t>[R].WYGGMSTDTIFVER.[K]</t>
  </si>
  <si>
    <t>YJL012C [267-280]</t>
  </si>
  <si>
    <t>YJL012C 1xOxidation [M271]</t>
  </si>
  <si>
    <t>YDR312W</t>
  </si>
  <si>
    <t>SSF2 SGDID:S000002720, Chr IV from 1087581-1088942, Genome Release 64-2-1, Verified ORF, "Protein required for ribosomal large subunit maturation; functionally redundant with Ssf1p; member of the Brix family; SSF2 has a paralog, SSF1, that arose from the whole genome duplication"</t>
  </si>
  <si>
    <t>cell organization and biogenesis;conjugation;reproduction</t>
  </si>
  <si>
    <t>851907</t>
  </si>
  <si>
    <t>SSF2</t>
  </si>
  <si>
    <t>Oxidation [M168]</t>
  </si>
  <si>
    <t>[K].VIVSMFQNIFPPLNPAR.[T]</t>
  </si>
  <si>
    <t>YDR312W [164-180]</t>
  </si>
  <si>
    <t>YDR312W 1xOxidation [M168]</t>
  </si>
  <si>
    <t>YML008C</t>
  </si>
  <si>
    <t>ERG6 SGDID:S000004467, Chr XIII from 252990-251839, Genome Release 64-2-1, reverse complement, Verified ORF, "Delta(24)-sterol C-methyltransferase; converts zymosterol to fecosterol in the ergosterol biosynthetic pathway by methylating position C-24; localized to lipid particles, the plasma membrane-associated endoplasmic reticulum, and the mitochondrial outer membrane"</t>
  </si>
  <si>
    <t>Pf01209, Pf08241, Pf08242, Pf08498, Pf13489, Pf13649, Pf13847</t>
  </si>
  <si>
    <t>YML008C; WN66_04807</t>
  </si>
  <si>
    <t>[K].IAYEIELGDGIPK.[M]</t>
  </si>
  <si>
    <t>YML008C [241-253]</t>
  </si>
  <si>
    <t>YML119W</t>
  </si>
  <si>
    <t>YML119W SGDID:S000004588, Chr XIII from 30611-31684, Genome Release 64-2-1, Uncharacterized ORF, "Putative protein of unknown function; YML119W is not an essential gene; potential Cdc28p substrate"</t>
  </si>
  <si>
    <t>854920</t>
  </si>
  <si>
    <t>[R].ILPAEILSNEPLK.[-]</t>
  </si>
  <si>
    <t>YML119W [345-357]</t>
  </si>
  <si>
    <t>YBR196C</t>
  </si>
  <si>
    <t>PGI1 SGDID:S000000400, Chr II from 613900-612236, Genome Release 64-2-1, reverse complement, Verified ORF, "Glycolytic enzyme phosphoglucose isomerase; catalyzes the interconversion of glucose-6-phosphate and fructose-6-phosphate; required for cell cycle progression and completion of the gluconeogenic events of sporulation"</t>
  </si>
  <si>
    <t>Pf00342</t>
  </si>
  <si>
    <t>YBR196C; WN66_00467</t>
  </si>
  <si>
    <t>[K].HFAALSTNETEVAK.[F]</t>
  </si>
  <si>
    <t>YBR196C [251-264]</t>
  </si>
  <si>
    <t>YGL009C</t>
  </si>
  <si>
    <t>LEU1 SGDID:S000002977, Chr VII from 478652-476313, Genome Release 64-2-1, reverse complement, Verified ORF, "Isopropylmalate isomerase; catalyzes the second step in the leucine biosynthesis pathway"</t>
  </si>
  <si>
    <t>Pf00330, Pf00694</t>
  </si>
  <si>
    <t>852875</t>
  </si>
  <si>
    <t>LEU1</t>
  </si>
  <si>
    <t>Biosynthesis of secondary metabolites; 2-Oxocarboxylic acid metabolism; Biosynthesis of amino acids; Valine, leucine and isoleucine biosynthesis; Metabolic pathways</t>
  </si>
  <si>
    <t>Oxidation [M113]</t>
  </si>
  <si>
    <t>[K].QFGVPYFGMSDAR.[Q]</t>
  </si>
  <si>
    <t>YGL009C [105-117]</t>
  </si>
  <si>
    <t>YGL009C 1xOxidation [M113]</t>
  </si>
  <si>
    <t>YER091C</t>
  </si>
  <si>
    <t>MET6 SGDID:S000000893, Chr V from 342167-339864, Genome Release 64-2-1, reverse complement, Verified ORF, "Cobalamin-independent methionine synthase; involved in methionine biosynthesis and regeneration; requires a minimum of two glutamates on the methyltetrahydrofolate substrate, similar to bacterial metE homologs"</t>
  </si>
  <si>
    <t>cytoplasm;cytosol;extracellular;membrane</t>
  </si>
  <si>
    <t>Pf01717, Pf08267</t>
  </si>
  <si>
    <t>856825</t>
  </si>
  <si>
    <t>MET6</t>
  </si>
  <si>
    <t>Cysteine and methionine metabolism; Biosynthesis of amino acids; Metabolic pathways; Biosynthesis of secondary metabolites; Selenocompound metabolism</t>
  </si>
  <si>
    <t>Threonine and Methionine biosynthesis; Sulfur degradation; Sulfur Amino Acid biosynthesis</t>
  </si>
  <si>
    <t>[K].ALDADVVSIEFSK.[K]</t>
  </si>
  <si>
    <t>YER091C [668-680]</t>
  </si>
  <si>
    <t>YOR048C</t>
  </si>
  <si>
    <t>RAT1 SGDID:S000005574, Chr XV from 421650-418630, Genome Release 64-2-1, reverse complement, Verified ORF, "Nuclear 5' to 3' single-stranded RNA exonuclease; involved in RNA metabolism, including rRNA and snRNA processing as well as poly (A+) dependent and independent mRNA transcription termination; required for cotranscriptional pre-rRNA cleavage"</t>
  </si>
  <si>
    <t>Oxidation [M459]</t>
  </si>
  <si>
    <t>[K].ELMLANEGNEEAIAK.[V]</t>
  </si>
  <si>
    <t>YOR048C [457-471]</t>
  </si>
  <si>
    <t>YOR048C 1xOxidation [M459]</t>
  </si>
  <si>
    <t>YNL189W</t>
  </si>
  <si>
    <t>SRP1 SGDID:S000005133, Chr XIV from 284260-285888, Genome Release 64-2-1, Verified ORF, "Karyopherin alpha homolog; forms a dimer with karyopherin beta Kap95p to mediate import of nuclear proteins, binds the nuclear localization signal of the substrate during import; involved in cotranslational protein degradation; binds ribosome-bound nascent polypeptides; Srp1p and Sts1p couple proteasomes to nascent polypeptides emerging from the ribosome for cotranslational degradation"</t>
  </si>
  <si>
    <t>cell organization and biogenesis;transport</t>
  </si>
  <si>
    <t>protein binding;transporter activity</t>
  </si>
  <si>
    <t>Pf00514, Pf01749, Pf10508, Pf13513, Pf13646</t>
  </si>
  <si>
    <t>YNL189W; WN66_05348</t>
  </si>
  <si>
    <t>[R].GLNINENADFIEK.[A]</t>
  </si>
  <si>
    <t>YNL189W [467-479]</t>
  </si>
  <si>
    <t>YEL061C</t>
  </si>
  <si>
    <t>CIN8 SGDID:S000000787, Chr V from 39537-36535, Genome Release 64-2-1, reverse complement, Verified ORF, "Kinesin motor protein; involved in mitotic spindle assembly and chromosome segregation"</t>
  </si>
  <si>
    <t>cellular component movement;regulation of biological process</t>
  </si>
  <si>
    <t>Pf00225, Pf09726, Pf10186</t>
  </si>
  <si>
    <t>Oxidation [M84]</t>
  </si>
  <si>
    <t>[K].EISINTTGDTGITAQMNAK.[R]</t>
  </si>
  <si>
    <t>YEL061C [69-87]</t>
  </si>
  <si>
    <t>YEL061C 1xOxidation [M84]</t>
  </si>
  <si>
    <t>YLL013C</t>
  </si>
  <si>
    <t>PUF3 SGDID:S000003936, Chr XII from 124714-122075, Genome Release 64-2-1,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</si>
  <si>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</si>
  <si>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</si>
  <si>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</si>
  <si>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[R].ELESQDRPDAVNTQSQFISK.[S]</t>
  </si>
  <si>
    <t>YLL013C [185-204]</t>
  </si>
  <si>
    <t>YGL044C</t>
  </si>
  <si>
    <t>RNA15 SGDID:S000003012, Chr VII from 417036-416146, Genome Release 64-2-1, reverse complement, Verified ORF, "Component of the cleavage and polyadenylation factor I (CF I); CF 1, composed of the CF 1A complex (Rna14p, Rna15p, Clp1p, Pcf11p) and Hrp1, is involved in cleavage and polyadenylation of mRNA 3' ends; interacts with the A-rich polyadenylation signal in complex with Rna14p and Hrp1p; mutant displays reduced transcription elongation in the G-less-based run-on (GLRO) assay; required for gene looping and maintenance of genome stability"</t>
  </si>
  <si>
    <t>YGL044C; WN66_02357</t>
  </si>
  <si>
    <t>[K].QVLQLNDSQISILPDDER.[M]</t>
  </si>
  <si>
    <t>YGL044C [261-278]</t>
  </si>
  <si>
    <t>YER062C</t>
  </si>
  <si>
    <t>GPP2 SGDID:S000000864, Chr V from 280682-279930, Genome Release 64-2-1, reverse complement, Verified ORF, "DL-glycerol-3-phosphate phosphatase involved in glycerol biosynthesis; also known as glycerol-1-phosphatase; induced in response to hyperosmotic or oxidative stress, and during diauxic shift; GPP2 has a paralog, GPP1, that arose from the whole genome duplication"</t>
  </si>
  <si>
    <t>Pf00702, Pf12710, Pf13419</t>
  </si>
  <si>
    <t>YER062C; WN66_01812</t>
  </si>
  <si>
    <t>Principle Pathways of Carbon Metabolism</t>
  </si>
  <si>
    <t>[K].VVVFEDAPAGIAAGK.[A]</t>
  </si>
  <si>
    <t>YER062C [174-188]</t>
  </si>
  <si>
    <t>YEL055C</t>
  </si>
  <si>
    <t>POL5 SGDID:S000000781, Chr V from 51539-48471, Genome Release 64-2-1, reverse complement, Verified ORF, "DNA Polymerase phi; has sequence similarity to the human MybBP1A and weak sequence similarity to B-type DNA polymerases, not required for chromosomal DNA replication; required for the synthesis of rRNA"</t>
  </si>
  <si>
    <t>Pf04931</t>
  </si>
  <si>
    <t>856655</t>
  </si>
  <si>
    <t>POL5</t>
  </si>
  <si>
    <t>[R].GNLPLLTK.[V]</t>
  </si>
  <si>
    <t>YEL055C [251-258]</t>
  </si>
  <si>
    <t>YHR121W</t>
  </si>
  <si>
    <t>LSM12 SGDID:S000001163, Chr VIII from 352756-353319, Genome Release 64-2-1, Verified ORF, "Protein of unknown function that may function in RNA processing; interacts with Pbp1p and Pbp4p and associates with ribosomes; contains an RNA-binding LSM domain and an AD domain; GFP-fusion protein is induced by the DNA-damaging agent MMS; relative distribution to the nucleus increases upon DNA replication stress"</t>
  </si>
  <si>
    <t>Pf09793</t>
  </si>
  <si>
    <t>YHR121W; WN66_02950</t>
  </si>
  <si>
    <t>[-].MSVSLEQTLGFR.[I]</t>
  </si>
  <si>
    <t>YHR121W [1-12]</t>
  </si>
  <si>
    <t>YHR121W 1xMet-loss+Acetyl [N-Term]</t>
  </si>
  <si>
    <t>YPR074C</t>
  </si>
  <si>
    <t>TKL1 SGDID:S000006278, Chr XVI from 694838-692796, Genome Release 64-2-1, reverse complement, Verified ORF, "Transketolase;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</si>
  <si>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Pf00456, Pf00676, Pf02779, Pf02780</t>
  </si>
  <si>
    <t>YPR074C; WN66_06625</t>
  </si>
  <si>
    <t>Principle Pathways of Carbon Metabolism; Pentose Phosphate Pathway</t>
  </si>
  <si>
    <t>[R].QNLPQLEGSSIESASK.[G]</t>
  </si>
  <si>
    <t>YPR074C [529-544]</t>
  </si>
  <si>
    <t>YOR151C</t>
  </si>
  <si>
    <t>RPB2 SGDID:S000005677, Chr XV from 616671-612997, Genome Release 64-2-1, reverse complement, Verified ORF, "RNA polymerase II second largest subunit B150; part of central core; similar to bacterial beta subunit"</t>
  </si>
  <si>
    <t>Pf00562, Pf04560, Pf04561, Pf04563, Pf04565, Pf04566, Pf04567</t>
  </si>
  <si>
    <t>YOR151C; WN66_05984</t>
  </si>
  <si>
    <t>[R].NLTYSSGLFVDVK.[K]</t>
  </si>
  <si>
    <t>YOR151C [121-133]</t>
  </si>
  <si>
    <t>YOL080C</t>
  </si>
  <si>
    <t>REX4 SGDID:S000005440, Chr XV from 181427-180558, Genome Release 64-2-1, reverse complement, Verified ORF, "Putative RNA exonuclease; possibly involved in pre-rRNA processing and ribosome assembly"</t>
  </si>
  <si>
    <t>Pf00929</t>
  </si>
  <si>
    <t>Carbamidomethyl [C126]; Oxidation [M124]</t>
  </si>
  <si>
    <t>[K].YIAMDCEFVGVGPEGK.[E]</t>
  </si>
  <si>
    <t>1xCarbamidomethyl [C6]; 1xOxidation [M4]</t>
  </si>
  <si>
    <t>YOL080C [121-136]</t>
  </si>
  <si>
    <t>YOL080C 1xCarbamidomethyl [C126]; 1xOxidation [M124]</t>
  </si>
  <si>
    <t>YBR130C</t>
  </si>
  <si>
    <t>SHE3 SGDID:S000000334, Chr II from 496869-495592, Genome Release 64-2-1, reverse complement, Verified ORF, "Protein adaptor between Myo4p and the She2p-mRNA complex; part of the mRNA localization machinery that restricts accumulation of certain proteins to the bud; also required for cortical ER inheritance"</t>
  </si>
  <si>
    <t>[R].SFYTASPLLSSGSIPK.[S]</t>
  </si>
  <si>
    <t>YBR130C [343-358]</t>
  </si>
  <si>
    <t>YGR128C</t>
  </si>
  <si>
    <t>UTP8 SGDID:S000003360, Chr VII from 750091-747950, Genome Release 64-2-1, reverse complement, Verified ORF, "Nucleolar protein required for export of tRNAs from the nucleus; also copurifies with the small subunit (SSU) processome containing the U3 snoRNA that is involved in processing of pre-18S rRNA"</t>
  </si>
  <si>
    <t>Pf10395</t>
  </si>
  <si>
    <t>[K].AYTGSDEFLSQYK.[I]</t>
  </si>
  <si>
    <t>YGR128C [156-168]</t>
  </si>
  <si>
    <t>YPL094C</t>
  </si>
  <si>
    <t>SEC62 SGDID:S000006015, Chr XVI from 370663-369839, Genome Release 64-2-1, reverse complement, Verified ORF, "Essential subunit of Sec63 complex; with Sec61 complex, Kar2p/BiP and Lhs1p forms a channel competent for SRP-dependent and post-translational SRP-independent protein targeting and import into the ER; cotranslationally N-acetylated by NatA; other members are Sec63p, Sec66p, and Sec72p"</t>
  </si>
  <si>
    <t>endoplasmic reticulum;membrane</t>
  </si>
  <si>
    <t>Pf03839</t>
  </si>
  <si>
    <t>856011</t>
  </si>
  <si>
    <t>SEC62</t>
  </si>
  <si>
    <t>Protein processing in endoplasmic reticulum; Protein export</t>
  </si>
  <si>
    <t>XBP1(S) activates chaperone genes</t>
  </si>
  <si>
    <t>Phospho [S2(96.6)]</t>
  </si>
  <si>
    <t>[-].MSAVGPGSNAGASVNGGSATAIATLLR.[N]</t>
  </si>
  <si>
    <t>1xPhospho [S2(96.6)]</t>
  </si>
  <si>
    <t>YPL094C [1-27]</t>
  </si>
  <si>
    <t>YPL094C 1xPhospho [S2(96.6)]</t>
  </si>
  <si>
    <t>YLR221C</t>
  </si>
  <si>
    <t>RSA3 SGDID:S000004211, Chr XII from 579024-578362, Genome Release 64-2-1, reverse complement, Verified ORF, "Protein with a likely role in ribosomal maturation; required for accumulation of wild-type levels of large (60S) ribosomal subunits; binds to the helicase Dbp6p in pre-60S ribosomal particles in the nucleolus"</t>
  </si>
  <si>
    <t>Pf14615</t>
  </si>
  <si>
    <t>[R].EEYNELAENFVPK.[G]</t>
  </si>
  <si>
    <t>YLR221C [141-153]</t>
  </si>
  <si>
    <t>YGR155W</t>
  </si>
  <si>
    <t>CYS4 SGDID:S000003387, Chr VII from 798543-800066, Genome Release 64-2-1, Verified ORF, "Cystathionine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CBS cause homocystinuria"</t>
  </si>
  <si>
    <t>Pf00291, Pf00478, Pf00571</t>
  </si>
  <si>
    <t>YGR155W; WN66_02582</t>
  </si>
  <si>
    <t>[R].QLISNEGVLVGGSSGSAFTAVVK.[Y]</t>
  </si>
  <si>
    <t>YGR155W [277-299]</t>
  </si>
  <si>
    <t>YAL036C</t>
  </si>
  <si>
    <t>RBG1 SGDID:S000000034, Chr I from 76152-75043, Genome Release 64-2-1, reverse complement, Verified ORF, "Member of the DRG family of GTP-binding proteins; associates with translating ribosomes; interacts with Tma46p, Ygr250cp, Gir2p and Yap1p via two-hybrid"</t>
  </si>
  <si>
    <t>Pf01926, Pf02421, Pf02824, Pf03308</t>
  </si>
  <si>
    <t>YAL036C; WN66_00040</t>
  </si>
  <si>
    <t>Oxidation [M116]</t>
  </si>
  <si>
    <t>[K].IQMLDLPGIIDGAK.[D]</t>
  </si>
  <si>
    <t>YAL036C [114-127]</t>
  </si>
  <si>
    <t>YAL036C 1xOxidation [M116]</t>
  </si>
  <si>
    <t>YHR141C</t>
  </si>
  <si>
    <t>RPL42B SGDID:S000001183, Chr VIII from 382306-381990,382751-382748, Genome Release 64-2-1, reverse complement, Verified ORF, "Ribosomal 60S subunit protein L42B; required for propagation of the killer toxin-encoding M1 double-stranded RNA satellite of the L-A double-stranded RNA virus; homologous to mammalian ribosomal protein L36A, no bacterial homolog; RPL42B has a paralog, RPL42A, that arose from the whole genome duplication"</t>
  </si>
  <si>
    <t>Pf00935</t>
  </si>
  <si>
    <t>YNL162W; YHR141C; WN66_05374; WN66_02975</t>
  </si>
  <si>
    <t>XIV; VIII</t>
  </si>
  <si>
    <t>[R].AQLTLKR.[C]</t>
  </si>
  <si>
    <t>YHR141C [81-87]</t>
  </si>
  <si>
    <t>YPR031W</t>
  </si>
  <si>
    <t>NTO1 SGDID:S000006235, Chr XVI from 631515-633761, Genome Release 64-2-1, Verified ORF, "Subunit of the NuA3 histone acetyltransferase complex; this complex acetylates histone H3; contains PHD finger domain that interacts with methylated histone H3"</t>
  </si>
  <si>
    <t>Pf00628, Pf10513, Pf13771, Pf13831, Pf13832, Pf15446</t>
  </si>
  <si>
    <t>Carbamidomethyl [C541]</t>
  </si>
  <si>
    <t>[K].RELTGGTPLTACFENNSLGSLTEEQVQTR.[I]</t>
  </si>
  <si>
    <t>1xCarbamidomethyl [C12]; 1xPhospho [S/T]</t>
  </si>
  <si>
    <t>YPR031W [530-558]</t>
  </si>
  <si>
    <t>YPR031W 1xCarbamidomethyl [C541]</t>
  </si>
  <si>
    <t>YLR035C</t>
  </si>
  <si>
    <t>MLH2 SGDID:S000004025, Chr XII from 214456-212369, Genome Release 64-2-1, reverse complement, Verified ORF, "Protein involved in mismatch repair and meiotic recombination; only certain frameshift intermediates are mismatch repair substrates; forms a complex with Mlh1p"</t>
  </si>
  <si>
    <t>DNA binding;nucleotide binding</t>
  </si>
  <si>
    <t>Pf01119, Pf02518, Pf13589</t>
  </si>
  <si>
    <t>[K].LSENLLEAK.[R]</t>
  </si>
  <si>
    <t>YLR035C [541-549]</t>
  </si>
  <si>
    <t>YMR044W</t>
  </si>
  <si>
    <t>IOC4 SGDID:S000004647, Chr XIII from 355384-356811, Genome Release 64-2-1, Verified ORF, "Member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</si>
  <si>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Pf00855</t>
  </si>
  <si>
    <t>[-].MSEAIFQPTDIVLAK.[V]</t>
  </si>
  <si>
    <t>YMR044W [1-15]</t>
  </si>
  <si>
    <t>YMR044W 1xMet-loss+Acetyl [N-Term]</t>
  </si>
  <si>
    <t>YOR233W</t>
  </si>
  <si>
    <t>KIN4 SGDID:S000005759, Chr XV from 775846-778248, Genome Release 64-2-1, Verified ORF, "Serine/threonine protein kinase; inhibits the mitotic exit network (MEN) when the spindle position checkpoint is activated; localized asymmetrically to mother cell cortex, spindle pole body and bud neck; KIN4 has a paralog, FRK1, that arose from the whole genome duplication"</t>
  </si>
  <si>
    <t>YOR233W; WN66_06074</t>
  </si>
  <si>
    <t>[R].NTADNSLADIPVNK.[L]</t>
  </si>
  <si>
    <t>YOR233W [516-529]</t>
  </si>
  <si>
    <t>YMR257C</t>
  </si>
  <si>
    <t>PET111 SGDID:S000004870, Chr XIII from 782031-779629, Genome Release 64-2-1, reverse complement, Verified ORF, "Mitochondrial translational activator specific for the COX2 mRNA; located in the mitochondrial inner membrane"</t>
  </si>
  <si>
    <t>[K].NLDTSNNK.[Q]</t>
  </si>
  <si>
    <t>YMR257C [662-669]</t>
  </si>
  <si>
    <t>YIL046W</t>
  </si>
  <si>
    <t>MET30 SGDID:S000001308, Chr IX from 268651-270573, Genome Release 64-2-1, Verified ORF, "F-box protein containing five copies of the WD40 motif; controls cell cycle function, sulfur metabolism, and methionine biosynthesis as part of the ubiquitin ligase complex; interacts with and regulates Met4p, localizes within the nucleus; dissociation of Met30p from SCF complex in response to cadmium stress is regulated by Cdc48p"</t>
  </si>
  <si>
    <t>Pf00400, Pf00646, Pf12937</t>
  </si>
  <si>
    <t>YIL046W; WN66_03217</t>
  </si>
  <si>
    <t>[K].MTMATRSPSSSPDLATNDSGTR.[V]</t>
  </si>
  <si>
    <t>YIL046W [61-82]</t>
  </si>
  <si>
    <t>YDL131W</t>
  </si>
  <si>
    <t>LYS21 SGDID:S000002289, Chr IV from 227393-228715, Genome Release 64-2-1, Verified ORF, "Homocitrate synthase isozyme; catalyzes the condensation of acetyl-CoA and alpha-ketoglutarate to form homocitrate, which is the first step in the lysine biosynthesis pathway; LYS21 has a paralog, LYS20, that arose from the whole genome duplication"</t>
  </si>
  <si>
    <t>Pf00682</t>
  </si>
  <si>
    <t>YDL131W; WN66_00910</t>
  </si>
  <si>
    <t>[RK].VAVETGVDGVDVVIGTSK.[F]</t>
  </si>
  <si>
    <t>YDL131W [115-132]</t>
  </si>
  <si>
    <t>YKR085C</t>
  </si>
  <si>
    <t>MRPL20 SGDID:S000001793, Chr XI from 599681-599094, Genome Release 64-2-1, reverse complement, Verified ORF, "Mitochondrial ribosomal protein of the large subunit"</t>
  </si>
  <si>
    <t>Pf12824</t>
  </si>
  <si>
    <t>853960</t>
  </si>
  <si>
    <t>MRPL20</t>
  </si>
  <si>
    <t>[R].DAPGMYYQPSESIATGSVNSETIPR.[S]</t>
  </si>
  <si>
    <t>YKR085C [49-73]</t>
  </si>
  <si>
    <t>YKR085C 1xOxidation [M53]</t>
  </si>
  <si>
    <t>YJR060W</t>
  </si>
  <si>
    <t>CBF1 SGDID:S000003821, Chr X from 548759-549814, Genome Release 64-2-1, Verified ORF, "Basic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</si>
  <si>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Pf00010</t>
  </si>
  <si>
    <t>[R].DQGLLSQESNDGNIDSALLSEGATLK.[G]</t>
  </si>
  <si>
    <t>YJR060W [40-65]</t>
  </si>
  <si>
    <t>YGL244W</t>
  </si>
  <si>
    <t>RTF1 SGDID:S000003213, Chr VII from 41498-43174, Genome Release 64-2-1, Verified ORF, "Subunit of RNAPII-associated chromatin remodeling Paf1 complex; regulates gene expression by directing cotranscriptional histone modification, influences transcription and chromatin structure through several independent functional domains; directly or indirectly regulates DNA-binding properties of Spt15p and relative activities of different TATA elements; involved in transcription elongation as demonstrated by the G-less-based run-on (GLRO) assay"</t>
  </si>
  <si>
    <t>DNA binding;protein binding;RNA binding</t>
  </si>
  <si>
    <t>Pf03126</t>
  </si>
  <si>
    <t>852607</t>
  </si>
  <si>
    <t>RTF1</t>
  </si>
  <si>
    <t>[K].NNDQSLSK.[K]</t>
  </si>
  <si>
    <t>YGL244W [34-41]</t>
  </si>
  <si>
    <t>YBL035C</t>
  </si>
  <si>
    <t>POL12 SGDID:S000000131, Chr II from 153610-151493, Genome Release 64-2-1, reverse complement, Verified ORF, "B subunit of DNA polymerase alpha-primase complex; required for initiation of DNA replication during mitotic and premeiotic DNA synthesis; also functions in telomere capping and length regulation"</t>
  </si>
  <si>
    <t>Pf04042, Pf08418</t>
  </si>
  <si>
    <t>YBL035C; WN66_00213</t>
  </si>
  <si>
    <t>[K].LEFTPGMAEDAVGDSAPLSHAK.[S]</t>
  </si>
  <si>
    <t>YBL035C [150-171]</t>
  </si>
  <si>
    <t>YPR033C</t>
  </si>
  <si>
    <t>HTS1 SGDID:S000006237, Chr XVI from 639019-637379, Genome Release 64-2-1, reverse complement, Verified ORF, "Cytoplasmic and mitochondrial histidine tRNA synthetase; efficient mitochondrial localization requires both a presequence and an amino-terminal sequence; mutations in human ortholog HARS2 are associated with Perrault syndrome"</t>
  </si>
  <si>
    <t>Pf00587, Pf03129, Pf13393</t>
  </si>
  <si>
    <t>YPR033C; WN66_06584</t>
  </si>
  <si>
    <t>[R].LGQEFADDDGELVSAADIVPIVQEK.[L]</t>
  </si>
  <si>
    <t>YPR033C [503-527]</t>
  </si>
  <si>
    <t>YML061C</t>
  </si>
  <si>
    <t>PIF1 SGDID:S000004526, Chr XIII from 151532-148953, Genome Release 64-2-1, reverse complement, Verified ORF, "DNA helicase, potent G-quadruplex DNA binder/unwinder; possesses strand annealing activity; promotes DNA synthesis during break-induced replication; important for crossover recombination; translation from different start sites produces mitochondrial and nuclear forms; nuclear form is a catalytic inhibitor of telomerase; mitochondrial form involved in DNA repair and recombination; mutations affect Zn, Fe homeostasis; regulated by Rad53p-dependent phosphorylation in rho0 cells"</t>
  </si>
  <si>
    <t>Pf05970, Pf13401, Pf13604</t>
  </si>
  <si>
    <t>Oxidation [M622]</t>
  </si>
  <si>
    <t>[K].SDIGEPVSPLDSSVFDFMK.[R]</t>
  </si>
  <si>
    <t>YML061C [605-623]</t>
  </si>
  <si>
    <t>YML061C 1xOxidation [M622]</t>
  </si>
  <si>
    <t>YPL086C</t>
  </si>
  <si>
    <t>ELP3 SGDID:S000006007, Chr XVI from 386446-384773, Genome Release 64-2-1, reverse complement, Verified ORF, "Subunit of Elongator complex; Elongator is required for modification of wobble nucleosides in tRNA; exhibits histone acetyltransferase activity that is directed to histones H3 and H4; disruption confers resistance to K. lactis zymotoxin"</t>
  </si>
  <si>
    <t>Pf00583, Pf04055</t>
  </si>
  <si>
    <t>YPL086C; WN66_06457</t>
  </si>
  <si>
    <t>[R].LEIGVQSLYEDVAR.[D]</t>
  </si>
  <si>
    <t>YPL086C [252-265]</t>
  </si>
  <si>
    <t>YLL032C</t>
  </si>
  <si>
    <t>YLL032C SGDID:S000003955, Chr XII from 76747-74270, Genome Release 64-2-1, reverse complement, Verified ORF, "Protein of unknown function; may interact with ribosomes, based on co-purification experiments; green fluorescent protein (GFP)-fusion protein localizes to the cytoplasm; YLL032C is not an essential gene"</t>
  </si>
  <si>
    <t>Oxidation [M768]</t>
  </si>
  <si>
    <t>[K].MPVITTVGGAQAIK.[G]</t>
  </si>
  <si>
    <t>YLL032C [768-781]</t>
  </si>
  <si>
    <t>YLL032C 1xOxidation [M768]</t>
  </si>
  <si>
    <t>YFR028C</t>
  </si>
  <si>
    <t>CDC14 SGDID:S000001924, Chr VI from 210068-208413, Genome Release 64-2-1, reverse complement, Verified ORF, "Protein phosphatase required for mitotic exit; required for rDNA segregation, cytokinesis, meiosis I spindle disassembly, and environmental stress response; maintained in nucleolus by Cdc55p in early meiosis until liberated by the FEAR and Mitotic Exit Network in anaphase, enabling it to effect a decrease in CDK/B-cyclin activity and mitotic exit; sequestered in metaphase II, then released again upon entry into anaphase II"</t>
  </si>
  <si>
    <t>Pf00102, Pf00782, Pf14671</t>
  </si>
  <si>
    <t>YFR028C; BAA09267</t>
  </si>
  <si>
    <t>Oxidation [M500]</t>
  </si>
  <si>
    <t>[R].MEDNEPSATNINNAADDTILR.[Q]</t>
  </si>
  <si>
    <t>YFR028C [500-520]</t>
  </si>
  <si>
    <t>YFR028C 1xOxidation [M500]</t>
  </si>
  <si>
    <t>YNL250W</t>
  </si>
  <si>
    <t>RAD50 SGDID:S000005194, Chr XIV from 175410-179348, Genome Release 64-2-1, Verified ORF, "Subunit of MRX complex with Mre11p and Xrs2p; complex is involved in processing double-strand DNA breaks in vegetative cells, initiation of meiotic DSBs, telomere maintenance, and nonhomologous end joining; forms nuclear foci upon DNA replication stress"</t>
  </si>
  <si>
    <t>cell organization and biogenesis;metabolic process;response to stimulus;transport</t>
  </si>
  <si>
    <t>Pf01496, Pf02463, Pf04423, Pf04582, Pf07888, Pf12128, Pf13166, Pf13304, Pf13476, Pf13555, Pf13558</t>
  </si>
  <si>
    <t>YNL250W; WN66_05288</t>
  </si>
  <si>
    <t>Phospho [S2(99.9); S8(99.1)]</t>
  </si>
  <si>
    <t>Oxidation [M1]; Phospho [S2(99.9); S8(99.1)]</t>
  </si>
  <si>
    <t>[-].MSAIYKLSIQGIR.[S]</t>
  </si>
  <si>
    <t>1xOxidation [M1]; 2xPhospho [S2(99.9); S8(99.1)]</t>
  </si>
  <si>
    <t>YNL250W [1-13]</t>
  </si>
  <si>
    <t>YNL250W 1xOxidation [M1]; 2xPhospho [S2(99.9); S8(99.1)]</t>
  </si>
  <si>
    <t>YMR243C</t>
  </si>
  <si>
    <t>ZRC1 SGDID:S000004856, Chr XIII from 756166-754838, Genome Release 64-2-1, reverse complement, Verified ORF, "Vacuolar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</si>
  <si>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cellular homeostasis;regulation of biological process;response to stimulus;transport</t>
  </si>
  <si>
    <t>Pf01545</t>
  </si>
  <si>
    <t>855284</t>
  </si>
  <si>
    <t>ZRC1</t>
  </si>
  <si>
    <t>Insulin processing; Zinc efflux and compartmentalization by the SLC30 family</t>
  </si>
  <si>
    <t>[R].ILLQATPSTISADQIQR.[E]</t>
  </si>
  <si>
    <t>YMR243C [293-309]</t>
  </si>
  <si>
    <t>YOR182C</t>
  </si>
  <si>
    <t>RPS30B SGDID:S000005708, Chr XV from 678379-678191,678793-678791, Genome Release 64-2-1, reverse complement, Verified ORF, "Protein component of the small (40S) ribosomal subunit; homologous to mammalian ribosomal protein S30, no bacterial homolog; RPS30B has a paralog, RPS30A, that arose from the whole genome duplication; protein abundance increases in response to DNA replication stress"</t>
  </si>
  <si>
    <t>Pf04758</t>
  </si>
  <si>
    <t>854354; 850994</t>
  </si>
  <si>
    <t>YOR182C; YLR287C-A</t>
  </si>
  <si>
    <t>RPS30B; RPS30A</t>
  </si>
  <si>
    <t>XV; XII</t>
  </si>
  <si>
    <t>Oxidation [M56]</t>
  </si>
  <si>
    <t>[R].MNPGPSVQ.[-]</t>
  </si>
  <si>
    <t>YOR182C [56-63]</t>
  </si>
  <si>
    <t>YOR182C 1xOxidation [M56]</t>
  </si>
  <si>
    <t>YOR060C</t>
  </si>
  <si>
    <t>SLD7 SGDID:S000005586, Chr XV from 441163-440390, Genome Release 64-2-1, reverse complement, Verified ORF, "Protein with a role in chromosomal DNA replication; interacts with Sld3p and reduces its affinity for Cdc45p; deletion mutant has aberrant mitochondria"</t>
  </si>
  <si>
    <t>[K].EGSIDIIIQQSQQR.[K]</t>
  </si>
  <si>
    <t>YOR060C [150-163]</t>
  </si>
  <si>
    <t>YDR351W</t>
  </si>
  <si>
    <t>SBE2 SGDID:S000002759, Chr IV from 1178666-1181260, Genome Release 64-2-1, Verified ORF, "Protein required for bud growth; involved in transport of cell wall components from the Golgi to the cell surface; SBE2 has a paralog, SBE22, that arose from the whole genome duplication"</t>
  </si>
  <si>
    <t>Oxidation [M533]</t>
  </si>
  <si>
    <t>[K].NIDLASMEELQK.[N]</t>
  </si>
  <si>
    <t>YDR351W [527-538]</t>
  </si>
  <si>
    <t>YDR351W 1xOxidation [M533]</t>
  </si>
  <si>
    <t>YLR278C</t>
  </si>
  <si>
    <t>YLR278C SGDID:S000004268, Chr XII from 704024-699999, Genome Release 64-2-1, reverse complement, Uncharacterized ORF, "Zinc-cluster protein; GFP-fusion protein localizes to the nucleus; mutant shows moderate growth defect on caffeine; has a prion-domain like fragment that increases frequency of [URE3]; YLR278C is not an essential gene"</t>
  </si>
  <si>
    <t>DNA binding;metal ion binding</t>
  </si>
  <si>
    <t>Pf04082</t>
  </si>
  <si>
    <t>Oxidation [M123]</t>
  </si>
  <si>
    <t>[R].ELQDSSIGAGAGAATSLNDMTIIKPISTSNSNVDAGDANEFR.[K]</t>
  </si>
  <si>
    <t>1xOxidation [M20]; 3xPhospho [S/T]</t>
  </si>
  <si>
    <t>YLR278C [104-145]</t>
  </si>
  <si>
    <t>YLR278C 1xOxidation [M123]</t>
  </si>
  <si>
    <t>YER120W</t>
  </si>
  <si>
    <t>SCS2 SGDID:S000000922, Chr V from 401135-401869, Genome Release 64-2-1, Verified ORF, "Integral ER membrane protein, regulates phospholipid metabolism; one of 6 proteins (Ist2p, Scs2p, Scs22p, Tcb1p, Tcb2p, Tcb3p) that connect ER to the plasma membrane (PM) and regulate PI4P levels by controlling access of Sac1p phosphatase to its substrate PI4P in the PM; interacts with FFAT motif of Opi1p; involved in telomeric silencing; null shows inositol auxotrophy above 34 deg C; VAP homolog; SCS2 has a paralog, SCS22, that arose from the whole genome duplication"</t>
  </si>
  <si>
    <t>Pf00635</t>
  </si>
  <si>
    <t>YER120W; WN66_01888</t>
  </si>
  <si>
    <t>[-].MSAVEISPDVLVYK.[S]</t>
  </si>
  <si>
    <t>YER120W [1-14]</t>
  </si>
  <si>
    <t>YER120W 1xMet-loss+Acetyl [N-Term]</t>
  </si>
  <si>
    <t>YJL096W</t>
  </si>
  <si>
    <t>MRPL49 SGDID:S000003632, Chr X from 246490-246975, Genome Release 64-2-1, Verified ORF, "Mitochondrial ribosomal protein of the large subunit"</t>
  </si>
  <si>
    <t>Pf00829</t>
  </si>
  <si>
    <t>YJL096W; WN66_03468</t>
  </si>
  <si>
    <t>[K].QAEVGDILNMTDVTTLGSR.[N]</t>
  </si>
  <si>
    <t>YJL096W [82-100]</t>
  </si>
  <si>
    <t>YJL096W 1xOxidation [M91]</t>
  </si>
  <si>
    <t>YPR187W</t>
  </si>
  <si>
    <t>RPO26 SGDID:S000006391, Chr XVI from 911257-911276,911353-911800, Genome Release 64-2-1, Verified ORF, "RNA polymerase subunit ABC23; common to RNA polymerases I, II, and III; part of central core; similar to bacterial omega subunit"</t>
  </si>
  <si>
    <t>Pf01192</t>
  </si>
  <si>
    <t>YPR187W; WN66_06753</t>
  </si>
  <si>
    <t>[K].TIVTGGNGPEDFQQHEQIR.[R]</t>
  </si>
  <si>
    <t>YPR187W [47-65]</t>
  </si>
  <si>
    <t>YPL210C</t>
  </si>
  <si>
    <t>SRP72 SGDID:S000006131, Chr XVI from 156212-154290, Genome Release 64-2-1, reverse complement, Verified ORF, "Core component of the signal recognition particle (SRP); the SRP is a ribonucleoprotein (RNP) complex that functions in targeting nascent secretory proteins to the endoplasmic reticulum (ER) membrane"</t>
  </si>
  <si>
    <t>Pf08492</t>
  </si>
  <si>
    <t>YPL210C; WN66_06323</t>
  </si>
  <si>
    <t>Oxidation [M174]</t>
  </si>
  <si>
    <t>[R].VPLSVATELMNR.[S]</t>
  </si>
  <si>
    <t>YPL210C [165-176]</t>
  </si>
  <si>
    <t>YPL210C 1xOxidation [M174]</t>
  </si>
  <si>
    <t>YDR116C</t>
  </si>
  <si>
    <t>MRPL1 SGDID:S000002523, Chr IV from 683581-682724, Genome Release 64-2-1, reverse complement, Verified ORF, "Mitochondrial ribosomal protein of the large subunit"</t>
  </si>
  <si>
    <t>[K].TTLSSTHGPGIVIDFA.[-]</t>
  </si>
  <si>
    <t>YDR116C [270-285]</t>
  </si>
  <si>
    <t>YDL086W</t>
  </si>
  <si>
    <t>YDL086W SGDID:S000002244, Chr IV from 301413-302234, Genome Release 64-2-1, Uncharacterized ORF, "Putative carboxymethylenebutenolidase; the authentic, non-tagged protein is detected in highly purified mitochondria in high-throughput studies; YDL086W is not an essential gene"</t>
  </si>
  <si>
    <t>Pf01738</t>
  </si>
  <si>
    <t>851472</t>
  </si>
  <si>
    <t>Biosynthesis of secondary metabolites; Biosynthesis of antibiotics; Metabolic pathways</t>
  </si>
  <si>
    <t>Carbamidomethyl [C130]</t>
  </si>
  <si>
    <t>[R].IGSTGMCLGGHLAFR.[A]</t>
  </si>
  <si>
    <t>YDL086W [124-138]</t>
  </si>
  <si>
    <t>YDL086W 1xCarbamidomethyl [C130]</t>
  </si>
  <si>
    <t>YCL009C</t>
  </si>
  <si>
    <t>ILV6 SGDID:S000000515, Chr III from 105548-104619, Genome Release 64-2-1, reverse complement, Verified ORF, "Regulatory subunit of acetolactate synthase; acetolactate synthase catalyzes the first step of branched-chain amino acid biosynthesis; enhances activity of the Ilv2p catalytic subunit, localizes to mitochondria"</t>
  </si>
  <si>
    <t>catalytic activity;enzyme regulator activity</t>
  </si>
  <si>
    <t>Pf01842, Pf10369, Pf13710</t>
  </si>
  <si>
    <t>850348</t>
  </si>
  <si>
    <t>ILV6</t>
  </si>
  <si>
    <t>Valine, leucine and isoleucine biosynthesis; Metabolic pathways; Biosynthesis of amino acids; Pantothenate and CoA biosynthesis; 2-Oxocarboxylic acid metabolism; Biosynthesis of antibiotics; Biosynthesis of secondary metabolites; Butanoate metabolism; C5-Branched dibasic acid metabolism</t>
  </si>
  <si>
    <t>Isoleucine, Leucine, and Valine biosynthesis; Valine Biosynthesis; Isoleucine Biosynthesis; Isoleucine and Valine biosynthesis</t>
  </si>
  <si>
    <t>[R].MTIVLQGQDGVVEQAR.[R]</t>
  </si>
  <si>
    <t>YCL009C [121-136]</t>
  </si>
  <si>
    <t>YCL009C 1xOxidation [M121]</t>
  </si>
  <si>
    <t>YKL181W</t>
  </si>
  <si>
    <t>PRS1 SGDID:S000001664, Chr XI from 107316-108599, Genome Release 64-2-1, Verified ORF, "5-phospho-ribosyl-1(alpha)-pyrophosphate synthetase; synthesizes PRPP, which is required for nucleotide, histidine, and tryptophan biosynthesis; plays a key role in cell wall integrity (CWI) pathway; one of five related enzymes, which are active as heteromultimeric complexes; missense mutations in human homolog PRPS1 are associated with neuropathic Arts syndrome and Charcot-Marie Tooth (CMTX5) disease"</t>
  </si>
  <si>
    <t>Pf00156, Pf13793, Pf14572</t>
  </si>
  <si>
    <t>YKL181W; WN66_03796</t>
  </si>
  <si>
    <t>[R].EQLITLVGNVR.[G]</t>
  </si>
  <si>
    <t>YKL181W [307-317]</t>
  </si>
  <si>
    <t>YGR140W</t>
  </si>
  <si>
    <t>CBF2 SGDID:S000003372, Chr VII from 767429-770299, Genome Release 64-2-1, Verified ORF, "Essential kinetochore protein; component of the CBF3 multisubunit complex that binds to the CDEIII region of the centromere; Cbf2p also binds to the CDEII region possibly forming a different multimeric complex, ubiquitinated in vivo; sumoylated in an Mms21p-dependent manner; relative distribution to the spindle pole body decreases upon DNA replication stress"</t>
  </si>
  <si>
    <t>Pf12550</t>
  </si>
  <si>
    <t>Carbamidomethyl [C362]</t>
  </si>
  <si>
    <t>[K].CNLVYPTWDEDTFR.[T]</t>
  </si>
  <si>
    <t>YGR140W [362-375]</t>
  </si>
  <si>
    <t>YGR140W 1xCarbamidomethyl [C362]</t>
  </si>
  <si>
    <t>YMR309C</t>
  </si>
  <si>
    <t>NIP1 SGDID:S000004926, Chr XIII from 895426-892988, Genome Release 64-2-1, reverse complement, Verified ORF, "eIF3c subunit of the eukaryotic translation initiation factor 3 (eIF3); involved in the assembly of preinitiation complex and start codon selection"</t>
  </si>
  <si>
    <t>Pf01399, Pf05470</t>
  </si>
  <si>
    <t>[K].VVAQVEDAVNNTQQADLK.[N]</t>
  </si>
  <si>
    <t>YMR309C [170-187]</t>
  </si>
  <si>
    <t>YBL104C</t>
  </si>
  <si>
    <t>SEA4 SGDID:S000000200, Chr II from 21293-18177, Genome Release 64-2-1, reverse complement, Verified ORF, "Subunit of the SEA (Seh1-associated) complex; SEA is a coatomer-related complex that associates dynamically with the vacuole; has an N-terminal beta-propeller fold and a C-terminal RING motif; promoter contains multiple GCN4 binding sites"</t>
  </si>
  <si>
    <t>Pf13639</t>
  </si>
  <si>
    <t>[K].AAQAENIVGSVSNLKDTQGYPVSETNYDIR.[V]</t>
  </si>
  <si>
    <t>YBL104C [114-143]</t>
  </si>
  <si>
    <t>YDR037W</t>
  </si>
  <si>
    <t>KRS1 SGDID:S000002444, Chr IV from 525440-527215, Genome Release 64-2-1, Verified ORF, "Lysyl-tRNA synthetase"</t>
  </si>
  <si>
    <t>Oxidation [M26]</t>
  </si>
  <si>
    <t>[K].AAAEGVANLHLDEATGEMVSK.[S]</t>
  </si>
  <si>
    <t>YDR037W [9-29]</t>
  </si>
  <si>
    <t>YDR037W 1xOxidation [M26]</t>
  </si>
  <si>
    <t>Medium</t>
  </si>
  <si>
    <t>YOR185C</t>
  </si>
  <si>
    <t>GSP2 SGDID:S000005711, Chr XV from 682106-681444, Genome Release 64-2-1, reverse complement, Verified ORF, "GTP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</si>
  <si>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regulation of biological process;response to stimulus;transport</t>
  </si>
  <si>
    <t>Pf00025, Pf00071, Pf04670, Pf08477</t>
  </si>
  <si>
    <t>YOR185C; WN66_06023</t>
  </si>
  <si>
    <t>[K].LVLVGDGGTGK.[T]</t>
  </si>
  <si>
    <t>YOR185C [16-26]</t>
  </si>
  <si>
    <t>YKL018W</t>
  </si>
  <si>
    <t>SWD2 SGDID:S000001501, Chr XI from 404102-405091, Genome Release 64-2-1, Verified ORF, "Subunit of the COMPASS (Set1C) histone H3K4 methyltransferase complex; required for Set1C stability and optimal activity; COMPASS methylates histone H3 on lys 4 and is involved in telomeric silencing; subunit of CPF (cleavage and polyadenylation factor), a complex involved in RNAP II transcription termination"</t>
  </si>
  <si>
    <t>Pf00400, Pf07433</t>
  </si>
  <si>
    <t>[K].MNPVNDTFLSSSYDESVR.[L]</t>
  </si>
  <si>
    <t>YKL018W [121-138]</t>
  </si>
  <si>
    <t>YKL018W 1xOxidation [M121]</t>
  </si>
  <si>
    <t>YMR168C</t>
  </si>
  <si>
    <t>CEP3 SGDID:S000004778, Chr XIII from 599158-597332, Genome Release 64-2-1, reverse complement, Verified ORF, "Essential kinetochore protein; component of the CBF3 complex that binds the CDEIII region of the centromere; contains an N-terminal Zn2Cys6 type zinc finger domain, a C-terminal acidic domain, and a putative coiled coil dimerization domain"</t>
  </si>
  <si>
    <t>DNA binding;metal ion binding;protein binding</t>
  </si>
  <si>
    <t>Pf00172</t>
  </si>
  <si>
    <t>855204</t>
  </si>
  <si>
    <t>CEP3</t>
  </si>
  <si>
    <t>[K].LRQESLLEEEDENNTEPSDFR.[T]</t>
  </si>
  <si>
    <t>YMR168C [571-591]</t>
  </si>
  <si>
    <t>YIL142W</t>
  </si>
  <si>
    <t>CCT2 SGDID:S000001404, Chr IX from 83302-84885, Genome Release 64-2-1, Verified ORF, "Subunit beta of the cytosolic chaperonin Cct ring complex; related to Tcp1p, required for the assembly of actin and tubulins in vivo"</t>
  </si>
  <si>
    <t>854664</t>
  </si>
  <si>
    <t>CCT2</t>
  </si>
  <si>
    <t>Cooperation of PDCL (PhLP1) and TRiC/CCT in G-protein beta folding; Association of TriC/CCT with target proteins during biosynthesis; Neutrophil degranulation</t>
  </si>
  <si>
    <t>[R].AVVSSASEAAEVLLR.[V]</t>
  </si>
  <si>
    <t>YIL142W [496-510]</t>
  </si>
  <si>
    <t>YGR255C</t>
  </si>
  <si>
    <t>COQ6 SGDID:S000003487, Chr VII from 1003962-1002523, Genome Release 64-2-1, reverse complement, Verified ORF, "Putative flavin-dependent monooxygenase; involved in ubiquinone (Coenzyme Q) biosynthesis; localizes to the matrix face of the mitochondrial inner membrane in a large complex with other ubiquinone biosynthetic enzymes; human COX6 can rescue a yeast cox6 mutant and is implicated in steroid-resistant nephrotic syndrome (SRNS)"</t>
  </si>
  <si>
    <t>Pf01494, Pf07992</t>
  </si>
  <si>
    <t>Oxidation [M469]</t>
  </si>
  <si>
    <t>[K].NMIIDTLGGNEK.[-]</t>
  </si>
  <si>
    <t>YGR255C [468-479]</t>
  </si>
  <si>
    <t>YGR255C 1xOxidation [M469]</t>
  </si>
  <si>
    <t>YAL025C</t>
  </si>
  <si>
    <t>MAK16 SGDID:S000000023, Chr I from 101145-100225, Genome Release 64-2-1, reverse complement, Verified ORF, "Essential nuclear protein; constituent of 66S pre-ribosomal particles; required for maturation of 25S and 5.8S rRNAs; required for maintenance of M1 satellite double-stranded RNA of the L-A virus"</t>
  </si>
  <si>
    <t>Pf01778, Pf04874</t>
  </si>
  <si>
    <t>YAL025C; WN66_00055</t>
  </si>
  <si>
    <t>Carbamidomethyl [C38]</t>
  </si>
  <si>
    <t>[R].NEYNVTGLCTR.[Q]</t>
  </si>
  <si>
    <t>YAL025C [30-40]</t>
  </si>
  <si>
    <t>YAL025C 1xCarbamidomethyl [C38]</t>
  </si>
  <si>
    <t>YFR051C</t>
  </si>
  <si>
    <t>RET2 SGDID:S000001947, Chr VI from 251803-250163, Genome Release 64-2-1, reverse complement, Verified ORF, "Delta subunit of the coatomer complex (COPI); COPI coats Golgi-derived transport vesicles; involved in retrograde transport between Golgi and ER"</t>
  </si>
  <si>
    <t>Pf00928, Pf01217</t>
  </si>
  <si>
    <t>YFR051C; BAA09290</t>
  </si>
  <si>
    <t>Phospho [S294(97.4)]</t>
  </si>
  <si>
    <t>[R].AGAAPRPSAISSASSGTPPPPEEDVPENNGILISIK.[E]</t>
  </si>
  <si>
    <t>1xPhospho [S34(97.4)]</t>
  </si>
  <si>
    <t>YFR051C [261-296]</t>
  </si>
  <si>
    <t>YFR051C 1xPhospho [S294(97.4)]</t>
  </si>
  <si>
    <t>YJL014W</t>
  </si>
  <si>
    <t>CCT3 SGDID:S000003551, Chr X from 407558-409162, Genome Release 64-2-1, Verified ORF, "Subunit of the cytosolic chaperonin Cct ring complex; related to Tcp1p, required for the assembly of actin and tubulins in vivo; capable of binding Q/N rich proteins and mediating their folding"</t>
  </si>
  <si>
    <t>853438</t>
  </si>
  <si>
    <t>CCT3</t>
  </si>
  <si>
    <t>Oxidation [M407; M421]</t>
  </si>
  <si>
    <t>[R].NVMLSPSLSPGGGATEMAVSVK.[L]</t>
  </si>
  <si>
    <t>2xOxidation [M3; M17]</t>
  </si>
  <si>
    <t>YJL014W [405-426]</t>
  </si>
  <si>
    <t>YJL014W 2xOxidation [M407; M421]</t>
  </si>
  <si>
    <t>YHR035W</t>
  </si>
  <si>
    <t>NEL1 SGDID:S000001077, Chr VIII from 178219-180111, Genome Release 64-2-1, Verified ORF, "Activator of Sar1p GTPase activity; paralog of Sec23 but does not associate with the COPII components; not an essential gene"</t>
  </si>
  <si>
    <t>Pf04811</t>
  </si>
  <si>
    <t>[K].LLNDLQR.[F]</t>
  </si>
  <si>
    <t>YHR035W [569-575]</t>
  </si>
  <si>
    <t>YNL131W</t>
  </si>
  <si>
    <t>TOM22 SGDID:S000005075, Chr XIV from 378767-379225, Genome Release 64-2-1, Verified ORF, "Component of the TOM (Translocase of Outer Membrane) complex; responsible for initial import of mitochondrially directed proteins; mediates interaction between TOM and TIM complexes and acts as a receptor for precursor proteins"</t>
  </si>
  <si>
    <t>membrane;mitochondrion</t>
  </si>
  <si>
    <t>Pf04281</t>
  </si>
  <si>
    <t>855592</t>
  </si>
  <si>
    <t>TOM22</t>
  </si>
  <si>
    <t>Phospho [S20(99.6)]</t>
  </si>
  <si>
    <t>Met-loss [N-Term]; Phospho [S20(99.6)]</t>
  </si>
  <si>
    <t>[-].MVELTEIKDDVVQLDEPQFSR.[N]</t>
  </si>
  <si>
    <t>1xMet-loss [N-Term]; 1xPhospho [S20(99.6)]</t>
  </si>
  <si>
    <t>YNL131W [1-21]</t>
  </si>
  <si>
    <t>YNL131W 1xMet-loss [N-Term]; 1xPhospho [S20(99.6)]</t>
  </si>
  <si>
    <t>YHR107C</t>
  </si>
  <si>
    <t>CDC12 SGDID:S000001149, Chr VIII from 328036-326813, Genome Release 64-2-1, reverse complement, Verified ORF, "Component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</si>
  <si>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Pf00735</t>
  </si>
  <si>
    <t>YHR107C; WN66_02936</t>
  </si>
  <si>
    <t>[-].MSAATATAAPVPPPVGISNLPNQR.[Y]</t>
  </si>
  <si>
    <t>YHR107C [1-24]</t>
  </si>
  <si>
    <t>YHR107C 1xMet-loss+Acetyl [N-Term]</t>
  </si>
  <si>
    <t>YGR081C</t>
  </si>
  <si>
    <t>SLX9 SGDID:S000003313, Chr VII from 643780-643148, Genome Release 64-2-1, reverse complement, Verified ORF, "Protein required for pre-rRNA processing; associated with the 90S pre-ribosome and 43S small ribosomal subunit precursor; interacts with U3 snoRNA; deletion mutant has synthetic fitness defect with an sgs1 deletion mutant"</t>
  </si>
  <si>
    <t>Pf15341</t>
  </si>
  <si>
    <t>YGR081C; WN66_02495</t>
  </si>
  <si>
    <t>[K].STLNDGIAANFDGISK.[S]</t>
  </si>
  <si>
    <t>YGR081C [71-86]</t>
  </si>
  <si>
    <t>YGR098C</t>
  </si>
  <si>
    <t>ESP1 SGDID:S000003330, Chr VII from 687458-682566, Genome Release 64-2-1, reverse complement, Verified ORF, "Separase, a caspase-like cysteine protease; promotes sister chromatid separation by mediating dissociation of the cohesin Scc1p from chromatin; inhibits protein phosphatase 2A-Cdc55p to promote mitotic exit; inhibited by Pds1p; relative distribution to the nucleus increases upon DNA replication stress"</t>
  </si>
  <si>
    <t>cell death;cell organization and biogenesis;metabolic process;regulation of biological process</t>
  </si>
  <si>
    <t>cytoplasm;cytoskeleton;mitochondrion;nucleus</t>
  </si>
  <si>
    <t>Pf03568</t>
  </si>
  <si>
    <t>852990</t>
  </si>
  <si>
    <t>ESP1</t>
  </si>
  <si>
    <t>Cell cycle - yeast; Meiosis - yeast</t>
  </si>
  <si>
    <t>Separation of Sister Chromatids</t>
  </si>
  <si>
    <t>Carbamidomethyl [C384]</t>
  </si>
  <si>
    <t>[R].QFDCTVIYINSNIK.[S]</t>
  </si>
  <si>
    <t>1xCarbamidomethyl [C4]; 1xPhospho [T/S/Y]</t>
  </si>
  <si>
    <t>YGR098C [381-394]</t>
  </si>
  <si>
    <t>YGR098C 1xCarbamidomethyl [C384]</t>
  </si>
  <si>
    <t>YDR181C</t>
  </si>
  <si>
    <t>SAS4 SGDID:S000002589, Chr IV from 827355-825910, Genome Release 64-2-1, reverse complement, Verified ORF, "Subunit of the SAS complex (Sas2p, Sas4p, Sas5p); acetylates free histones and nucleosomes and regulates transcriptional silencing; required for the HAT activity of Sas2p"</t>
  </si>
  <si>
    <t>Pf15460</t>
  </si>
  <si>
    <t>YDR181C; WN66_01248</t>
  </si>
  <si>
    <t>Oxidation [M358]</t>
  </si>
  <si>
    <t>[R].EVIPLTMEVEPEVIR.[D]</t>
  </si>
  <si>
    <t>YDR181C [352-366]</t>
  </si>
  <si>
    <t>YDR181C 1xOxidation [M358]</t>
  </si>
  <si>
    <t>YCL050C</t>
  </si>
  <si>
    <t>APA1 SGDID:S000000555, Chr III from 38801-37836, Genome Release 64-2-1, reverse complement, Verified ORF, "AP4A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</si>
  <si>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Pf09830</t>
  </si>
  <si>
    <t>YCL050C; CAA42394; WN66_00609</t>
  </si>
  <si>
    <t>Oxidation [M280]</t>
  </si>
  <si>
    <t>Carbamidomethyl [C278]; Oxidation [M280]</t>
  </si>
  <si>
    <t>[K].IGFNSTGYCGMILTK.[N]</t>
  </si>
  <si>
    <t>1xCarbamidomethyl [C9]; 1xOxidation [M11]</t>
  </si>
  <si>
    <t>YCL050C [270-284]</t>
  </si>
  <si>
    <t>YCL050C 1xCarbamidomethyl [C278]; 1xOxidation [M280]</t>
  </si>
  <si>
    <t>YOR007C</t>
  </si>
  <si>
    <t>SGT2 SGDID:S000005533, Chr XV from 339978-338938, Genome Release 64-2-1, reverse complement, Verified ORF, "Glutamine-rich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has similarity to human cochaperone SGT; forms cytoplasmic foci upon DNA replication stress"</t>
  </si>
  <si>
    <t>cell organization and biogenesis;response to stimulus;transport</t>
  </si>
  <si>
    <t>Pf00515, Pf03704, Pf07719, Pf13414, Pf13424, Pf13432</t>
  </si>
  <si>
    <t>854168</t>
  </si>
  <si>
    <t>SGT2</t>
  </si>
  <si>
    <t>[R].EAVSGILGK.[S]</t>
  </si>
  <si>
    <t>YOR007C [49-57]</t>
  </si>
  <si>
    <t>YGR165W</t>
  </si>
  <si>
    <t>MRPS35 SGDID:S000003397, Chr VII from 829116-830153, Genome Release 64-2-1, Verified ORF, "Mitochondrial ribosomal protein of the small subunit; null mutant does not grow on glycerol, is sensitive to 2,4-dichlorophenol, and accumulates large lipid droplets"</t>
  </si>
  <si>
    <t>Pf12298</t>
  </si>
  <si>
    <t>[R].ENLSEIPVPQK.[T]</t>
  </si>
  <si>
    <t>YGR165W [228-238]</t>
  </si>
  <si>
    <t>YJR104C</t>
  </si>
  <si>
    <t>SOD1 SGDID:S000003865, Chr X from 623014-622550, Genome Release 64-2-1, reverse complement, Verified ORF, "Cytosolic copper-zinc superoxide dismutase; detoxifies superoxide; stabilizes Yck1p and Yck2p kinases in glucose to repress respiration; phosphorylated by Dun1p and enters the nucleus under oxidative stress to promote transcription of stress response genes; human ortholog implicated in ALS; abundance increases under DNA replication stress and during exposure to boric acid; localization of a fraction to the mitochondrial intermembrane space is modulated by the MICOS complex"</t>
  </si>
  <si>
    <t>antioxidant activity;catalytic activity;metal ion binding</t>
  </si>
  <si>
    <t>Pf00080</t>
  </si>
  <si>
    <t>YJR104C; WN66_03683</t>
  </si>
  <si>
    <t>Phospho [T153(97)]</t>
  </si>
  <si>
    <t>Carbamidomethyl [C147]; Phospho [T153(97)]</t>
  </si>
  <si>
    <t>[K].TGNAGPRPACGVIGLTN.[-]</t>
  </si>
  <si>
    <t>1xCarbamidomethyl [C10]; 1xPhospho [T16(97)]</t>
  </si>
  <si>
    <t>YJR104C [138-154]</t>
  </si>
  <si>
    <t>YJR104C 1xCarbamidomethyl [C147]; 1xPhospho [T153(97)]</t>
  </si>
  <si>
    <t>YBR060C</t>
  </si>
  <si>
    <t>ORC2 SGDID:S000000264, Chr II from 362514-360652, Genome Release 64-2-1, reverse complement, Verified ORF, "Subunit of the origin recognition complex (ORC); ORC directs DNA replication by binding to replication origins and is also involved in transcriptional silencing; interacts with Spp1p and with trimethylated histone H3; phosphorylated by Cdc28p"</t>
  </si>
  <si>
    <t>Pf04084</t>
  </si>
  <si>
    <t>[K].QIIMNNLK.[E]</t>
  </si>
  <si>
    <t>YBR060C [192-199]</t>
  </si>
  <si>
    <t>YGR124W</t>
  </si>
  <si>
    <t>ASN2 SGDID:S000003356, Chr VII from 739944-741662, Genome Release 64-2-1, Verified ORF, "Asparagine synthetase; catalyzes the synthesis of L-asparagine from L-aspartate in the asparagine biosynthetic pathway; ASN2 has a paralog, ASN1, that arose from the whole genome duplication"</t>
  </si>
  <si>
    <t>Pf00310, Pf00733, Pf12481, Pf13522, Pf13537</t>
  </si>
  <si>
    <t>[R].SSQSPETVYFASELK.[C]</t>
  </si>
  <si>
    <t>YGR124W [149-163]</t>
  </si>
  <si>
    <t>YML126C</t>
  </si>
  <si>
    <t>ERG13 SGDID:S000004595, Chr XIII from 20535-19060, Genome Release 64-2-1, reverse complement, Verified ORF, "3-hydroxy-3-methylglutaryl-CoA (HMG-CoA) synthase; catalyzes the formation of HMG-CoA from acetyl-CoA and acetoacetyl-CoA; involved in the second step in mevalonate biosynthesis"</t>
  </si>
  <si>
    <t>Pf01154, Pf08540</t>
  </si>
  <si>
    <t>YML126C; WN66_04675</t>
  </si>
  <si>
    <t>[R].ANPQLFPEVDAELATR.[D]</t>
  </si>
  <si>
    <t>YML126C [317-332]</t>
  </si>
  <si>
    <t>YLR187W</t>
  </si>
  <si>
    <t>SKG3 SGDID:S000004177, Chr XII from 524865-527945, Genome Release 64-2-1, Verified ORF, "Protein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</si>
  <si>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Pf00169</t>
  </si>
  <si>
    <t>850884</t>
  </si>
  <si>
    <t>SKG3</t>
  </si>
  <si>
    <t>[K].KDLDNVLVVSTTLK.[N]</t>
  </si>
  <si>
    <t>2xPhospho [S/T]</t>
  </si>
  <si>
    <t>YLR187W [183-196]</t>
  </si>
  <si>
    <t>YOR026W</t>
  </si>
  <si>
    <t>BUB3 SGDID:S000005552, Chr XV from 379781-380806, Genome Release 64-2-1, Verified ORF, "Kinetochore checkpoint WD40 repeat protein; localizes to kinetochores during prophase and metaphase, delays anaphase in the presence of unattached kinetochores; forms complexes with Mad1p-Bub1p and with Cdc20p, binds Mad2p and Mad3p"</t>
  </si>
  <si>
    <t>Oxidation [M167]</t>
  </si>
  <si>
    <t>[R].LIVGMNNSQVQWFR.[L]</t>
  </si>
  <si>
    <t>YOR026W [163-176]</t>
  </si>
  <si>
    <t>YOR026W 1xOxidation [M167]</t>
  </si>
  <si>
    <t>YBR245C</t>
  </si>
  <si>
    <t>ISW1 SGDID:S000000449, Chr II from 711539-708150, Genome Release 64-2-1, reverse complement, Verified ORF, "ATPase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</si>
  <si>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catalytic activity;DNA binding;nucleotide binding;protein binding</t>
  </si>
  <si>
    <t>Pf00176, Pf00270, Pf00271, Pf09110, Pf09111, Pf11496</t>
  </si>
  <si>
    <t>852547</t>
  </si>
  <si>
    <t>ISW1</t>
  </si>
  <si>
    <t>Formation of Incision Complex in GG-NER; Dual Incision in GG-NER</t>
  </si>
  <si>
    <t>Phospho [S760(100); T767(100)]</t>
  </si>
  <si>
    <t>[R].DIISPLLLNPTK.[R]</t>
  </si>
  <si>
    <t>2xPhospho [S4(100); T11(100)]</t>
  </si>
  <si>
    <t>YBR245C [757-768]</t>
  </si>
  <si>
    <t>YBR245C 2xPhospho [S760(100); T767(100)]</t>
  </si>
  <si>
    <t>YOR290C</t>
  </si>
  <si>
    <t>SNF2 SGDID:S000005816, Chr XV from 860258-855147, Genome Release 64-2-1, reverse complement, Verified ORF, "Catalytic subunit of the SWI/SNF chromatin remodeling complex; involved in transcriptional regulation; contains DNA-stimulated ATPase activity; functions interdependently in transcriptional activation with Snf5p and Snf6p"</t>
  </si>
  <si>
    <t>DNA binding;nucleotide binding;protein binding</t>
  </si>
  <si>
    <t>Pf00176, Pf00271, Pf00439, Pf08880, Pf11496, Pf14619</t>
  </si>
  <si>
    <t>[R].LITTNSVEEVILER.[A]</t>
  </si>
  <si>
    <t>YOR290C [1211-1224]</t>
  </si>
  <si>
    <t>YJR109C</t>
  </si>
  <si>
    <t>CPA2 SGDID:S000003870, Chr X from 632941-629585, Genome Release 64-2-1, reverse complement, Verified ORF, "Large subunit of carbamoyl phosphate synthetase; carbamoyl phosphate synthetase catalyzes a step in the synthesis of citrulline, an arginine precursor"</t>
  </si>
  <si>
    <t>Pf00289, Pf02142, Pf02222, Pf02786, Pf02787, Pf07478, Pf08442, Pf08443, Pf13535, Pf13549, Pf15632</t>
  </si>
  <si>
    <t>YJR109C; WN66_03689</t>
  </si>
  <si>
    <t>Oxidation [M646]</t>
  </si>
  <si>
    <t>Carbamidomethyl [C657]; Oxidation [M646]</t>
  </si>
  <si>
    <t>[R].VMDIYELEQSEGCIISVGGQLPQNIALK.[L]</t>
  </si>
  <si>
    <t>1xCarbamidomethyl [C13]; 1xOxidation [M2]</t>
  </si>
  <si>
    <t>YJR109C [645-672]</t>
  </si>
  <si>
    <t>YJR109C 1xCarbamidomethyl [C657]; 1xOxidation [M646]</t>
  </si>
  <si>
    <t>YER110C</t>
  </si>
  <si>
    <t>KAP123 SGDID:S000000912, Chr V from 382103-378762, Genome Release 64-2-1, reverse complement, Verified ORF, "Karyopherin beta; mediates nuclear import of ribosomal proteins prior to assembly into ribosomes and import of histones H3 and H4; localizes to the nuclear pore, nucleus, and cytoplasm; exhibits genetic interactions with RAI1"</t>
  </si>
  <si>
    <t>regulation of biological process;transport</t>
  </si>
  <si>
    <t>cytoplasm;membrane;nucleus</t>
  </si>
  <si>
    <t>Pf03810</t>
  </si>
  <si>
    <t>856846</t>
  </si>
  <si>
    <t>KAP123</t>
  </si>
  <si>
    <t>Oxidation [M559]</t>
  </si>
  <si>
    <t>[R].ANTFENISTMAR.[A]</t>
  </si>
  <si>
    <t>YER110C [550-561]</t>
  </si>
  <si>
    <t>YER110C 1xOxidation [M559]</t>
  </si>
  <si>
    <t>YNL037C</t>
  </si>
  <si>
    <t>IDH1 SGDID:S000004982, Chr XIV from 559002-557920, Genome Release 64-2-1, reverse complement, Verified ORF, "Subunit of mitochondrial NAD(+)-dependent isocitrate dehydrogenase; complex catalyzes the oxidation of isocitrate to alpha-ketoglutarate in the TCA cycle"</t>
  </si>
  <si>
    <t>cytosol;mitochondrion;organelle lumen</t>
  </si>
  <si>
    <t>catalytic activity;metal ion binding;nucleotide binding;protein binding;RNA binding</t>
  </si>
  <si>
    <t>Pf00180</t>
  </si>
  <si>
    <t>855691</t>
  </si>
  <si>
    <t>IDH1</t>
  </si>
  <si>
    <t>Metabolic pathways; Biosynthesis of secondary metabolites; Carbon metabolism; Biosynthesis of amino acids; 2-Oxocarboxylic acid metabolism; Citrate cycle (TCA cycle); Biosynthesis of antibiotics</t>
  </si>
  <si>
    <t>Citric acid cycle (TCA cycle)</t>
  </si>
  <si>
    <t>Principle Pathways of Carbon Metabolism; TCA Cycle - Detailed; TCA Cycle</t>
  </si>
  <si>
    <t>[R].DIGGSSSTTDFTNEIINK.[L]</t>
  </si>
  <si>
    <t>YNL037C [339-356]</t>
  </si>
  <si>
    <t>YGL100W</t>
  </si>
  <si>
    <t>SEH1 SGDID:S000003068, Chr VII from 313234-314283, Genome Release 64-2-1, Verified ORF, "Component of two distinct complexes; subunit of the Nup84 nuclear pore sub-complex (NPC) and the Seh1-associated (SEA) complex; the the NUP84 subcomplex contributes to nucleocytoplasmic transport and NPC biogenesis; the SEA complex is a coatamer-related complex that associates dynamically with the vacuole; homologous to human SEH1"</t>
  </si>
  <si>
    <t>membrane;nucleus;vacuole</t>
  </si>
  <si>
    <t>852778</t>
  </si>
  <si>
    <t>SEH1</t>
  </si>
  <si>
    <t>[R].LYDALEPSDLR.[S]</t>
  </si>
  <si>
    <t>YGL100W [136-146]</t>
  </si>
  <si>
    <t>================================================================================</t>
  </si>
  <si>
    <t>Processing Step A: Workflow</t>
  </si>
  <si>
    <t>Result name: CN052721_053021_12441</t>
  </si>
  <si>
    <t>Result file: D:\cnelson\053021\CN052721_053021_PD2_4\CN052721_053021_12441.msf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</si>
  <si>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</si>
  <si>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</si>
  <si>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6/1/2021 10:36:48 AM</t>
  </si>
  <si>
    <t>Created with Discoverer version: 2.4.0.305</t>
  </si>
  <si>
    <t>------------------------------------------------------------------</t>
  </si>
  <si>
    <t>The workflow tree:</t>
  </si>
  <si>
    <t xml:space="preserve">  |-(4) Spectrum Files</t>
  </si>
  <si>
    <t xml:space="preserve">    |-(1) Spectrum Selector</t>
  </si>
  <si>
    <t xml:space="preserve">      |-(2) Sequest HT</t>
  </si>
  <si>
    <t xml:space="preserve">        |-(5) Percolator</t>
  </si>
  <si>
    <t xml:space="preserve">          |-(6) IMP-ptmRS</t>
  </si>
  <si>
    <t>Processing node 4: Spectrum Files</t>
  </si>
  <si>
    <t>Input Data:</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</si>
  <si>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</si>
  <si>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</si>
  <si>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</si>
  <si>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</si>
  <si>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</si>
  <si>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</si>
  <si>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</si>
  <si>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</si>
  <si>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</si>
  <si>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</si>
  <si>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</si>
  <si>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</si>
  <si>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</si>
  <si>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</si>
  <si>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</si>
  <si>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</si>
  <si>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</si>
  <si>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</si>
  <si>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</si>
  <si>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</si>
  <si>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</si>
  <si>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</si>
  <si>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</si>
  <si>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</si>
  <si>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</si>
  <si>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</si>
  <si>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</si>
  <si>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</si>
  <si>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Protein Database:  cRAP_012915_NP.fasta; SGD_Yeast_102519.fasta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</si>
  <si>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</si>
  <si>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</si>
  <si>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</si>
  <si>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</si>
  <si>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</si>
  <si>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</si>
  <si>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</si>
  <si>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</si>
  <si>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</si>
  <si>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</si>
  <si>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</si>
  <si>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</si>
  <si>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</si>
  <si>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</si>
  <si>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</si>
  <si>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</si>
  <si>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</si>
  <si>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</si>
  <si>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</si>
  <si>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</si>
  <si>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</si>
  <si>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</si>
  <si>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</si>
  <si>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- 1. Dynamic Modification:  Oxidation / +15.995 Da (M)</t>
  </si>
  <si>
    <t>- 2. Dynamic Modification:  Phospho / +79.966 Da (S, T, Y)</t>
  </si>
  <si>
    <t>6. Dynamic Modifications (protein terminus):</t>
  </si>
  <si>
    <t>- 1. N-Terminal Modification:  Acetyl / +42.011 Da (N-Terminus)</t>
  </si>
  <si>
    <t>- 2. N-Terminal Modification:  Met-loss / -131.040 Da (M)</t>
  </si>
  <si>
    <t>- 3. N-Terminal Modification:  Met-loss+Acetyl / -89.030 Da (M)</t>
  </si>
  <si>
    <t>7. Static Modifications:</t>
  </si>
  <si>
    <t>- 1. Static Modification:  Carbamidomethyl / +57.021 Da (C)</t>
  </si>
  <si>
    <t>Processing node 5: Percolator</t>
  </si>
  <si>
    <t>1. Target/Decoy Strategy:</t>
  </si>
  <si>
    <t>2. Input Data:</t>
  </si>
  <si>
    <t>- Maximum Delta Cn:  0.05</t>
  </si>
  <si>
    <t>- Maximum Rank:  0</t>
  </si>
  <si>
    <t>3. FDR Targets:</t>
  </si>
  <si>
    <t>- Target FDR (Strict):  0.01</t>
  </si>
  <si>
    <t>- Target FDR (Relaxed):  0.05</t>
  </si>
  <si>
    <t>Processing node 6: IMP-ptmRS</t>
  </si>
  <si>
    <t>1. Scoring:</t>
  </si>
  <si>
    <t>- PhosphoRS Mode:  False</t>
  </si>
  <si>
    <t>- Report Only PTMs:  True</t>
  </si>
  <si>
    <t>- Use Diagnostic Ions:  True</t>
  </si>
  <si>
    <t>- Use Fragment Mass Tolerance of Search Node:  True</t>
  </si>
  <si>
    <t>- Fragment Mass Tolerance:  0.5 Da</t>
  </si>
  <si>
    <t>- Maximum Peak Depth:  8</t>
  </si>
  <si>
    <t>- Use a mass accuracy correction:  False</t>
  </si>
  <si>
    <t>2. Performance:</t>
  </si>
  <si>
    <t>- Maximum Number of Position Isoforms:  500</t>
  </si>
  <si>
    <t>- Maximum PTMs per peptide:  10</t>
  </si>
  <si>
    <t>Workflow messages:</t>
  </si>
  <si>
    <t>Job Execution:</t>
  </si>
  <si>
    <t>Processing D:\cnelson\053021\CN052721_053021_PD2_4\CN052721_053021_12441.msf</t>
  </si>
  <si>
    <t>(1): Spectrum Selector:</t>
  </si>
  <si>
    <t>Profile spectra are not sent.</t>
  </si>
  <si>
    <t>Reading from file 1 of 1 F1: D:\cnelson\053021\CN052721_053021_12441.raw (61693 spectra total)</t>
  </si>
  <si>
    <t>(2): Sequest HT:</t>
  </si>
  <si>
    <t>Sequence Database: cRAP_012915_NP.fasta</t>
  </si>
  <si>
    <t>Sequence Database: SGD_Yeast_102519.fasta</t>
  </si>
  <si>
    <t>Sent 41676 spectra from file F1.</t>
  </si>
  <si>
    <t>Sent 41676 spectra from 1 files (processing time: 39.3 s).</t>
  </si>
  <si>
    <t>-- Total execution of Spectrum Selector (1) took 2 min 6 s --</t>
  </si>
  <si>
    <t>Storing spectra took 1 min 24 s.</t>
  </si>
  <si>
    <t>There is already an adequate target FASTA index for cRAP_012915_NP(9515c0ed-e4f6-45b0-ac86-1af1d9c156b9).fasta.</t>
  </si>
  <si>
    <t>There is already an adequate target FASTA index for SGD_Yeast_102519(eb2e8c46-8bc3-4b35-b82a-fcedfdb7c864).fasta.</t>
  </si>
  <si>
    <t>Start Sequest HT target search for 41676 spectra (41676 precursors)...</t>
  </si>
  <si>
    <t>ISE (1.1.0.189, x64) started at 6/1/2021 10:38:57 AM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</si>
  <si>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</si>
  <si>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</si>
  <si>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</si>
  <si>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1.3 ms.</t>
  </si>
  <si>
    <t>Performing target search took 54.4 s.</t>
  </si>
  <si>
    <t>Stored 60148 PSMs for 41676 spectra</t>
  </si>
  <si>
    <t>Discarded 158905 peptide(s) that did not match the conditions for protein terminal modifications.</t>
  </si>
  <si>
    <t>Reading search results took 5.3 s.</t>
  </si>
  <si>
    <t>Saving results took 4 s.</t>
  </si>
  <si>
    <t>Saving proteins took 1.2 s.</t>
  </si>
  <si>
    <t>Reading results took 11.7 s.</t>
  </si>
  <si>
    <t>There is already an adequate decoy FASTA index for cRAP_012915_NP(9515c0ed-e4f6-45b0-ac86-1af1d9c156b9)_reversed.fasta.</t>
  </si>
  <si>
    <t>There is already an adequate decoy FASTA index for SGD_Yeast_102519(eb2e8c46-8bc3-4b35-b82a-fcedfdb7c864)_reversed.fasta.</t>
  </si>
  <si>
    <t>Start Sequest HT decoy search for 41676 spectra (41676 precursors)...</t>
  </si>
  <si>
    <t>ISE (1.1.0.189, x64) started at 6/1/2021 10:40:03 AM on DESKTOP-2MISEU1 (x64) [36 CPUs] running Microsoft Windows NT 6.2.9200.0 (64bit) [.NET: 4.0.30319.42000]</t>
  </si>
  <si>
    <t>Performing decoy search took 54.8 s.</t>
  </si>
  <si>
    <t>Stored 123200 decoy PSMs for 41676 spectra</t>
  </si>
  <si>
    <t>Discarded 166226 peptide(s) that did not match the conditions for protein terminal modifications.</t>
  </si>
  <si>
    <t>Reading search results took 6.8 s.</t>
  </si>
  <si>
    <t>Saving results took 5.3 s.</t>
  </si>
  <si>
    <t>Saving proteins took 1.5 s.</t>
  </si>
  <si>
    <t>Reading results took 13.8 s.</t>
  </si>
  <si>
    <t>Finalizing search results...</t>
  </si>
  <si>
    <t>-- Total search time was 2 min 17 s --</t>
  </si>
  <si>
    <t>(5): Percolator:</t>
  </si>
  <si>
    <t>Creating input file for Sequest HT (2) took 1 min 47 s.</t>
  </si>
  <si>
    <t>The input file contains 24075 PSMs, 16641 decoy PSMs and 32 features.</t>
  </si>
  <si>
    <t>Generated percolator input for concatenated mode</t>
  </si>
  <si>
    <t>Percolator version 3.02.1, Build Date Aug 14 2018 00:44:01</t>
  </si>
  <si>
    <t>Copyright (c) 2006-9 University of Washington. All rights reserved.</t>
  </si>
  <si>
    <t>Written by Lukas K├ñll (lukall@u.washington.edu) in the</t>
  </si>
  <si>
    <t>Department of Genome Sciences at the University of Washington.</t>
  </si>
  <si>
    <t>Issued command:</t>
  </si>
  <si>
    <t>C:\Program Files\Thermo\Proteome Discoverer 2.4\Tools\Percolator\percolator.exe -s -X C:\ProgramData\Thermo\Proteome Discoverer 2.4\Scratch\Job3706\Percol(5)\output2.xml -Z -I auto -k C:\ProgramData\Thermo\Proteome Discoverer 2.4\Scratch\Job3706\Percol(5)\input2.xml</t>
  </si>
  <si>
    <t>Started Tue Jun  1 10:43:25 2021</t>
  </si>
  <si>
    <t>Hyperparameters: selectionFdr=0.01, Cpos=0, Cneg=0, maxNiter=10</t>
  </si>
  <si>
    <t>Reading pin-xml input from datafile C:\ProgramData\Thermo\Proteome Discoverer 2.4\Scratch\Job3706\Percol(5)\input2.xml</t>
  </si>
  <si>
    <t>enzyme=Trypsin</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</si>
  <si>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</si>
  <si>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</si>
  <si>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Concatenated search input detected, skipping both target-decoy competition and mix-max.</t>
  </si>
  <si>
    <t>Train/test set contains 24075 positives and 16641 negatives, size ratio=1.44673 and pi0=1</t>
  </si>
  <si>
    <t>Selecting Cpos by cross-validation.</t>
  </si>
  <si>
    <t>Selecting Cneg by cross-validation.</t>
  </si>
  <si>
    <t>Split 1:</t>
  </si>
  <si>
    <t>Selected feature 26 as initial direction. Could separate 2377 training set positives with q&lt;0.01 in that direction.</t>
  </si>
  <si>
    <t>Split 2:</t>
  </si>
  <si>
    <t>Selected feature 22 as initial direction. Could separate 2451 training set positives with q&lt;0.01 in that direction.</t>
  </si>
  <si>
    <t>Split 3:</t>
  </si>
  <si>
    <t>Selected feature 26 as initial direction. Could separate 2339 training set positives with q&lt;0.01 in that direction.</t>
  </si>
  <si>
    <t>Found 3074 test set positives with q&lt;0.01 in initial direction</t>
  </si>
  <si>
    <t>Reading in data and feature calculation took 5.731 cpu seconds or 6 seconds wall clock time.</t>
  </si>
  <si>
    <t>---Training with Cpos selected by cross validation, Cneg selected by cross validation, initial_fdr=0.01, fdr=0.01</t>
  </si>
  <si>
    <t>Iteration 1:</t>
  </si>
  <si>
    <t>Estimated 6016 PSMs with q&lt;0.01</t>
  </si>
  <si>
    <t>Iteration 2:</t>
  </si>
  <si>
    <t>Estimated 6370 PSMs with q&lt;0.01</t>
  </si>
  <si>
    <t>Iteration 3:</t>
  </si>
  <si>
    <t>Estimated 6452 PSMs with q&lt;0.01</t>
  </si>
  <si>
    <t>Iteration 4:</t>
  </si>
  <si>
    <t>Estimated 6494 PSMs with q&lt;0.01</t>
  </si>
  <si>
    <t>Iteration 5:</t>
  </si>
  <si>
    <t>Estimated 6503 PSMs with q&lt;0.01</t>
  </si>
  <si>
    <t>Iteration 6:</t>
  </si>
  <si>
    <t>Estimated 6514 PSMs with q&lt;0.01</t>
  </si>
  <si>
    <t>Iteration 7:</t>
  </si>
  <si>
    <t>Estimated 6526 PSMs with q&lt;0.01</t>
  </si>
  <si>
    <t>Iteration 8:</t>
  </si>
  <si>
    <t>Estimated 6525 PSMs with q&lt;0.01</t>
  </si>
  <si>
    <t>Iteration 9:</t>
  </si>
  <si>
    <t>Estimated 6524 PSMs with q&lt;0.01</t>
  </si>
  <si>
    <t>Iteration 10:</t>
  </si>
  <si>
    <t>Estimated 6527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</si>
  <si>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</si>
  <si>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</si>
  <si>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</si>
  <si>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</si>
  <si>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</si>
  <si>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</si>
  <si>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</si>
  <si>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</si>
  <si>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</si>
  <si>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</si>
  <si>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</si>
  <si>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</si>
  <si>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</si>
  <si>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</si>
  <si>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</si>
  <si>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</si>
  <si>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</si>
  <si>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</si>
  <si>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</si>
  <si>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</si>
  <si>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</si>
  <si>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</si>
  <si>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</si>
  <si>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</si>
  <si>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</si>
  <si>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</si>
  <si>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</si>
  <si>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</si>
  <si>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</si>
  <si>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</si>
  <si>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</si>
  <si>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</si>
  <si>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</si>
  <si>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</si>
  <si>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</si>
  <si>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</si>
  <si>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</si>
  <si>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6430 test set PSMs with q&lt;0.01.</t>
  </si>
  <si>
    <t>Tossing out "redundant" PSMs keeping only the best scoring PSM for each unique peptide.</t>
  </si>
  <si>
    <t>Calculating q values.</t>
  </si>
  <si>
    <t>Final list yields 1477 target peptides with q&lt;0.01.</t>
  </si>
  <si>
    <t>Calculating posterior error probabilities (PEPs).</t>
  </si>
  <si>
    <t>Processing took 9.359 cpu seconds or 9 seconds wall clock time.</t>
  </si>
  <si>
    <t>PSMId</t>
  </si>
  <si>
    <t>score</t>
  </si>
  <si>
    <t>q-value</t>
  </si>
  <si>
    <t>posterior_error_prob</t>
  </si>
  <si>
    <t>peptide</t>
  </si>
  <si>
    <t>proteinIds</t>
  </si>
  <si>
    <t>6431/63 high confident target/decoy peptides were found for Sequest HT (2).</t>
  </si>
  <si>
    <t>566/285 medium confident target/decoy peptides were found for Sequest HT (2).</t>
  </si>
  <si>
    <t>-- Total execution of Percolator (64Bit) for Sequest HT (2) took 2 min 5 s --</t>
  </si>
  <si>
    <t>(6): IMP-ptmRS:</t>
  </si>
  <si>
    <t>Starting IMP-ptmRS node 2.0, IMP-ptmRS 2.2.7109.27786 - based on phosphoRS3 Taus T. et al., J. Proteome Res. 2011, 10, 5354-62</t>
  </si>
  <si>
    <t>More nodes and documentations can be found here http://ms.imp.ac.at/?goto=pd-nodes.</t>
  </si>
  <si>
    <t>Scoring with ptmRS (2.2.7109.27786) for Sequest HT (2) with a fragment ion mass tolerance of 0.6 m/z allowing a maximum of 10 PTMs with neutral loss and 500 isoforms per peptide.</t>
  </si>
  <si>
    <t>(6) Localizing 1xPhospho, elementTarget: S (delta mass: 79.9663, Neutral-losses:-H(3) O(4) P - 97.976896)</t>
  </si>
  <si>
    <t>(6) Localizing 1xPhospho, elementTarget: T (delta mass: 79.9663, Neutral-losses:-H(3) O(4) P - 97.976896)</t>
  </si>
  <si>
    <t>(6) Localizing 1xPhospho, elementTarget: Y (delta mass: 79.9663, no neutral loss)</t>
  </si>
  <si>
    <t>(6) FITs for CID_CAD: b, y; FITs with NLs: no</t>
  </si>
  <si>
    <t>(6) FITs for HCD: b, y; FITs with NLs: b, y</t>
  </si>
  <si>
    <t>(6) FITs for ECD_ETD: c, zRadical, zPrime; FITs with NLs: no</t>
  </si>
  <si>
    <t>(6) FITs for EThcD: b, y, c, zRadical, zPrime; FITs with NLs: b, y</t>
  </si>
  <si>
    <t xml:space="preserve">(6) Workload level: #spectra: 41676. </t>
  </si>
  <si>
    <t xml:space="preserve">(6) Workload level: #spectra per package: 41676. </t>
  </si>
  <si>
    <t xml:space="preserve">(6) Workload level: #parallel tasks: 36. </t>
  </si>
  <si>
    <t>(6) Finished collecting spectra</t>
  </si>
  <si>
    <t>Writing current ptmRS results to file. Puffer has following size 30000</t>
  </si>
  <si>
    <t>Writing current ptmRS results to file. Puffer has following size 8607</t>
  </si>
  <si>
    <t>-- Total execution of IMP-ptmRS (6) took 2 min 39 s --</t>
  </si>
  <si>
    <t>Finished D:\cnelson\053021\CN052721_053021_PD2_4\CN052721_053021_12441.msf</t>
  </si>
  <si>
    <t>----- Total Job execution took: 9 min 34 s. -----</t>
  </si>
  <si>
    <t>Consensus Step Workflow</t>
  </si>
  <si>
    <t>Result file: D:\cnelson\053021\CN052721_053021_PD2_4\CN052721_053021_12441.pdResult</t>
  </si>
  <si>
    <t>Description: Result filtered for high confident peptides, with Annotations from Protein Annotation Server.</t>
  </si>
  <si>
    <t>Workflow based on template: CWF_Basic_Annotation_PepAnnot_ModLoc</t>
  </si>
  <si>
    <t>Creation date: 6/1/2021 10:36:49 AM</t>
  </si>
  <si>
    <t xml:space="preserve">  |-(0) MSF Files</t>
  </si>
  <si>
    <t xml:space="preserve">    |-(1) PSM Grouper</t>
  </si>
  <si>
    <t xml:space="preserve">      |-(2) Peptide Validator</t>
  </si>
  <si>
    <t xml:space="preserve">        |-(3) Peptide and Protein Filter</t>
  </si>
  <si>
    <t xml:space="preserve">          |-(4) Protein Scorer</t>
  </si>
  <si>
    <t xml:space="preserve">            |-(5) Protein Grouping</t>
  </si>
  <si>
    <t xml:space="preserve">              |-(11) Peptide in Protein Annotation</t>
  </si>
  <si>
    <t xml:space="preserve">            |-(6) Protein FDR Validator</t>
  </si>
  <si>
    <t xml:space="preserve">          |-(7) Protein Annotation</t>
  </si>
  <si>
    <t>Post-processing nodes:</t>
  </si>
  <si>
    <t>--------------------------------</t>
  </si>
  <si>
    <t xml:space="preserve">  |-(8) Display Settings</t>
  </si>
  <si>
    <t xml:space="preserve">  |-(9) Result Statistics</t>
  </si>
  <si>
    <t xml:space="preserve">  |-(10)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</si>
  <si>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</si>
  <si>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</si>
  <si>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</si>
  <si>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</si>
  <si>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</si>
  <si>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</si>
  <si>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</si>
  <si>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</si>
  <si>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</si>
  <si>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</si>
  <si>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</si>
  <si>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</si>
  <si>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</si>
  <si>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</si>
  <si>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</si>
  <si>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</si>
  <si>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</si>
  <si>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</si>
  <si>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</si>
  <si>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</si>
  <si>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</si>
  <si>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</si>
  <si>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</si>
  <si>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</si>
  <si>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</si>
  <si>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</si>
  <si>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</si>
  <si>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</si>
  <si>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</si>
  <si>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5: Protein Grouping</t>
  </si>
  <si>
    <t>1. Protein Grouping:</t>
  </si>
  <si>
    <t>- Apply strict parsimony principle:  True</t>
  </si>
  <si>
    <t>Processing node 11: Peptide in Protein Annotation</t>
  </si>
  <si>
    <t>1. Flanking Residues:</t>
  </si>
  <si>
    <t>- Annotate Flanking Residues of the Peptide:  True</t>
  </si>
  <si>
    <t>- Number Flanking Residues in Connection Tables:  1</t>
  </si>
  <si>
    <t>2. Modifications in Peptide:</t>
  </si>
  <si>
    <t>3. Modifications in Protein:</t>
  </si>
  <si>
    <t>- Report Only PTMs:  False</t>
  </si>
  <si>
    <t>- Modification:  Phospho / +79.966 Da (S, T, Y)</t>
  </si>
  <si>
    <t>- Modification:  Oxidation / +15.995 Da (M)</t>
  </si>
  <si>
    <t>4. Positions in Protein:</t>
  </si>
  <si>
    <t>Processing node 6: Protein FDR Validator</t>
  </si>
  <si>
    <t>1. Confidence Thresholds:</t>
  </si>
  <si>
    <t>Processing node 7: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</si>
  <si>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</si>
  <si>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</si>
  <si>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</si>
  <si>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</si>
  <si>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</si>
  <si>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</si>
  <si>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</si>
  <si>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</si>
  <si>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8: Display Settings</t>
  </si>
  <si>
    <t>1. General:</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</si>
  <si>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</si>
  <si>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</si>
  <si>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</si>
  <si>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</si>
  <si>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</si>
  <si>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</si>
  <si>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9: Result Statistics</t>
  </si>
  <si>
    <t>Processing node 10: Data Distributions</t>
  </si>
  <si>
    <t>1. ID Distributions (Bottom-up):</t>
  </si>
  <si>
    <t>Processing D:\cnelson\053021\CN052721_053021_PD2_4\CN052721_053021_12441.pdResult</t>
  </si>
  <si>
    <t>(0): MSF Files:</t>
  </si>
  <si>
    <t>D:\cnelson\053021\CN052721_053021_PD2_4\CN052721_053021_12441.msf</t>
  </si>
  <si>
    <t>All 1 files are ready for processing.</t>
  </si>
  <si>
    <t>Start transferring results of 1 msf files...</t>
  </si>
  <si>
    <t>Transferred 5103 Proteins to result file in 2.3 s.</t>
  </si>
  <si>
    <t>Transferred 4904 Decoy Proteins to result file in 2.3 s.</t>
  </si>
  <si>
    <t>Added 40716 Mass Spectra to result file.</t>
  </si>
  <si>
    <t>Added 2 traces to result file.</t>
  </si>
  <si>
    <t>Added 1 Input Files to result file.</t>
  </si>
  <si>
    <t>Added 24075 PSMs to result file.</t>
  </si>
  <si>
    <t>Added 16641 Decoy PSMs to result file.</t>
  </si>
  <si>
    <t>Added 41676 MS/MS Spectrum Info to result file.</t>
  </si>
  <si>
    <t>Added 41676 Precursors to result file.</t>
  </si>
  <si>
    <t>Added 2 Specialized Traces to result file.</t>
  </si>
  <si>
    <t>Copying data took 17.6 s.</t>
  </si>
  <si>
    <t>Finding unique sequences took 1.7 s.</t>
  </si>
  <si>
    <t>Filtering proteins took 196.6 ms.</t>
  </si>
  <si>
    <t>-- Total execution of MSF Files (0) took 28.2 s --</t>
  </si>
  <si>
    <t>(1): PSM Grouper:</t>
  </si>
  <si>
    <t>Grouping 'PSMs'</t>
  </si>
  <si>
    <t>Found 16603 Peptide Groups.</t>
  </si>
  <si>
    <t>Grouping 'Decoy PSMs'</t>
  </si>
  <si>
    <t>Found 14540 Decoy Peptide Groups.</t>
  </si>
  <si>
    <t>-- Total execution of PSM Grouper (1) took 29.3 s --</t>
  </si>
  <si>
    <t>(2): Peptide Validator:</t>
  </si>
  <si>
    <t>Start PSM and Peptide validation in 'Automatic (Control peptide level error rate if possible)' mode...</t>
  </si>
  <si>
    <t>Updated PSM confidences in 500.6 ms.</t>
  </si>
  <si>
    <t>Use svm score for 'peptide' qvality run.</t>
  </si>
  <si>
    <t>Updated peptide confidences using qvality in 4.7 s.</t>
  </si>
  <si>
    <t>Calculating Mascot thresholds.</t>
  </si>
  <si>
    <t>-- Total execution of Peptide Validator (2) took 5.3 s --</t>
  </si>
  <si>
    <t>(3): Peptide and Protein Filter:</t>
  </si>
  <si>
    <t>Filter Peptide Groups</t>
  </si>
  <si>
    <t>Filter 1546/16603 Peptide Groups (15057 excluded) and 6305/24075 PSMs (17770 excluded) took 846.9 ms</t>
  </si>
  <si>
    <t>Filtering Proteins</t>
  </si>
  <si>
    <t>Filter 596/5103 Proteins (4507 excluded) took 209.6 ms</t>
  </si>
  <si>
    <t>Filter Decoy Peptide Groups</t>
  </si>
  <si>
    <t>Filter 14/14540 Decoy Peptide Groups (14526 excluded) and 17/16641 Decoy PSMs (16624 excluded) took 587.8 ms</t>
  </si>
  <si>
    <t>Filtering Decoy Proteins</t>
  </si>
  <si>
    <t>Filter 14/4904 Decoy Proteins (4890 excluded) took 146.1 ms</t>
  </si>
  <si>
    <t>Updating counts took 12.5 s.</t>
  </si>
  <si>
    <t>-- Total execution of Peptide and Protein Filter (3) took 14.6 s --</t>
  </si>
  <si>
    <t>(4): Protein Scorer:</t>
  </si>
  <si>
    <t>Calculating Coverage and Counts</t>
  </si>
  <si>
    <t>Calculated counts and coverages in 1.2 s.</t>
  </si>
  <si>
    <t>Scoring target proteins</t>
  </si>
  <si>
    <t>Scored 596 proteins in 3.1 s.</t>
  </si>
  <si>
    <t>Scoring decoy proteins</t>
  </si>
  <si>
    <t>Scored 14 decoy proteins in 187.7 ms.</t>
  </si>
  <si>
    <t>-- Total execution of Protein Scorer (4) took 4.7 s --</t>
  </si>
  <si>
    <t>(5): Protein Grouping:</t>
  </si>
  <si>
    <t>Retrieving 480 protein groups took 65 ms.</t>
  </si>
  <si>
    <t>Storing, updating and connecting protein groups, PSMs and peptides took 6.5 s.</t>
  </si>
  <si>
    <t>Check 480 protein groups.</t>
  </si>
  <si>
    <t>Applying strict parsimony took 5.1 s.</t>
  </si>
  <si>
    <t>Found 479 protein groups.</t>
  </si>
  <si>
    <t>Retrieving 14 decoy protein groups took 0.8 ms.</t>
  </si>
  <si>
    <t>Storing, updating and connecting protein groups, PSMs and peptides took 2.4 s.</t>
  </si>
  <si>
    <t>Found 14 decoy protein groups.</t>
  </si>
  <si>
    <t>-- Total execution of Protein Grouping (5) took 17.1 s --</t>
  </si>
  <si>
    <t>(11): Peptide in Protein Annotation:</t>
  </si>
  <si>
    <t>Start retrieving flanking residues and positions...</t>
  </si>
  <si>
    <t>Annotated PSMs/peptides for 596 proteins.</t>
  </si>
  <si>
    <t>Start annotating peptide groups with flanking residues and positions...</t>
  </si>
  <si>
    <t>Annotate Peptide Groups items</t>
  </si>
  <si>
    <t>Start calculating protein coverage...</t>
  </si>
  <si>
    <t>-- Total execution of Peptide in Protein Annotation (11) took 49.6 s --</t>
  </si>
  <si>
    <t>(6): Protein FDR Validator:</t>
  </si>
  <si>
    <t>Apply confidences based on protein scores of 596 proteins.</t>
  </si>
  <si>
    <t>Calculating Sum PEP Score for Proteins</t>
  </si>
  <si>
    <t>Calculating Sum PEP Score for Decoy Proteins</t>
  </si>
  <si>
    <t>-- Total execution of Protein FDR Validator (6) took 2.1 s --</t>
  </si>
  <si>
    <t>(7): Protein Annotation:</t>
  </si>
  <si>
    <t>Groups already created with latest protein center annotations for: SGD_Yeast_102519.fasta</t>
  </si>
  <si>
    <t>Total number of successfully processed Fasta File(s): 1</t>
  </si>
  <si>
    <t>Using annotation server http://webservice.proteincenter.thermofisher.com/ProXweb/.</t>
  </si>
  <si>
    <t>Retrieving annotations from the Proteome Discoverer protein knowledge-base.</t>
  </si>
  <si>
    <t>Storing annotations: 586 of 596 proteins found.</t>
  </si>
  <si>
    <t>Annotation: Total 586 of 596 proteins found.</t>
  </si>
  <si>
    <t>3116 Annotation groups found.</t>
  </si>
  <si>
    <t>315 Pathway groups found.</t>
  </si>
  <si>
    <t>Calculating the associated data for annotation and pathway groups.</t>
  </si>
  <si>
    <t>Preparing the annotation/pathway groups data for report file</t>
  </si>
  <si>
    <t>Data Added successfully</t>
  </si>
  <si>
    <t>-- Total execution of Protein Annotation (7) took 21.4 s --</t>
  </si>
  <si>
    <t>(9): Result Statistics:</t>
  </si>
  <si>
    <t>-- Total execution of Result Statistics (9) took 578.4 ms --</t>
  </si>
  <si>
    <t>(8): Display Settings:</t>
  </si>
  <si>
    <t>Applying display filter and layout</t>
  </si>
  <si>
    <t>-- Total execution of Display Settings (8) took 23.8 ms --</t>
  </si>
  <si>
    <t>(10): Data Distributions:</t>
  </si>
  <si>
    <t>Calculating found for samples</t>
  </si>
  <si>
    <t>Calculating found for sample groups</t>
  </si>
  <si>
    <t>-- Total execution of Data Distributions (10) took 960.1 ms --</t>
  </si>
  <si>
    <t>Finalizing file took 3.8 s.</t>
  </si>
  <si>
    <t>Finished D:\cnelson\053021\CN052721_053021_PD2_4\CN052721_053021_12441.pdResult</t>
  </si>
  <si>
    <t>----- Total Job execution took: 2 min 58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</si>
</sst>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2637"/>
  <sheetViews>
    <sheetView tabSelected="1" workbookViewId="0"/>
  </sheetViews>
  <sheetFormatPr defaultRowHeight="15" outlineLevelRow="1" x14ac:dyDescent="0.25"/>
  <sheetData>
    <row r="1" spans="1:3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ollapsed="1" x14ac:dyDescent="0.25">
      <c r="A2" s="3" t="s">
        <v>34</v>
      </c>
      <c r="B2" s="3" t="s">
        <v>35</v>
      </c>
      <c r="C2" s="3" t="s">
        <v>36</v>
      </c>
      <c r="D2" s="3" t="s">
        <v>37</v>
      </c>
      <c r="E2" s="3">
        <v>0</v>
      </c>
      <c r="F2" s="3">
        <v>252.47800000000001</v>
      </c>
      <c r="G2" s="3">
        <v>56</v>
      </c>
      <c r="H2" s="3">
        <v>33</v>
      </c>
      <c r="I2" s="3">
        <v>268</v>
      </c>
      <c r="J2" s="3">
        <v>3</v>
      </c>
      <c r="K2" s="3">
        <v>613</v>
      </c>
      <c r="L2" s="3">
        <v>66.599999999999994</v>
      </c>
      <c r="M2" s="3">
        <v>5.44</v>
      </c>
      <c r="N2" s="3">
        <v>809.38</v>
      </c>
      <c r="O2" s="3">
        <v>33</v>
      </c>
      <c r="P2" s="3" t="s">
        <v>38</v>
      </c>
      <c r="Q2" s="3" t="s">
        <v>39</v>
      </c>
      <c r="R2" s="3" t="s">
        <v>39</v>
      </c>
      <c r="S2" s="3" t="s">
        <v>40</v>
      </c>
      <c r="T2" s="3" t="s">
        <v>39</v>
      </c>
      <c r="U2" s="3" t="s">
        <v>41</v>
      </c>
      <c r="V2" s="3" t="s">
        <v>39</v>
      </c>
      <c r="W2" s="3" t="s">
        <v>42</v>
      </c>
      <c r="X2" s="3" t="s">
        <v>39</v>
      </c>
      <c r="Y2" s="3" t="s">
        <v>39</v>
      </c>
      <c r="Z2" s="3" t="s">
        <v>39</v>
      </c>
      <c r="AA2" s="3">
        <v>0</v>
      </c>
      <c r="AB2" s="3" t="s">
        <v>34</v>
      </c>
      <c r="AC2" s="3">
        <v>1</v>
      </c>
      <c r="AD2" s="3">
        <v>0</v>
      </c>
      <c r="AE2" s="3" t="s">
        <v>39</v>
      </c>
      <c r="AF2" s="3">
        <v>3</v>
      </c>
      <c r="AG2" s="3" t="s">
        <v>43</v>
      </c>
      <c r="AH2" s="3" t="s">
        <v>44</v>
      </c>
    </row>
    <row r="3" spans="1:34" hidden="1" outlineLevel="1" collapsed="1" x14ac:dyDescent="0.25">
      <c r="A3" t="s">
        <v>39</v>
      </c>
      <c r="B3" s="2" t="s">
        <v>45</v>
      </c>
      <c r="C3" s="2" t="s">
        <v>46</v>
      </c>
      <c r="D3" s="2" t="s">
        <v>33</v>
      </c>
      <c r="E3" s="2" t="s">
        <v>47</v>
      </c>
      <c r="F3" s="2" t="s">
        <v>48</v>
      </c>
      <c r="G3" s="2" t="s">
        <v>28</v>
      </c>
      <c r="H3" s="2" t="s">
        <v>49</v>
      </c>
      <c r="I3" s="2" t="s">
        <v>8</v>
      </c>
      <c r="J3" s="2" t="s">
        <v>50</v>
      </c>
      <c r="K3" s="2" t="s">
        <v>51</v>
      </c>
      <c r="L3" s="2" t="s">
        <v>52</v>
      </c>
      <c r="M3" s="2" t="s">
        <v>53</v>
      </c>
      <c r="N3" s="2" t="s">
        <v>54</v>
      </c>
      <c r="O3" s="2" t="s">
        <v>27</v>
      </c>
      <c r="P3" s="2" t="s">
        <v>55</v>
      </c>
      <c r="Q3" s="2" t="s">
        <v>56</v>
      </c>
      <c r="R3" s="2" t="s">
        <v>57</v>
      </c>
      <c r="S3" s="2" t="s">
        <v>58</v>
      </c>
    </row>
    <row r="4" spans="1:34" hidden="1" outlineLevel="1" collapsed="1" x14ac:dyDescent="0.25">
      <c r="A4" t="s">
        <v>39</v>
      </c>
      <c r="B4" s="4" t="s">
        <v>34</v>
      </c>
      <c r="C4" s="4" t="s">
        <v>59</v>
      </c>
      <c r="D4" s="4" t="s">
        <v>39</v>
      </c>
      <c r="E4" s="4">
        <v>2.9986499999999998E-3</v>
      </c>
      <c r="F4" s="4">
        <v>6.6384300000000001E-4</v>
      </c>
      <c r="G4" s="4">
        <v>2</v>
      </c>
      <c r="H4" s="4">
        <v>2</v>
      </c>
      <c r="I4" s="4">
        <v>2</v>
      </c>
      <c r="J4" s="4" t="s">
        <v>60</v>
      </c>
      <c r="K4" s="4" t="s">
        <v>61</v>
      </c>
      <c r="L4" s="4" t="s">
        <v>39</v>
      </c>
      <c r="M4" s="4">
        <v>1</v>
      </c>
      <c r="N4" s="4">
        <v>1394.7426800000001</v>
      </c>
      <c r="O4" s="4" t="s">
        <v>34</v>
      </c>
      <c r="P4" s="4" t="s">
        <v>34</v>
      </c>
      <c r="Q4" s="4">
        <v>1.9819999999999999E-4</v>
      </c>
      <c r="R4" s="4">
        <v>3.012E-4</v>
      </c>
      <c r="S4" s="4">
        <v>3.68</v>
      </c>
    </row>
    <row r="5" spans="1:34" hidden="1" outlineLevel="1" collapsed="1" x14ac:dyDescent="0.25">
      <c r="A5" t="s">
        <v>39</v>
      </c>
      <c r="B5" s="4" t="s">
        <v>34</v>
      </c>
      <c r="C5" s="4" t="s">
        <v>62</v>
      </c>
      <c r="D5" s="4" t="s">
        <v>39</v>
      </c>
      <c r="E5" s="4">
        <v>3.0964399999999998E-4</v>
      </c>
      <c r="F5" s="4">
        <v>6.6384300000000001E-4</v>
      </c>
      <c r="G5" s="4">
        <v>2</v>
      </c>
      <c r="H5" s="4">
        <v>2</v>
      </c>
      <c r="I5" s="4">
        <v>26</v>
      </c>
      <c r="J5" s="4" t="s">
        <v>60</v>
      </c>
      <c r="K5" s="4" t="s">
        <v>63</v>
      </c>
      <c r="L5" s="4" t="s">
        <v>39</v>
      </c>
      <c r="M5" s="4">
        <v>0</v>
      </c>
      <c r="N5" s="4">
        <v>1564.8118199999999</v>
      </c>
      <c r="O5" s="4" t="s">
        <v>34</v>
      </c>
      <c r="P5" s="4" t="s">
        <v>34</v>
      </c>
      <c r="Q5" s="4">
        <v>1.9819999999999999E-4</v>
      </c>
      <c r="R5" s="4">
        <v>1.5829999999999999E-5</v>
      </c>
      <c r="S5" s="4">
        <v>3.7</v>
      </c>
    </row>
    <row r="6" spans="1:34" hidden="1" outlineLevel="1" collapsed="1" x14ac:dyDescent="0.25">
      <c r="A6" t="s">
        <v>39</v>
      </c>
      <c r="B6" s="4" t="s">
        <v>34</v>
      </c>
      <c r="C6" s="4" t="s">
        <v>64</v>
      </c>
      <c r="D6" s="4" t="s">
        <v>39</v>
      </c>
      <c r="E6" s="4">
        <v>1.0713900000000001E-4</v>
      </c>
      <c r="F6" s="4">
        <v>6.6384300000000001E-4</v>
      </c>
      <c r="G6" s="4">
        <v>2</v>
      </c>
      <c r="H6" s="4">
        <v>2</v>
      </c>
      <c r="I6" s="4">
        <v>17</v>
      </c>
      <c r="J6" s="4" t="s">
        <v>60</v>
      </c>
      <c r="K6" s="4" t="s">
        <v>65</v>
      </c>
      <c r="L6" s="4" t="s">
        <v>39</v>
      </c>
      <c r="M6" s="4">
        <v>0</v>
      </c>
      <c r="N6" s="4">
        <v>1185.65861</v>
      </c>
      <c r="O6" s="4" t="s">
        <v>34</v>
      </c>
      <c r="P6" s="4" t="s">
        <v>34</v>
      </c>
      <c r="Q6" s="4">
        <v>1.9819999999999999E-4</v>
      </c>
      <c r="R6" s="4">
        <v>3.9920000000000001E-6</v>
      </c>
      <c r="S6" s="4">
        <v>2.82</v>
      </c>
    </row>
    <row r="7" spans="1:34" hidden="1" outlineLevel="1" collapsed="1" x14ac:dyDescent="0.25">
      <c r="A7" t="s">
        <v>39</v>
      </c>
      <c r="B7" s="4" t="s">
        <v>34</v>
      </c>
      <c r="C7" s="4" t="s">
        <v>66</v>
      </c>
      <c r="D7" s="4" t="s">
        <v>39</v>
      </c>
      <c r="E7" s="4">
        <v>1.0128699999999999E-3</v>
      </c>
      <c r="F7" s="4">
        <v>6.6384300000000001E-4</v>
      </c>
      <c r="G7" s="4">
        <v>2</v>
      </c>
      <c r="H7" s="4">
        <v>2</v>
      </c>
      <c r="I7" s="4">
        <v>3</v>
      </c>
      <c r="J7" s="4" t="s">
        <v>60</v>
      </c>
      <c r="K7" s="4" t="s">
        <v>67</v>
      </c>
      <c r="L7" s="4" t="s">
        <v>39</v>
      </c>
      <c r="M7" s="4">
        <v>0</v>
      </c>
      <c r="N7" s="4">
        <v>1278.65761</v>
      </c>
      <c r="O7" s="4" t="s">
        <v>34</v>
      </c>
      <c r="P7" s="4" t="s">
        <v>34</v>
      </c>
      <c r="Q7" s="4">
        <v>1.9819999999999999E-4</v>
      </c>
      <c r="R7" s="4">
        <v>7.3590000000000005E-5</v>
      </c>
      <c r="S7" s="4">
        <v>3.08</v>
      </c>
    </row>
    <row r="8" spans="1:34" hidden="1" outlineLevel="1" collapsed="1" x14ac:dyDescent="0.25">
      <c r="A8" t="s">
        <v>39</v>
      </c>
      <c r="B8" s="4" t="s">
        <v>34</v>
      </c>
      <c r="C8" s="4" t="s">
        <v>68</v>
      </c>
      <c r="D8" s="4" t="s">
        <v>39</v>
      </c>
      <c r="E8" s="4">
        <v>2.4894199999999999E-4</v>
      </c>
      <c r="F8" s="4">
        <v>6.6384300000000001E-4</v>
      </c>
      <c r="G8" s="4">
        <v>2</v>
      </c>
      <c r="H8" s="4">
        <v>2</v>
      </c>
      <c r="I8" s="4">
        <v>7</v>
      </c>
      <c r="J8" s="4" t="s">
        <v>60</v>
      </c>
      <c r="K8" s="4" t="s">
        <v>69</v>
      </c>
      <c r="L8" s="4" t="s">
        <v>39</v>
      </c>
      <c r="M8" s="4">
        <v>0</v>
      </c>
      <c r="N8" s="4">
        <v>1167.60445</v>
      </c>
      <c r="O8" s="4" t="s">
        <v>34</v>
      </c>
      <c r="P8" s="4" t="s">
        <v>34</v>
      </c>
      <c r="Q8" s="4">
        <v>1.9819999999999999E-4</v>
      </c>
      <c r="R8" s="4">
        <v>1.1929999999999999E-5</v>
      </c>
      <c r="S8" s="4">
        <v>3.01</v>
      </c>
    </row>
    <row r="9" spans="1:34" hidden="1" outlineLevel="1" collapsed="1" x14ac:dyDescent="0.25">
      <c r="A9" t="s">
        <v>39</v>
      </c>
      <c r="B9" s="4" t="s">
        <v>34</v>
      </c>
      <c r="C9" s="4" t="s">
        <v>70</v>
      </c>
      <c r="D9" s="4" t="s">
        <v>39</v>
      </c>
      <c r="E9" s="4">
        <v>8.6333099999999996E-2</v>
      </c>
      <c r="F9" s="4">
        <v>1.35166E-3</v>
      </c>
      <c r="G9" s="4">
        <v>2</v>
      </c>
      <c r="H9" s="4">
        <v>2</v>
      </c>
      <c r="I9" s="4">
        <v>1</v>
      </c>
      <c r="J9" s="4" t="s">
        <v>60</v>
      </c>
      <c r="K9" s="4" t="s">
        <v>71</v>
      </c>
      <c r="L9" s="4" t="s">
        <v>39</v>
      </c>
      <c r="M9" s="4">
        <v>2</v>
      </c>
      <c r="N9" s="4">
        <v>1318.6961200000001</v>
      </c>
      <c r="O9" s="4" t="s">
        <v>34</v>
      </c>
      <c r="P9" s="4" t="s">
        <v>34</v>
      </c>
      <c r="Q9" s="4">
        <v>3.7310000000000002E-4</v>
      </c>
      <c r="R9" s="4">
        <v>2.47E-2</v>
      </c>
      <c r="S9" s="4">
        <v>2.93</v>
      </c>
    </row>
    <row r="10" spans="1:34" hidden="1" outlineLevel="1" collapsed="1" x14ac:dyDescent="0.25">
      <c r="A10" t="s">
        <v>39</v>
      </c>
      <c r="B10" s="4" t="s">
        <v>34</v>
      </c>
      <c r="C10" s="4" t="s">
        <v>72</v>
      </c>
      <c r="D10" s="4" t="s">
        <v>39</v>
      </c>
      <c r="E10" s="4">
        <v>2.8096300000000001E-2</v>
      </c>
      <c r="F10" s="4">
        <v>6.6384300000000001E-4</v>
      </c>
      <c r="G10" s="4">
        <v>2</v>
      </c>
      <c r="H10" s="4">
        <v>2</v>
      </c>
      <c r="I10" s="4">
        <v>1</v>
      </c>
      <c r="J10" s="4" t="s">
        <v>60</v>
      </c>
      <c r="K10" s="4" t="s">
        <v>73</v>
      </c>
      <c r="L10" s="4" t="s">
        <v>39</v>
      </c>
      <c r="M10" s="4">
        <v>1</v>
      </c>
      <c r="N10" s="4">
        <v>1190.6011599999999</v>
      </c>
      <c r="O10" s="4" t="s">
        <v>34</v>
      </c>
      <c r="P10" s="4" t="s">
        <v>34</v>
      </c>
      <c r="Q10" s="4">
        <v>1.9819999999999999E-4</v>
      </c>
      <c r="R10" s="4">
        <v>5.5519999999999996E-3</v>
      </c>
      <c r="S10" s="4">
        <v>2.92</v>
      </c>
    </row>
    <row r="11" spans="1:34" hidden="1" outlineLevel="1" collapsed="1" x14ac:dyDescent="0.25">
      <c r="A11" t="s">
        <v>39</v>
      </c>
      <c r="B11" s="4" t="s">
        <v>34</v>
      </c>
      <c r="C11" s="4" t="s">
        <v>74</v>
      </c>
      <c r="D11" s="4" t="s">
        <v>39</v>
      </c>
      <c r="E11" s="4">
        <v>5.5272099999999996E-7</v>
      </c>
      <c r="F11" s="4">
        <v>6.6384300000000001E-4</v>
      </c>
      <c r="G11" s="4">
        <v>2</v>
      </c>
      <c r="H11" s="4">
        <v>2</v>
      </c>
      <c r="I11" s="4">
        <v>2</v>
      </c>
      <c r="J11" s="4" t="s">
        <v>60</v>
      </c>
      <c r="K11" s="4" t="s">
        <v>75</v>
      </c>
      <c r="L11" s="4" t="s">
        <v>39</v>
      </c>
      <c r="M11" s="4">
        <v>0</v>
      </c>
      <c r="N11" s="4">
        <v>2411.23002</v>
      </c>
      <c r="O11" s="4" t="s">
        <v>34</v>
      </c>
      <c r="P11" s="4" t="s">
        <v>34</v>
      </c>
      <c r="Q11" s="4">
        <v>1.9819999999999999E-4</v>
      </c>
      <c r="R11" s="4">
        <v>4.3269999999999996E-9</v>
      </c>
      <c r="S11" s="4">
        <v>6.48</v>
      </c>
    </row>
    <row r="12" spans="1:34" hidden="1" outlineLevel="1" collapsed="1" x14ac:dyDescent="0.25">
      <c r="A12" t="s">
        <v>39</v>
      </c>
      <c r="B12" s="4" t="s">
        <v>34</v>
      </c>
      <c r="C12" s="4" t="s">
        <v>76</v>
      </c>
      <c r="D12" s="4" t="s">
        <v>39</v>
      </c>
      <c r="E12" s="4">
        <v>1.5767799999999998E-2</v>
      </c>
      <c r="F12" s="4">
        <v>6.6384300000000001E-4</v>
      </c>
      <c r="G12" s="4">
        <v>2</v>
      </c>
      <c r="H12" s="4">
        <v>2</v>
      </c>
      <c r="I12" s="4">
        <v>1</v>
      </c>
      <c r="J12" s="4" t="s">
        <v>60</v>
      </c>
      <c r="K12" s="4" t="s">
        <v>77</v>
      </c>
      <c r="L12" s="4" t="s">
        <v>39</v>
      </c>
      <c r="M12" s="4">
        <v>1</v>
      </c>
      <c r="N12" s="4">
        <v>2539.3249900000001</v>
      </c>
      <c r="O12" s="4" t="s">
        <v>34</v>
      </c>
      <c r="P12" s="4" t="s">
        <v>34</v>
      </c>
      <c r="Q12" s="4">
        <v>1.9819999999999999E-4</v>
      </c>
      <c r="R12" s="4">
        <v>2.6059999999999998E-3</v>
      </c>
      <c r="S12" s="4">
        <v>2.5499999999999998</v>
      </c>
    </row>
    <row r="13" spans="1:34" hidden="1" outlineLevel="1" collapsed="1" x14ac:dyDescent="0.25">
      <c r="A13" t="s">
        <v>39</v>
      </c>
      <c r="B13" s="4" t="s">
        <v>34</v>
      </c>
      <c r="C13" s="4" t="s">
        <v>78</v>
      </c>
      <c r="D13" s="4" t="s">
        <v>39</v>
      </c>
      <c r="E13" s="4">
        <v>3.5244299999999998E-8</v>
      </c>
      <c r="F13" s="4">
        <v>6.6384300000000001E-4</v>
      </c>
      <c r="G13" s="4">
        <v>2</v>
      </c>
      <c r="H13" s="4">
        <v>2</v>
      </c>
      <c r="I13" s="4">
        <v>2</v>
      </c>
      <c r="J13" s="4" t="s">
        <v>60</v>
      </c>
      <c r="K13" s="4" t="s">
        <v>79</v>
      </c>
      <c r="L13" s="4" t="s">
        <v>39</v>
      </c>
      <c r="M13" s="4">
        <v>0</v>
      </c>
      <c r="N13" s="4">
        <v>2166.11762</v>
      </c>
      <c r="O13" s="4" t="s">
        <v>34</v>
      </c>
      <c r="P13" s="4" t="s">
        <v>34</v>
      </c>
      <c r="Q13" s="4">
        <v>1.9819999999999999E-4</v>
      </c>
      <c r="R13" s="4">
        <v>1.2180000000000001E-10</v>
      </c>
      <c r="S13" s="4">
        <v>5.68</v>
      </c>
    </row>
    <row r="14" spans="1:34" hidden="1" outlineLevel="1" collapsed="1" x14ac:dyDescent="0.25">
      <c r="A14" t="s">
        <v>39</v>
      </c>
      <c r="B14" s="4" t="s">
        <v>34</v>
      </c>
      <c r="C14" s="4" t="s">
        <v>80</v>
      </c>
      <c r="D14" s="4" t="s">
        <v>39</v>
      </c>
      <c r="E14" s="4">
        <v>3.0633099999999999E-7</v>
      </c>
      <c r="F14" s="4">
        <v>6.6384300000000001E-4</v>
      </c>
      <c r="G14" s="4">
        <v>2</v>
      </c>
      <c r="H14" s="4">
        <v>2</v>
      </c>
      <c r="I14" s="4">
        <v>23</v>
      </c>
      <c r="J14" s="4" t="s">
        <v>60</v>
      </c>
      <c r="K14" s="4" t="s">
        <v>81</v>
      </c>
      <c r="L14" s="4" t="s">
        <v>39</v>
      </c>
      <c r="M14" s="4">
        <v>0</v>
      </c>
      <c r="N14" s="4">
        <v>1729.94831</v>
      </c>
      <c r="O14" s="4" t="s">
        <v>34</v>
      </c>
      <c r="P14" s="4" t="s">
        <v>34</v>
      </c>
      <c r="Q14" s="4">
        <v>1.9819999999999999E-4</v>
      </c>
      <c r="R14" s="4">
        <v>2.0139999999999999E-9</v>
      </c>
      <c r="S14" s="4">
        <v>4.4800000000000004</v>
      </c>
    </row>
    <row r="15" spans="1:34" hidden="1" outlineLevel="1" collapsed="1" x14ac:dyDescent="0.25">
      <c r="A15" t="s">
        <v>39</v>
      </c>
      <c r="B15" s="4" t="s">
        <v>34</v>
      </c>
      <c r="C15" s="4" t="s">
        <v>82</v>
      </c>
      <c r="D15" s="4" t="s">
        <v>39</v>
      </c>
      <c r="E15" s="4">
        <v>3.3903599999999998E-5</v>
      </c>
      <c r="F15" s="4">
        <v>6.6384300000000001E-4</v>
      </c>
      <c r="G15" s="4">
        <v>2</v>
      </c>
      <c r="H15" s="4">
        <v>2</v>
      </c>
      <c r="I15" s="4">
        <v>2</v>
      </c>
      <c r="J15" s="4" t="s">
        <v>60</v>
      </c>
      <c r="K15" s="4" t="s">
        <v>83</v>
      </c>
      <c r="L15" s="4" t="s">
        <v>39</v>
      </c>
      <c r="M15" s="4">
        <v>1</v>
      </c>
      <c r="N15" s="4">
        <v>2074.1179000000002</v>
      </c>
      <c r="O15" s="4" t="s">
        <v>34</v>
      </c>
      <c r="P15" s="4" t="s">
        <v>34</v>
      </c>
      <c r="Q15" s="4">
        <v>1.9819999999999999E-4</v>
      </c>
      <c r="R15" s="4">
        <v>8.9739999999999998E-7</v>
      </c>
      <c r="S15" s="4">
        <v>4.8499999999999996</v>
      </c>
    </row>
    <row r="16" spans="1:34" hidden="1" outlineLevel="1" collapsed="1" x14ac:dyDescent="0.25">
      <c r="A16" t="s">
        <v>39</v>
      </c>
      <c r="B16" s="4" t="s">
        <v>34</v>
      </c>
      <c r="C16" s="4" t="s">
        <v>84</v>
      </c>
      <c r="D16" s="4" t="s">
        <v>39</v>
      </c>
      <c r="E16" s="4">
        <v>9.8744600000000007E-7</v>
      </c>
      <c r="F16" s="4">
        <v>6.6384300000000001E-4</v>
      </c>
      <c r="G16" s="4">
        <v>2</v>
      </c>
      <c r="H16" s="4">
        <v>2</v>
      </c>
      <c r="I16" s="4">
        <v>1</v>
      </c>
      <c r="J16" s="4" t="s">
        <v>60</v>
      </c>
      <c r="K16" s="4" t="s">
        <v>85</v>
      </c>
      <c r="L16" s="4" t="s">
        <v>39</v>
      </c>
      <c r="M16" s="4">
        <v>2</v>
      </c>
      <c r="N16" s="4">
        <v>2359.2615999999998</v>
      </c>
      <c r="O16" s="4" t="s">
        <v>34</v>
      </c>
      <c r="P16" s="4" t="s">
        <v>34</v>
      </c>
      <c r="Q16" s="4">
        <v>1.9819999999999999E-4</v>
      </c>
      <c r="R16" s="4">
        <v>9.1860000000000003E-9</v>
      </c>
      <c r="S16" s="4">
        <v>4.6100000000000003</v>
      </c>
    </row>
    <row r="17" spans="1:19" hidden="1" outlineLevel="1" collapsed="1" x14ac:dyDescent="0.25">
      <c r="A17" t="s">
        <v>39</v>
      </c>
      <c r="B17" s="4" t="s">
        <v>34</v>
      </c>
      <c r="C17" s="4" t="s">
        <v>86</v>
      </c>
      <c r="D17" s="4" t="s">
        <v>87</v>
      </c>
      <c r="E17" s="4">
        <v>1.14999E-5</v>
      </c>
      <c r="F17" s="4">
        <v>6.6384300000000001E-4</v>
      </c>
      <c r="G17" s="4">
        <v>2</v>
      </c>
      <c r="H17" s="4">
        <v>2</v>
      </c>
      <c r="I17" s="4">
        <v>2</v>
      </c>
      <c r="J17" s="4" t="s">
        <v>60</v>
      </c>
      <c r="K17" s="4" t="s">
        <v>88</v>
      </c>
      <c r="L17" s="4" t="s">
        <v>89</v>
      </c>
      <c r="M17" s="4">
        <v>1</v>
      </c>
      <c r="N17" s="4">
        <v>2026.9637600000001</v>
      </c>
      <c r="O17" s="4" t="s">
        <v>34</v>
      </c>
      <c r="P17" s="4" t="s">
        <v>34</v>
      </c>
      <c r="Q17" s="4">
        <v>1.9819999999999999E-4</v>
      </c>
      <c r="R17" s="4">
        <v>2.2079999999999999E-7</v>
      </c>
      <c r="S17" s="4">
        <v>5.05</v>
      </c>
    </row>
    <row r="18" spans="1:19" hidden="1" outlineLevel="1" collapsed="1" x14ac:dyDescent="0.25">
      <c r="A18" t="s">
        <v>39</v>
      </c>
      <c r="B18" s="4" t="s">
        <v>34</v>
      </c>
      <c r="C18" s="4" t="s">
        <v>90</v>
      </c>
      <c r="D18" s="4" t="s">
        <v>87</v>
      </c>
      <c r="E18" s="4">
        <v>6.5149000000000001E-4</v>
      </c>
      <c r="F18" s="4">
        <v>6.6384300000000001E-4</v>
      </c>
      <c r="G18" s="4">
        <v>2</v>
      </c>
      <c r="H18" s="4">
        <v>2</v>
      </c>
      <c r="I18" s="4">
        <v>1</v>
      </c>
      <c r="J18" s="4" t="s">
        <v>60</v>
      </c>
      <c r="K18" s="4" t="s">
        <v>91</v>
      </c>
      <c r="L18" s="4" t="s">
        <v>89</v>
      </c>
      <c r="M18" s="4">
        <v>2</v>
      </c>
      <c r="N18" s="4">
        <v>2830.3451300000002</v>
      </c>
      <c r="O18" s="4" t="s">
        <v>34</v>
      </c>
      <c r="P18" s="4" t="s">
        <v>34</v>
      </c>
      <c r="Q18" s="4">
        <v>1.9819999999999999E-4</v>
      </c>
      <c r="R18" s="4">
        <v>4.1340000000000001E-5</v>
      </c>
      <c r="S18" s="4">
        <v>2.99</v>
      </c>
    </row>
    <row r="19" spans="1:19" hidden="1" outlineLevel="1" collapsed="1" x14ac:dyDescent="0.25">
      <c r="A19" t="s">
        <v>39</v>
      </c>
      <c r="B19" s="4" t="s">
        <v>34</v>
      </c>
      <c r="C19" s="4" t="s">
        <v>92</v>
      </c>
      <c r="D19" s="4" t="s">
        <v>39</v>
      </c>
      <c r="E19" s="4">
        <v>0.143343</v>
      </c>
      <c r="F19" s="4">
        <v>1.97102E-3</v>
      </c>
      <c r="G19" s="4">
        <v>2</v>
      </c>
      <c r="H19" s="4">
        <v>2</v>
      </c>
      <c r="I19" s="4">
        <v>2</v>
      </c>
      <c r="J19" s="4" t="s">
        <v>60</v>
      </c>
      <c r="K19" s="4" t="s">
        <v>93</v>
      </c>
      <c r="L19" s="4" t="s">
        <v>39</v>
      </c>
      <c r="M19" s="4">
        <v>1</v>
      </c>
      <c r="N19" s="4">
        <v>1898.8952899999999</v>
      </c>
      <c r="O19" s="4" t="s">
        <v>34</v>
      </c>
      <c r="P19" s="4" t="s">
        <v>34</v>
      </c>
      <c r="Q19" s="4">
        <v>5.2709999999999996E-4</v>
      </c>
      <c r="R19" s="4">
        <v>4.9579999999999999E-2</v>
      </c>
      <c r="S19" s="4">
        <v>2.72</v>
      </c>
    </row>
    <row r="20" spans="1:19" hidden="1" outlineLevel="1" collapsed="1" x14ac:dyDescent="0.25">
      <c r="A20" t="s">
        <v>39</v>
      </c>
      <c r="B20" s="4" t="s">
        <v>34</v>
      </c>
      <c r="C20" s="4" t="s">
        <v>92</v>
      </c>
      <c r="D20" s="4" t="s">
        <v>94</v>
      </c>
      <c r="E20" s="4">
        <v>4.3779699999999999E-7</v>
      </c>
      <c r="F20" s="4">
        <v>6.6384300000000001E-4</v>
      </c>
      <c r="G20" s="4">
        <v>2</v>
      </c>
      <c r="H20" s="4">
        <v>2</v>
      </c>
      <c r="I20" s="4">
        <v>16</v>
      </c>
      <c r="J20" s="4" t="s">
        <v>60</v>
      </c>
      <c r="K20" s="4" t="s">
        <v>93</v>
      </c>
      <c r="L20" s="4" t="s">
        <v>89</v>
      </c>
      <c r="M20" s="4">
        <v>1</v>
      </c>
      <c r="N20" s="4">
        <v>1914.8902</v>
      </c>
      <c r="O20" s="4" t="s">
        <v>34</v>
      </c>
      <c r="P20" s="4" t="s">
        <v>34</v>
      </c>
      <c r="Q20" s="4">
        <v>1.9819999999999999E-4</v>
      </c>
      <c r="R20" s="4">
        <v>3.1979999999999999E-9</v>
      </c>
      <c r="S20" s="4">
        <v>5.33</v>
      </c>
    </row>
    <row r="21" spans="1:19" hidden="1" outlineLevel="1" collapsed="1" x14ac:dyDescent="0.25">
      <c r="A21" t="s">
        <v>39</v>
      </c>
      <c r="B21" s="4" t="s">
        <v>34</v>
      </c>
      <c r="C21" s="4" t="s">
        <v>95</v>
      </c>
      <c r="D21" s="4" t="s">
        <v>96</v>
      </c>
      <c r="E21" s="4">
        <v>1.28431E-6</v>
      </c>
      <c r="F21" s="4">
        <v>6.6384300000000001E-4</v>
      </c>
      <c r="G21" s="4">
        <v>2</v>
      </c>
      <c r="H21" s="4">
        <v>2</v>
      </c>
      <c r="I21" s="4">
        <v>1</v>
      </c>
      <c r="J21" s="4" t="s">
        <v>60</v>
      </c>
      <c r="K21" s="4" t="s">
        <v>97</v>
      </c>
      <c r="L21" s="4" t="s">
        <v>98</v>
      </c>
      <c r="M21" s="4">
        <v>0</v>
      </c>
      <c r="N21" s="4">
        <v>2700.3622999999998</v>
      </c>
      <c r="O21" s="4" t="s">
        <v>34</v>
      </c>
      <c r="P21" s="4" t="s">
        <v>34</v>
      </c>
      <c r="Q21" s="4">
        <v>1.9819999999999999E-4</v>
      </c>
      <c r="R21" s="4">
        <v>1.288E-8</v>
      </c>
      <c r="S21" s="4">
        <v>6.22</v>
      </c>
    </row>
    <row r="22" spans="1:19" hidden="1" outlineLevel="1" collapsed="1" x14ac:dyDescent="0.25">
      <c r="A22" t="s">
        <v>39</v>
      </c>
      <c r="B22" s="4" t="s">
        <v>34</v>
      </c>
      <c r="C22" s="4" t="s">
        <v>99</v>
      </c>
      <c r="D22" s="4" t="s">
        <v>39</v>
      </c>
      <c r="E22" s="4">
        <v>1.0122300000000001E-2</v>
      </c>
      <c r="F22" s="4">
        <v>6.6384300000000001E-4</v>
      </c>
      <c r="G22" s="4">
        <v>2</v>
      </c>
      <c r="H22" s="4">
        <v>2</v>
      </c>
      <c r="I22" s="4">
        <v>8</v>
      </c>
      <c r="J22" s="4" t="s">
        <v>60</v>
      </c>
      <c r="K22" s="4" t="s">
        <v>100</v>
      </c>
      <c r="L22" s="4" t="s">
        <v>39</v>
      </c>
      <c r="M22" s="4">
        <v>0</v>
      </c>
      <c r="N22" s="4">
        <v>873.50400999999999</v>
      </c>
      <c r="O22" s="4" t="s">
        <v>34</v>
      </c>
      <c r="P22" s="4" t="s">
        <v>34</v>
      </c>
      <c r="Q22" s="4">
        <v>1.9819999999999999E-4</v>
      </c>
      <c r="R22" s="4">
        <v>1.456E-3</v>
      </c>
      <c r="S22" s="4">
        <v>1.63</v>
      </c>
    </row>
    <row r="23" spans="1:19" hidden="1" outlineLevel="1" collapsed="1" x14ac:dyDescent="0.25">
      <c r="A23" t="s">
        <v>39</v>
      </c>
      <c r="B23" s="4" t="s">
        <v>34</v>
      </c>
      <c r="C23" s="4" t="s">
        <v>101</v>
      </c>
      <c r="D23" s="4" t="s">
        <v>39</v>
      </c>
      <c r="E23" s="4">
        <v>0.101438</v>
      </c>
      <c r="F23" s="4">
        <v>1.97102E-3</v>
      </c>
      <c r="G23" s="4">
        <v>2</v>
      </c>
      <c r="H23" s="4">
        <v>2</v>
      </c>
      <c r="I23" s="4">
        <v>4</v>
      </c>
      <c r="J23" s="4" t="s">
        <v>60</v>
      </c>
      <c r="K23" s="4" t="s">
        <v>102</v>
      </c>
      <c r="L23" s="4" t="s">
        <v>39</v>
      </c>
      <c r="M23" s="4">
        <v>1</v>
      </c>
      <c r="N23" s="4">
        <v>1029.6051199999999</v>
      </c>
      <c r="O23" s="4" t="s">
        <v>34</v>
      </c>
      <c r="P23" s="4" t="s">
        <v>34</v>
      </c>
      <c r="Q23" s="4">
        <v>5.2709999999999996E-4</v>
      </c>
      <c r="R23" s="4">
        <v>3.074E-2</v>
      </c>
      <c r="S23" s="4">
        <v>1.56</v>
      </c>
    </row>
    <row r="24" spans="1:19" hidden="1" outlineLevel="1" collapsed="1" x14ac:dyDescent="0.25">
      <c r="A24" t="s">
        <v>39</v>
      </c>
      <c r="B24" s="4" t="s">
        <v>34</v>
      </c>
      <c r="C24" s="4" t="s">
        <v>103</v>
      </c>
      <c r="D24" s="4" t="s">
        <v>39</v>
      </c>
      <c r="E24" s="4">
        <v>2.5988000000000001E-2</v>
      </c>
      <c r="F24" s="4">
        <v>6.6384300000000001E-4</v>
      </c>
      <c r="G24" s="4">
        <v>2</v>
      </c>
      <c r="H24" s="4">
        <v>2</v>
      </c>
      <c r="I24" s="4">
        <v>10</v>
      </c>
      <c r="J24" s="4" t="s">
        <v>60</v>
      </c>
      <c r="K24" s="4" t="s">
        <v>104</v>
      </c>
      <c r="L24" s="4" t="s">
        <v>39</v>
      </c>
      <c r="M24" s="4">
        <v>1</v>
      </c>
      <c r="N24" s="4">
        <v>950.50540999999998</v>
      </c>
      <c r="O24" s="4" t="s">
        <v>34</v>
      </c>
      <c r="P24" s="4" t="s">
        <v>34</v>
      </c>
      <c r="Q24" s="4">
        <v>1.9819999999999999E-4</v>
      </c>
      <c r="R24" s="4">
        <v>5.0169999999999998E-3</v>
      </c>
      <c r="S24" s="4">
        <v>2.11</v>
      </c>
    </row>
    <row r="25" spans="1:19" hidden="1" outlineLevel="1" collapsed="1" x14ac:dyDescent="0.25">
      <c r="A25" t="s">
        <v>39</v>
      </c>
      <c r="B25" s="4" t="s">
        <v>34</v>
      </c>
      <c r="C25" s="4" t="s">
        <v>105</v>
      </c>
      <c r="D25" s="4" t="s">
        <v>39</v>
      </c>
      <c r="E25" s="4">
        <v>1.8179800000000001E-3</v>
      </c>
      <c r="F25" s="4">
        <v>6.6384300000000001E-4</v>
      </c>
      <c r="G25" s="4">
        <v>2</v>
      </c>
      <c r="H25" s="4">
        <v>2</v>
      </c>
      <c r="I25" s="4">
        <v>1</v>
      </c>
      <c r="J25" s="4" t="s">
        <v>60</v>
      </c>
      <c r="K25" s="4" t="s">
        <v>106</v>
      </c>
      <c r="L25" s="4" t="s">
        <v>39</v>
      </c>
      <c r="M25" s="4">
        <v>1</v>
      </c>
      <c r="N25" s="4">
        <v>2450.2773099999999</v>
      </c>
      <c r="O25" s="4" t="s">
        <v>34</v>
      </c>
      <c r="P25" s="4" t="s">
        <v>34</v>
      </c>
      <c r="Q25" s="4">
        <v>1.9819999999999999E-4</v>
      </c>
      <c r="R25" s="4">
        <v>1.572E-4</v>
      </c>
      <c r="S25" s="4">
        <v>4.3499999999999996</v>
      </c>
    </row>
    <row r="26" spans="1:19" hidden="1" outlineLevel="1" collapsed="1" x14ac:dyDescent="0.25">
      <c r="A26" t="s">
        <v>39</v>
      </c>
      <c r="B26" s="4" t="s">
        <v>34</v>
      </c>
      <c r="C26" s="4" t="s">
        <v>107</v>
      </c>
      <c r="D26" s="4" t="s">
        <v>39</v>
      </c>
      <c r="E26" s="4">
        <v>1.27612E-2</v>
      </c>
      <c r="F26" s="4">
        <v>6.6384300000000001E-4</v>
      </c>
      <c r="G26" s="4">
        <v>2</v>
      </c>
      <c r="H26" s="4">
        <v>2</v>
      </c>
      <c r="I26" s="4">
        <v>3</v>
      </c>
      <c r="J26" s="4" t="s">
        <v>60</v>
      </c>
      <c r="K26" s="4" t="s">
        <v>108</v>
      </c>
      <c r="L26" s="4" t="s">
        <v>39</v>
      </c>
      <c r="M26" s="4">
        <v>1</v>
      </c>
      <c r="N26" s="4">
        <v>1123.53783</v>
      </c>
      <c r="O26" s="4" t="s">
        <v>34</v>
      </c>
      <c r="P26" s="4" t="s">
        <v>34</v>
      </c>
      <c r="Q26" s="4">
        <v>1.9819999999999999E-4</v>
      </c>
      <c r="R26" s="4">
        <v>1.97E-3</v>
      </c>
      <c r="S26" s="4">
        <v>2.91</v>
      </c>
    </row>
    <row r="27" spans="1:19" hidden="1" outlineLevel="1" collapsed="1" x14ac:dyDescent="0.25">
      <c r="A27" t="s">
        <v>39</v>
      </c>
      <c r="B27" s="4" t="s">
        <v>34</v>
      </c>
      <c r="C27" s="4" t="s">
        <v>109</v>
      </c>
      <c r="D27" s="4" t="s">
        <v>110</v>
      </c>
      <c r="E27" s="4">
        <v>1.78167E-6</v>
      </c>
      <c r="F27" s="4">
        <v>6.6384300000000001E-4</v>
      </c>
      <c r="G27" s="4">
        <v>1</v>
      </c>
      <c r="H27" s="4">
        <v>1</v>
      </c>
      <c r="I27" s="4">
        <v>3</v>
      </c>
      <c r="J27" s="4" t="s">
        <v>36</v>
      </c>
      <c r="K27" s="4" t="s">
        <v>111</v>
      </c>
      <c r="L27" s="4" t="s">
        <v>112</v>
      </c>
      <c r="M27" s="4">
        <v>1</v>
      </c>
      <c r="N27" s="4">
        <v>2619.2256200000002</v>
      </c>
      <c r="O27" s="4" t="s">
        <v>34</v>
      </c>
      <c r="P27" s="4" t="s">
        <v>34</v>
      </c>
      <c r="Q27" s="4">
        <v>1.9819999999999999E-4</v>
      </c>
      <c r="R27" s="4">
        <v>1.9750000000000001E-8</v>
      </c>
      <c r="S27" s="4">
        <v>5.49</v>
      </c>
    </row>
    <row r="28" spans="1:19" hidden="1" outlineLevel="1" collapsed="1" x14ac:dyDescent="0.25">
      <c r="A28" t="s">
        <v>39</v>
      </c>
      <c r="B28" s="4" t="s">
        <v>34</v>
      </c>
      <c r="C28" s="4" t="s">
        <v>113</v>
      </c>
      <c r="D28" s="4" t="s">
        <v>39</v>
      </c>
      <c r="E28" s="4">
        <v>1.04047E-8</v>
      </c>
      <c r="F28" s="4">
        <v>6.6384300000000001E-4</v>
      </c>
      <c r="G28" s="4">
        <v>2</v>
      </c>
      <c r="H28" s="4">
        <v>2</v>
      </c>
      <c r="I28" s="4">
        <v>7</v>
      </c>
      <c r="J28" s="4" t="s">
        <v>60</v>
      </c>
      <c r="K28" s="4" t="s">
        <v>114</v>
      </c>
      <c r="L28" s="4" t="s">
        <v>39</v>
      </c>
      <c r="M28" s="4">
        <v>0</v>
      </c>
      <c r="N28" s="4">
        <v>2893.4061499999998</v>
      </c>
      <c r="O28" s="4" t="s">
        <v>34</v>
      </c>
      <c r="P28" s="4" t="s">
        <v>34</v>
      </c>
      <c r="Q28" s="4">
        <v>1.9819999999999999E-4</v>
      </c>
      <c r="R28" s="4">
        <v>2.5000000000000001E-11</v>
      </c>
      <c r="S28" s="4">
        <v>7.63</v>
      </c>
    </row>
    <row r="29" spans="1:19" hidden="1" outlineLevel="1" collapsed="1" x14ac:dyDescent="0.25">
      <c r="A29" t="s">
        <v>39</v>
      </c>
      <c r="B29" s="4" t="s">
        <v>34</v>
      </c>
      <c r="C29" s="4" t="s">
        <v>115</v>
      </c>
      <c r="D29" s="4" t="s">
        <v>39</v>
      </c>
      <c r="E29" s="4">
        <v>3.4072200000000002E-5</v>
      </c>
      <c r="F29" s="4">
        <v>6.6384300000000001E-4</v>
      </c>
      <c r="G29" s="4">
        <v>2</v>
      </c>
      <c r="H29" s="4">
        <v>2</v>
      </c>
      <c r="I29" s="4">
        <v>8</v>
      </c>
      <c r="J29" s="4" t="s">
        <v>60</v>
      </c>
      <c r="K29" s="4" t="s">
        <v>116</v>
      </c>
      <c r="L29" s="4" t="s">
        <v>39</v>
      </c>
      <c r="M29" s="4">
        <v>0</v>
      </c>
      <c r="N29" s="4">
        <v>1459.7751000000001</v>
      </c>
      <c r="O29" s="4" t="s">
        <v>34</v>
      </c>
      <c r="P29" s="4" t="s">
        <v>34</v>
      </c>
      <c r="Q29" s="4">
        <v>1.9819999999999999E-4</v>
      </c>
      <c r="R29" s="4">
        <v>9.019E-7</v>
      </c>
      <c r="S29" s="4">
        <v>3.33</v>
      </c>
    </row>
    <row r="30" spans="1:19" hidden="1" outlineLevel="1" collapsed="1" x14ac:dyDescent="0.25">
      <c r="A30" t="s">
        <v>39</v>
      </c>
      <c r="B30" s="4" t="s">
        <v>34</v>
      </c>
      <c r="C30" s="4" t="s">
        <v>117</v>
      </c>
      <c r="D30" s="4" t="s">
        <v>39</v>
      </c>
      <c r="E30" s="4">
        <v>3.4754900000000002E-5</v>
      </c>
      <c r="F30" s="4">
        <v>6.6384300000000001E-4</v>
      </c>
      <c r="G30" s="4">
        <v>2</v>
      </c>
      <c r="H30" s="4">
        <v>2</v>
      </c>
      <c r="I30" s="4">
        <v>33</v>
      </c>
      <c r="J30" s="4" t="s">
        <v>60</v>
      </c>
      <c r="K30" s="4" t="s">
        <v>118</v>
      </c>
      <c r="L30" s="4" t="s">
        <v>39</v>
      </c>
      <c r="M30" s="4">
        <v>0</v>
      </c>
      <c r="N30" s="4">
        <v>1218.6436900000001</v>
      </c>
      <c r="O30" s="4" t="s">
        <v>34</v>
      </c>
      <c r="P30" s="4" t="s">
        <v>34</v>
      </c>
      <c r="Q30" s="4">
        <v>1.9819999999999999E-4</v>
      </c>
      <c r="R30" s="4">
        <v>9.2529999999999995E-7</v>
      </c>
      <c r="S30" s="4">
        <v>3.43</v>
      </c>
    </row>
    <row r="31" spans="1:19" hidden="1" outlineLevel="1" collapsed="1" x14ac:dyDescent="0.25">
      <c r="A31" t="s">
        <v>39</v>
      </c>
      <c r="B31" s="4" t="s">
        <v>34</v>
      </c>
      <c r="C31" s="4" t="s">
        <v>119</v>
      </c>
      <c r="D31" s="4" t="s">
        <v>39</v>
      </c>
      <c r="E31" s="4">
        <v>1.50589E-3</v>
      </c>
      <c r="F31" s="4">
        <v>6.6384300000000001E-4</v>
      </c>
      <c r="G31" s="4">
        <v>2</v>
      </c>
      <c r="H31" s="4">
        <v>2</v>
      </c>
      <c r="I31" s="4">
        <v>11</v>
      </c>
      <c r="J31" s="4" t="s">
        <v>60</v>
      </c>
      <c r="K31" s="4" t="s">
        <v>120</v>
      </c>
      <c r="L31" s="4" t="s">
        <v>39</v>
      </c>
      <c r="M31" s="4">
        <v>0</v>
      </c>
      <c r="N31" s="4">
        <v>1242.69399</v>
      </c>
      <c r="O31" s="4" t="s">
        <v>34</v>
      </c>
      <c r="P31" s="4" t="s">
        <v>34</v>
      </c>
      <c r="Q31" s="4">
        <v>1.9819999999999999E-4</v>
      </c>
      <c r="R31" s="4">
        <v>1.2320000000000001E-4</v>
      </c>
      <c r="S31" s="4">
        <v>1.97</v>
      </c>
    </row>
    <row r="32" spans="1:19" hidden="1" outlineLevel="1" collapsed="1" x14ac:dyDescent="0.25">
      <c r="A32" t="s">
        <v>39</v>
      </c>
      <c r="B32" s="4" t="s">
        <v>34</v>
      </c>
      <c r="C32" s="4" t="s">
        <v>121</v>
      </c>
      <c r="D32" s="4" t="s">
        <v>39</v>
      </c>
      <c r="E32" s="4">
        <v>5.3241500000000002E-5</v>
      </c>
      <c r="F32" s="4">
        <v>6.6384300000000001E-4</v>
      </c>
      <c r="G32" s="4">
        <v>2</v>
      </c>
      <c r="H32" s="4">
        <v>2</v>
      </c>
      <c r="I32" s="4">
        <v>2</v>
      </c>
      <c r="J32" s="4" t="s">
        <v>60</v>
      </c>
      <c r="K32" s="4" t="s">
        <v>122</v>
      </c>
      <c r="L32" s="4" t="s">
        <v>39</v>
      </c>
      <c r="M32" s="4">
        <v>1</v>
      </c>
      <c r="N32" s="4">
        <v>1556.85301</v>
      </c>
      <c r="O32" s="4" t="s">
        <v>34</v>
      </c>
      <c r="P32" s="4" t="s">
        <v>34</v>
      </c>
      <c r="Q32" s="4">
        <v>1.9819999999999999E-4</v>
      </c>
      <c r="R32" s="4">
        <v>1.612E-6</v>
      </c>
      <c r="S32" s="4">
        <v>3.77</v>
      </c>
    </row>
    <row r="33" spans="1:34" hidden="1" outlineLevel="1" collapsed="1" x14ac:dyDescent="0.25">
      <c r="A33" t="s">
        <v>39</v>
      </c>
      <c r="B33" s="4" t="s">
        <v>34</v>
      </c>
      <c r="C33" s="4" t="s">
        <v>123</v>
      </c>
      <c r="D33" s="4" t="s">
        <v>124</v>
      </c>
      <c r="E33" s="4">
        <v>1.3853699999999999E-7</v>
      </c>
      <c r="F33" s="4">
        <v>6.6384300000000001E-4</v>
      </c>
      <c r="G33" s="4">
        <v>1</v>
      </c>
      <c r="H33" s="4">
        <v>1</v>
      </c>
      <c r="I33" s="4">
        <v>32</v>
      </c>
      <c r="J33" s="4" t="s">
        <v>36</v>
      </c>
      <c r="K33" s="4" t="s">
        <v>125</v>
      </c>
      <c r="L33" s="4" t="s">
        <v>112</v>
      </c>
      <c r="M33" s="4">
        <v>0</v>
      </c>
      <c r="N33" s="4">
        <v>2463.1245100000001</v>
      </c>
      <c r="O33" s="4" t="s">
        <v>34</v>
      </c>
      <c r="P33" s="4" t="s">
        <v>34</v>
      </c>
      <c r="Q33" s="4">
        <v>1.9819999999999999E-4</v>
      </c>
      <c r="R33" s="4">
        <v>7.1889999999999997E-10</v>
      </c>
      <c r="S33" s="4">
        <v>5.62</v>
      </c>
    </row>
    <row r="34" spans="1:34" hidden="1" outlineLevel="1" collapsed="1" x14ac:dyDescent="0.25">
      <c r="A34" t="s">
        <v>39</v>
      </c>
      <c r="B34" s="4" t="s">
        <v>34</v>
      </c>
      <c r="C34" s="4" t="s">
        <v>126</v>
      </c>
      <c r="D34" s="4" t="s">
        <v>39</v>
      </c>
      <c r="E34" s="4">
        <v>1.16564E-4</v>
      </c>
      <c r="F34" s="4">
        <v>6.6384300000000001E-4</v>
      </c>
      <c r="G34" s="4">
        <v>2</v>
      </c>
      <c r="H34" s="4">
        <v>2</v>
      </c>
      <c r="I34" s="4">
        <v>4</v>
      </c>
      <c r="J34" s="4" t="s">
        <v>60</v>
      </c>
      <c r="K34" s="4" t="s">
        <v>127</v>
      </c>
      <c r="L34" s="4" t="s">
        <v>39</v>
      </c>
      <c r="M34" s="4">
        <v>0</v>
      </c>
      <c r="N34" s="4">
        <v>1062.5061900000001</v>
      </c>
      <c r="O34" s="4" t="s">
        <v>34</v>
      </c>
      <c r="P34" s="4" t="s">
        <v>34</v>
      </c>
      <c r="Q34" s="4">
        <v>1.9819999999999999E-4</v>
      </c>
      <c r="R34" s="4">
        <v>4.4530000000000004E-6</v>
      </c>
      <c r="S34" s="4">
        <v>3.41</v>
      </c>
    </row>
    <row r="35" spans="1:34" hidden="1" outlineLevel="1" collapsed="1" x14ac:dyDescent="0.25">
      <c r="A35" t="s">
        <v>39</v>
      </c>
      <c r="B35" s="4" t="s">
        <v>34</v>
      </c>
      <c r="C35" s="4" t="s">
        <v>128</v>
      </c>
      <c r="D35" s="4" t="s">
        <v>39</v>
      </c>
      <c r="E35" s="4">
        <v>5.3050199999999997E-6</v>
      </c>
      <c r="F35" s="4">
        <v>6.6384300000000001E-4</v>
      </c>
      <c r="G35" s="4">
        <v>2</v>
      </c>
      <c r="H35" s="4">
        <v>2</v>
      </c>
      <c r="I35" s="4">
        <v>4</v>
      </c>
      <c r="J35" s="4" t="s">
        <v>60</v>
      </c>
      <c r="K35" s="4" t="s">
        <v>129</v>
      </c>
      <c r="L35" s="4" t="s">
        <v>39</v>
      </c>
      <c r="M35" s="4">
        <v>0</v>
      </c>
      <c r="N35" s="4">
        <v>2963.4004</v>
      </c>
      <c r="O35" s="4" t="s">
        <v>34</v>
      </c>
      <c r="P35" s="4" t="s">
        <v>34</v>
      </c>
      <c r="Q35" s="4">
        <v>1.9819999999999999E-4</v>
      </c>
      <c r="R35" s="4">
        <v>8.1139999999999997E-8</v>
      </c>
      <c r="S35" s="4">
        <v>5.52</v>
      </c>
    </row>
    <row r="36" spans="1:34" hidden="1" outlineLevel="1" collapsed="1" x14ac:dyDescent="0.25">
      <c r="A36" t="s">
        <v>39</v>
      </c>
      <c r="B36" s="4" t="s">
        <v>34</v>
      </c>
      <c r="C36" s="4" t="s">
        <v>130</v>
      </c>
      <c r="D36" s="4" t="s">
        <v>131</v>
      </c>
      <c r="E36" s="4">
        <v>9.3100099999999999E-4</v>
      </c>
      <c r="F36" s="4">
        <v>6.6384300000000001E-4</v>
      </c>
      <c r="G36" s="4">
        <v>2</v>
      </c>
      <c r="H36" s="4">
        <v>2</v>
      </c>
      <c r="I36" s="4">
        <v>1</v>
      </c>
      <c r="J36" s="4" t="s">
        <v>60</v>
      </c>
      <c r="K36" s="4" t="s">
        <v>132</v>
      </c>
      <c r="L36" s="4" t="s">
        <v>133</v>
      </c>
      <c r="M36" s="4">
        <v>1</v>
      </c>
      <c r="N36" s="4">
        <v>1779.89456</v>
      </c>
      <c r="O36" s="4" t="s">
        <v>34</v>
      </c>
      <c r="P36" s="4" t="s">
        <v>34</v>
      </c>
      <c r="Q36" s="4">
        <v>1.9819999999999999E-4</v>
      </c>
      <c r="R36" s="4">
        <v>6.6000000000000005E-5</v>
      </c>
      <c r="S36" s="4">
        <v>3.93</v>
      </c>
    </row>
    <row r="37" spans="1:34" hidden="1" outlineLevel="1" collapsed="1" x14ac:dyDescent="0.25">
      <c r="A37" t="s">
        <v>39</v>
      </c>
      <c r="B37" s="4" t="s">
        <v>34</v>
      </c>
      <c r="C37" s="4" t="s">
        <v>134</v>
      </c>
      <c r="D37" s="4" t="s">
        <v>39</v>
      </c>
      <c r="E37" s="4">
        <v>1.67415E-4</v>
      </c>
      <c r="F37" s="4">
        <v>6.6384300000000001E-4</v>
      </c>
      <c r="G37" s="4">
        <v>1</v>
      </c>
      <c r="H37" s="4">
        <v>1</v>
      </c>
      <c r="I37" s="4">
        <v>27</v>
      </c>
      <c r="J37" s="4" t="s">
        <v>36</v>
      </c>
      <c r="K37" s="4" t="s">
        <v>135</v>
      </c>
      <c r="L37" s="4" t="s">
        <v>39</v>
      </c>
      <c r="M37" s="4">
        <v>0</v>
      </c>
      <c r="N37" s="4">
        <v>1479.74782</v>
      </c>
      <c r="O37" s="4" t="s">
        <v>34</v>
      </c>
      <c r="P37" s="4" t="s">
        <v>34</v>
      </c>
      <c r="Q37" s="4">
        <v>1.9819999999999999E-4</v>
      </c>
      <c r="R37" s="4">
        <v>7.1069999999999999E-6</v>
      </c>
      <c r="S37" s="4">
        <v>3.49</v>
      </c>
    </row>
    <row r="38" spans="1:34" collapsed="1" x14ac:dyDescent="0.25">
      <c r="A38" s="3" t="s">
        <v>34</v>
      </c>
      <c r="B38" s="3" t="s">
        <v>35</v>
      </c>
      <c r="C38" s="3" t="s">
        <v>136</v>
      </c>
      <c r="D38" s="3" t="s">
        <v>137</v>
      </c>
      <c r="E38" s="3">
        <v>0</v>
      </c>
      <c r="F38" s="3">
        <v>238.892</v>
      </c>
      <c r="G38" s="3">
        <v>54</v>
      </c>
      <c r="H38" s="3">
        <v>32</v>
      </c>
      <c r="I38" s="3">
        <v>237</v>
      </c>
      <c r="J38" s="3">
        <v>2</v>
      </c>
      <c r="K38" s="3">
        <v>613</v>
      </c>
      <c r="L38" s="3">
        <v>66.599999999999994</v>
      </c>
      <c r="M38" s="3">
        <v>5.49</v>
      </c>
      <c r="N38" s="3">
        <v>722.69</v>
      </c>
      <c r="O38" s="3">
        <v>32</v>
      </c>
      <c r="P38" s="3" t="s">
        <v>38</v>
      </c>
      <c r="Q38" s="3" t="s">
        <v>39</v>
      </c>
      <c r="R38" s="3" t="s">
        <v>39</v>
      </c>
      <c r="S38" s="3" t="s">
        <v>40</v>
      </c>
      <c r="T38" s="3" t="s">
        <v>39</v>
      </c>
      <c r="U38" s="3" t="s">
        <v>136</v>
      </c>
      <c r="V38" s="3" t="s">
        <v>39</v>
      </c>
      <c r="W38" s="3" t="s">
        <v>138</v>
      </c>
      <c r="X38" s="3" t="s">
        <v>39</v>
      </c>
      <c r="Y38" s="3" t="s">
        <v>39</v>
      </c>
      <c r="Z38" s="3" t="s">
        <v>39</v>
      </c>
      <c r="AA38" s="3">
        <v>0</v>
      </c>
      <c r="AB38" s="3" t="s">
        <v>34</v>
      </c>
      <c r="AC38" s="3">
        <v>1</v>
      </c>
      <c r="AD38" s="3">
        <v>0</v>
      </c>
      <c r="AE38" s="3" t="s">
        <v>39</v>
      </c>
      <c r="AF38" s="3">
        <v>3</v>
      </c>
      <c r="AG38" s="3" t="s">
        <v>43</v>
      </c>
      <c r="AH38" s="3" t="s">
        <v>139</v>
      </c>
    </row>
    <row r="39" spans="1:34" hidden="1" outlineLevel="1" collapsed="1" x14ac:dyDescent="0.25">
      <c r="A39" t="s">
        <v>39</v>
      </c>
      <c r="B39" s="2" t="s">
        <v>45</v>
      </c>
      <c r="C39" s="2" t="s">
        <v>46</v>
      </c>
      <c r="D39" s="2" t="s">
        <v>33</v>
      </c>
      <c r="E39" s="2" t="s">
        <v>47</v>
      </c>
      <c r="F39" s="2" t="s">
        <v>48</v>
      </c>
      <c r="G39" s="2" t="s">
        <v>28</v>
      </c>
      <c r="H39" s="2" t="s">
        <v>49</v>
      </c>
      <c r="I39" s="2" t="s">
        <v>8</v>
      </c>
      <c r="J39" s="2" t="s">
        <v>50</v>
      </c>
      <c r="K39" s="2" t="s">
        <v>51</v>
      </c>
      <c r="L39" s="2" t="s">
        <v>52</v>
      </c>
      <c r="M39" s="2" t="s">
        <v>53</v>
      </c>
      <c r="N39" s="2" t="s">
        <v>54</v>
      </c>
      <c r="O39" s="2" t="s">
        <v>27</v>
      </c>
      <c r="P39" s="2" t="s">
        <v>55</v>
      </c>
      <c r="Q39" s="2" t="s">
        <v>56</v>
      </c>
      <c r="R39" s="2" t="s">
        <v>57</v>
      </c>
      <c r="S39" s="2" t="s">
        <v>58</v>
      </c>
    </row>
    <row r="40" spans="1:34" hidden="1" outlineLevel="1" collapsed="1" x14ac:dyDescent="0.25">
      <c r="A40" t="s">
        <v>39</v>
      </c>
      <c r="B40" s="4" t="s">
        <v>34</v>
      </c>
      <c r="C40" s="4" t="s">
        <v>59</v>
      </c>
      <c r="D40" s="4" t="s">
        <v>39</v>
      </c>
      <c r="E40" s="4">
        <v>2.9986499999999998E-3</v>
      </c>
      <c r="F40" s="4">
        <v>6.6384300000000001E-4</v>
      </c>
      <c r="G40" s="4">
        <v>2</v>
      </c>
      <c r="H40" s="4">
        <v>2</v>
      </c>
      <c r="I40" s="4">
        <v>2</v>
      </c>
      <c r="J40" s="4" t="s">
        <v>60</v>
      </c>
      <c r="K40" s="4" t="s">
        <v>61</v>
      </c>
      <c r="L40" s="4" t="s">
        <v>39</v>
      </c>
      <c r="M40" s="4">
        <v>1</v>
      </c>
      <c r="N40" s="4">
        <v>1394.7426800000001</v>
      </c>
      <c r="O40" s="4" t="s">
        <v>34</v>
      </c>
      <c r="P40" s="4" t="s">
        <v>34</v>
      </c>
      <c r="Q40" s="4">
        <v>1.9819999999999999E-4</v>
      </c>
      <c r="R40" s="4">
        <v>3.012E-4</v>
      </c>
      <c r="S40" s="4">
        <v>3.68</v>
      </c>
    </row>
    <row r="41" spans="1:34" hidden="1" outlineLevel="1" collapsed="1" x14ac:dyDescent="0.25">
      <c r="A41" t="s">
        <v>39</v>
      </c>
      <c r="B41" s="4" t="s">
        <v>34</v>
      </c>
      <c r="C41" s="4" t="s">
        <v>62</v>
      </c>
      <c r="D41" s="4" t="s">
        <v>39</v>
      </c>
      <c r="E41" s="4">
        <v>3.0964399999999998E-4</v>
      </c>
      <c r="F41" s="4">
        <v>6.6384300000000001E-4</v>
      </c>
      <c r="G41" s="4">
        <v>2</v>
      </c>
      <c r="H41" s="4">
        <v>2</v>
      </c>
      <c r="I41" s="4">
        <v>26</v>
      </c>
      <c r="J41" s="4" t="s">
        <v>60</v>
      </c>
      <c r="K41" s="4" t="s">
        <v>63</v>
      </c>
      <c r="L41" s="4" t="s">
        <v>39</v>
      </c>
      <c r="M41" s="4">
        <v>0</v>
      </c>
      <c r="N41" s="4">
        <v>1564.8118199999999</v>
      </c>
      <c r="O41" s="4" t="s">
        <v>34</v>
      </c>
      <c r="P41" s="4" t="s">
        <v>34</v>
      </c>
      <c r="Q41" s="4">
        <v>1.9819999999999999E-4</v>
      </c>
      <c r="R41" s="4">
        <v>1.5829999999999999E-5</v>
      </c>
      <c r="S41" s="4">
        <v>3.7</v>
      </c>
    </row>
    <row r="42" spans="1:34" hidden="1" outlineLevel="1" collapsed="1" x14ac:dyDescent="0.25">
      <c r="A42" t="s">
        <v>39</v>
      </c>
      <c r="B42" s="4" t="s">
        <v>34</v>
      </c>
      <c r="C42" s="4" t="s">
        <v>64</v>
      </c>
      <c r="D42" s="4" t="s">
        <v>39</v>
      </c>
      <c r="E42" s="4">
        <v>1.0713900000000001E-4</v>
      </c>
      <c r="F42" s="4">
        <v>6.6384300000000001E-4</v>
      </c>
      <c r="G42" s="4">
        <v>2</v>
      </c>
      <c r="H42" s="4">
        <v>2</v>
      </c>
      <c r="I42" s="4">
        <v>17</v>
      </c>
      <c r="J42" s="4" t="s">
        <v>60</v>
      </c>
      <c r="K42" s="4" t="s">
        <v>65</v>
      </c>
      <c r="L42" s="4" t="s">
        <v>39</v>
      </c>
      <c r="M42" s="4">
        <v>0</v>
      </c>
      <c r="N42" s="4">
        <v>1185.65861</v>
      </c>
      <c r="O42" s="4" t="s">
        <v>34</v>
      </c>
      <c r="P42" s="4" t="s">
        <v>34</v>
      </c>
      <c r="Q42" s="4">
        <v>1.9819999999999999E-4</v>
      </c>
      <c r="R42" s="4">
        <v>3.9920000000000001E-6</v>
      </c>
      <c r="S42" s="4">
        <v>2.82</v>
      </c>
    </row>
    <row r="43" spans="1:34" hidden="1" outlineLevel="1" collapsed="1" x14ac:dyDescent="0.25">
      <c r="A43" t="s">
        <v>39</v>
      </c>
      <c r="B43" s="4" t="s">
        <v>34</v>
      </c>
      <c r="C43" s="4" t="s">
        <v>66</v>
      </c>
      <c r="D43" s="4" t="s">
        <v>39</v>
      </c>
      <c r="E43" s="4">
        <v>1.0128699999999999E-3</v>
      </c>
      <c r="F43" s="4">
        <v>6.6384300000000001E-4</v>
      </c>
      <c r="G43" s="4">
        <v>2</v>
      </c>
      <c r="H43" s="4">
        <v>2</v>
      </c>
      <c r="I43" s="4">
        <v>3</v>
      </c>
      <c r="J43" s="4" t="s">
        <v>60</v>
      </c>
      <c r="K43" s="4" t="s">
        <v>67</v>
      </c>
      <c r="L43" s="4" t="s">
        <v>39</v>
      </c>
      <c r="M43" s="4">
        <v>0</v>
      </c>
      <c r="N43" s="4">
        <v>1278.65761</v>
      </c>
      <c r="O43" s="4" t="s">
        <v>34</v>
      </c>
      <c r="P43" s="4" t="s">
        <v>34</v>
      </c>
      <c r="Q43" s="4">
        <v>1.9819999999999999E-4</v>
      </c>
      <c r="R43" s="4">
        <v>7.3590000000000005E-5</v>
      </c>
      <c r="S43" s="4">
        <v>3.08</v>
      </c>
    </row>
    <row r="44" spans="1:34" hidden="1" outlineLevel="1" collapsed="1" x14ac:dyDescent="0.25">
      <c r="A44" t="s">
        <v>39</v>
      </c>
      <c r="B44" s="4" t="s">
        <v>34</v>
      </c>
      <c r="C44" s="4" t="s">
        <v>68</v>
      </c>
      <c r="D44" s="4" t="s">
        <v>39</v>
      </c>
      <c r="E44" s="4">
        <v>2.4894199999999999E-4</v>
      </c>
      <c r="F44" s="4">
        <v>6.6384300000000001E-4</v>
      </c>
      <c r="G44" s="4">
        <v>2</v>
      </c>
      <c r="H44" s="4">
        <v>2</v>
      </c>
      <c r="I44" s="4">
        <v>7</v>
      </c>
      <c r="J44" s="4" t="s">
        <v>60</v>
      </c>
      <c r="K44" s="4" t="s">
        <v>69</v>
      </c>
      <c r="L44" s="4" t="s">
        <v>39</v>
      </c>
      <c r="M44" s="4">
        <v>0</v>
      </c>
      <c r="N44" s="4">
        <v>1167.60445</v>
      </c>
      <c r="O44" s="4" t="s">
        <v>34</v>
      </c>
      <c r="P44" s="4" t="s">
        <v>34</v>
      </c>
      <c r="Q44" s="4">
        <v>1.9819999999999999E-4</v>
      </c>
      <c r="R44" s="4">
        <v>1.1929999999999999E-5</v>
      </c>
      <c r="S44" s="4">
        <v>3.01</v>
      </c>
    </row>
    <row r="45" spans="1:34" hidden="1" outlineLevel="1" collapsed="1" x14ac:dyDescent="0.25">
      <c r="A45" t="s">
        <v>39</v>
      </c>
      <c r="B45" s="4" t="s">
        <v>34</v>
      </c>
      <c r="C45" s="4" t="s">
        <v>70</v>
      </c>
      <c r="D45" s="4" t="s">
        <v>39</v>
      </c>
      <c r="E45" s="4">
        <v>8.6333099999999996E-2</v>
      </c>
      <c r="F45" s="4">
        <v>1.35166E-3</v>
      </c>
      <c r="G45" s="4">
        <v>2</v>
      </c>
      <c r="H45" s="4">
        <v>2</v>
      </c>
      <c r="I45" s="4">
        <v>1</v>
      </c>
      <c r="J45" s="4" t="s">
        <v>60</v>
      </c>
      <c r="K45" s="4" t="s">
        <v>71</v>
      </c>
      <c r="L45" s="4" t="s">
        <v>39</v>
      </c>
      <c r="M45" s="4">
        <v>2</v>
      </c>
      <c r="N45" s="4">
        <v>1318.6961200000001</v>
      </c>
      <c r="O45" s="4" t="s">
        <v>34</v>
      </c>
      <c r="P45" s="4" t="s">
        <v>34</v>
      </c>
      <c r="Q45" s="4">
        <v>3.7310000000000002E-4</v>
      </c>
      <c r="R45" s="4">
        <v>2.47E-2</v>
      </c>
      <c r="S45" s="4">
        <v>2.93</v>
      </c>
    </row>
    <row r="46" spans="1:34" hidden="1" outlineLevel="1" collapsed="1" x14ac:dyDescent="0.25">
      <c r="A46" t="s">
        <v>39</v>
      </c>
      <c r="B46" s="4" t="s">
        <v>34</v>
      </c>
      <c r="C46" s="4" t="s">
        <v>72</v>
      </c>
      <c r="D46" s="4" t="s">
        <v>39</v>
      </c>
      <c r="E46" s="4">
        <v>2.8096300000000001E-2</v>
      </c>
      <c r="F46" s="4">
        <v>6.6384300000000001E-4</v>
      </c>
      <c r="G46" s="4">
        <v>2</v>
      </c>
      <c r="H46" s="4">
        <v>2</v>
      </c>
      <c r="I46" s="4">
        <v>1</v>
      </c>
      <c r="J46" s="4" t="s">
        <v>60</v>
      </c>
      <c r="K46" s="4" t="s">
        <v>73</v>
      </c>
      <c r="L46" s="4" t="s">
        <v>39</v>
      </c>
      <c r="M46" s="4">
        <v>1</v>
      </c>
      <c r="N46" s="4">
        <v>1190.6011599999999</v>
      </c>
      <c r="O46" s="4" t="s">
        <v>34</v>
      </c>
      <c r="P46" s="4" t="s">
        <v>34</v>
      </c>
      <c r="Q46" s="4">
        <v>1.9819999999999999E-4</v>
      </c>
      <c r="R46" s="4">
        <v>5.5519999999999996E-3</v>
      </c>
      <c r="S46" s="4">
        <v>2.92</v>
      </c>
    </row>
    <row r="47" spans="1:34" hidden="1" outlineLevel="1" collapsed="1" x14ac:dyDescent="0.25">
      <c r="A47" t="s">
        <v>39</v>
      </c>
      <c r="B47" s="4" t="s">
        <v>34</v>
      </c>
      <c r="C47" s="4" t="s">
        <v>74</v>
      </c>
      <c r="D47" s="4" t="s">
        <v>39</v>
      </c>
      <c r="E47" s="4">
        <v>5.5272099999999996E-7</v>
      </c>
      <c r="F47" s="4">
        <v>6.6384300000000001E-4</v>
      </c>
      <c r="G47" s="4">
        <v>2</v>
      </c>
      <c r="H47" s="4">
        <v>2</v>
      </c>
      <c r="I47" s="4">
        <v>2</v>
      </c>
      <c r="J47" s="4" t="s">
        <v>60</v>
      </c>
      <c r="K47" s="4" t="s">
        <v>75</v>
      </c>
      <c r="L47" s="4" t="s">
        <v>39</v>
      </c>
      <c r="M47" s="4">
        <v>0</v>
      </c>
      <c r="N47" s="4">
        <v>2411.23002</v>
      </c>
      <c r="O47" s="4" t="s">
        <v>34</v>
      </c>
      <c r="P47" s="4" t="s">
        <v>34</v>
      </c>
      <c r="Q47" s="4">
        <v>1.9819999999999999E-4</v>
      </c>
      <c r="R47" s="4">
        <v>4.3269999999999996E-9</v>
      </c>
      <c r="S47" s="4">
        <v>6.48</v>
      </c>
    </row>
    <row r="48" spans="1:34" hidden="1" outlineLevel="1" collapsed="1" x14ac:dyDescent="0.25">
      <c r="A48" t="s">
        <v>39</v>
      </c>
      <c r="B48" s="4" t="s">
        <v>34</v>
      </c>
      <c r="C48" s="4" t="s">
        <v>76</v>
      </c>
      <c r="D48" s="4" t="s">
        <v>39</v>
      </c>
      <c r="E48" s="4">
        <v>1.5767799999999998E-2</v>
      </c>
      <c r="F48" s="4">
        <v>6.6384300000000001E-4</v>
      </c>
      <c r="G48" s="4">
        <v>2</v>
      </c>
      <c r="H48" s="4">
        <v>2</v>
      </c>
      <c r="I48" s="4">
        <v>1</v>
      </c>
      <c r="J48" s="4" t="s">
        <v>60</v>
      </c>
      <c r="K48" s="4" t="s">
        <v>77</v>
      </c>
      <c r="L48" s="4" t="s">
        <v>39</v>
      </c>
      <c r="M48" s="4">
        <v>1</v>
      </c>
      <c r="N48" s="4">
        <v>2539.3249900000001</v>
      </c>
      <c r="O48" s="4" t="s">
        <v>34</v>
      </c>
      <c r="P48" s="4" t="s">
        <v>34</v>
      </c>
      <c r="Q48" s="4">
        <v>1.9819999999999999E-4</v>
      </c>
      <c r="R48" s="4">
        <v>2.6059999999999998E-3</v>
      </c>
      <c r="S48" s="4">
        <v>2.5499999999999998</v>
      </c>
    </row>
    <row r="49" spans="1:19" hidden="1" outlineLevel="1" collapsed="1" x14ac:dyDescent="0.25">
      <c r="A49" t="s">
        <v>39</v>
      </c>
      <c r="B49" s="4" t="s">
        <v>34</v>
      </c>
      <c r="C49" s="4" t="s">
        <v>78</v>
      </c>
      <c r="D49" s="4" t="s">
        <v>39</v>
      </c>
      <c r="E49" s="4">
        <v>3.5244299999999998E-8</v>
      </c>
      <c r="F49" s="4">
        <v>6.6384300000000001E-4</v>
      </c>
      <c r="G49" s="4">
        <v>2</v>
      </c>
      <c r="H49" s="4">
        <v>2</v>
      </c>
      <c r="I49" s="4">
        <v>2</v>
      </c>
      <c r="J49" s="4" t="s">
        <v>60</v>
      </c>
      <c r="K49" s="4" t="s">
        <v>79</v>
      </c>
      <c r="L49" s="4" t="s">
        <v>39</v>
      </c>
      <c r="M49" s="4">
        <v>0</v>
      </c>
      <c r="N49" s="4">
        <v>2166.11762</v>
      </c>
      <c r="O49" s="4" t="s">
        <v>34</v>
      </c>
      <c r="P49" s="4" t="s">
        <v>34</v>
      </c>
      <c r="Q49" s="4">
        <v>1.9819999999999999E-4</v>
      </c>
      <c r="R49" s="4">
        <v>1.2180000000000001E-10</v>
      </c>
      <c r="S49" s="4">
        <v>5.68</v>
      </c>
    </row>
    <row r="50" spans="1:19" hidden="1" outlineLevel="1" collapsed="1" x14ac:dyDescent="0.25">
      <c r="A50" t="s">
        <v>39</v>
      </c>
      <c r="B50" s="4" t="s">
        <v>34</v>
      </c>
      <c r="C50" s="4" t="s">
        <v>80</v>
      </c>
      <c r="D50" s="4" t="s">
        <v>39</v>
      </c>
      <c r="E50" s="4">
        <v>3.0633099999999999E-7</v>
      </c>
      <c r="F50" s="4">
        <v>6.6384300000000001E-4</v>
      </c>
      <c r="G50" s="4">
        <v>2</v>
      </c>
      <c r="H50" s="4">
        <v>2</v>
      </c>
      <c r="I50" s="4">
        <v>23</v>
      </c>
      <c r="J50" s="4" t="s">
        <v>60</v>
      </c>
      <c r="K50" s="4" t="s">
        <v>81</v>
      </c>
      <c r="L50" s="4" t="s">
        <v>39</v>
      </c>
      <c r="M50" s="4">
        <v>0</v>
      </c>
      <c r="N50" s="4">
        <v>1729.94831</v>
      </c>
      <c r="O50" s="4" t="s">
        <v>34</v>
      </c>
      <c r="P50" s="4" t="s">
        <v>34</v>
      </c>
      <c r="Q50" s="4">
        <v>1.9819999999999999E-4</v>
      </c>
      <c r="R50" s="4">
        <v>2.0139999999999999E-9</v>
      </c>
      <c r="S50" s="4">
        <v>4.4800000000000004</v>
      </c>
    </row>
    <row r="51" spans="1:19" hidden="1" outlineLevel="1" collapsed="1" x14ac:dyDescent="0.25">
      <c r="A51" t="s">
        <v>39</v>
      </c>
      <c r="B51" s="4" t="s">
        <v>34</v>
      </c>
      <c r="C51" s="4" t="s">
        <v>82</v>
      </c>
      <c r="D51" s="4" t="s">
        <v>39</v>
      </c>
      <c r="E51" s="4">
        <v>3.3903599999999998E-5</v>
      </c>
      <c r="F51" s="4">
        <v>6.6384300000000001E-4</v>
      </c>
      <c r="G51" s="4">
        <v>2</v>
      </c>
      <c r="H51" s="4">
        <v>2</v>
      </c>
      <c r="I51" s="4">
        <v>2</v>
      </c>
      <c r="J51" s="4" t="s">
        <v>60</v>
      </c>
      <c r="K51" s="4" t="s">
        <v>83</v>
      </c>
      <c r="L51" s="4" t="s">
        <v>39</v>
      </c>
      <c r="M51" s="4">
        <v>1</v>
      </c>
      <c r="N51" s="4">
        <v>2074.1179000000002</v>
      </c>
      <c r="O51" s="4" t="s">
        <v>34</v>
      </c>
      <c r="P51" s="4" t="s">
        <v>34</v>
      </c>
      <c r="Q51" s="4">
        <v>1.9819999999999999E-4</v>
      </c>
      <c r="R51" s="4">
        <v>8.9739999999999998E-7</v>
      </c>
      <c r="S51" s="4">
        <v>4.8499999999999996</v>
      </c>
    </row>
    <row r="52" spans="1:19" hidden="1" outlineLevel="1" collapsed="1" x14ac:dyDescent="0.25">
      <c r="A52" t="s">
        <v>39</v>
      </c>
      <c r="B52" s="4" t="s">
        <v>34</v>
      </c>
      <c r="C52" s="4" t="s">
        <v>84</v>
      </c>
      <c r="D52" s="4" t="s">
        <v>39</v>
      </c>
      <c r="E52" s="4">
        <v>9.8744600000000007E-7</v>
      </c>
      <c r="F52" s="4">
        <v>6.6384300000000001E-4</v>
      </c>
      <c r="G52" s="4">
        <v>2</v>
      </c>
      <c r="H52" s="4">
        <v>2</v>
      </c>
      <c r="I52" s="4">
        <v>1</v>
      </c>
      <c r="J52" s="4" t="s">
        <v>60</v>
      </c>
      <c r="K52" s="4" t="s">
        <v>85</v>
      </c>
      <c r="L52" s="4" t="s">
        <v>39</v>
      </c>
      <c r="M52" s="4">
        <v>2</v>
      </c>
      <c r="N52" s="4">
        <v>2359.2615999999998</v>
      </c>
      <c r="O52" s="4" t="s">
        <v>34</v>
      </c>
      <c r="P52" s="4" t="s">
        <v>34</v>
      </c>
      <c r="Q52" s="4">
        <v>1.9819999999999999E-4</v>
      </c>
      <c r="R52" s="4">
        <v>9.1860000000000003E-9</v>
      </c>
      <c r="S52" s="4">
        <v>4.6100000000000003</v>
      </c>
    </row>
    <row r="53" spans="1:19" hidden="1" outlineLevel="1" collapsed="1" x14ac:dyDescent="0.25">
      <c r="A53" t="s">
        <v>39</v>
      </c>
      <c r="B53" s="4" t="s">
        <v>34</v>
      </c>
      <c r="C53" s="4" t="s">
        <v>86</v>
      </c>
      <c r="D53" s="4" t="s">
        <v>87</v>
      </c>
      <c r="E53" s="4">
        <v>1.14999E-5</v>
      </c>
      <c r="F53" s="4">
        <v>6.6384300000000001E-4</v>
      </c>
      <c r="G53" s="4">
        <v>2</v>
      </c>
      <c r="H53" s="4">
        <v>2</v>
      </c>
      <c r="I53" s="4">
        <v>2</v>
      </c>
      <c r="J53" s="4" t="s">
        <v>60</v>
      </c>
      <c r="K53" s="4" t="s">
        <v>88</v>
      </c>
      <c r="L53" s="4" t="s">
        <v>89</v>
      </c>
      <c r="M53" s="4">
        <v>1</v>
      </c>
      <c r="N53" s="4">
        <v>2026.9637600000001</v>
      </c>
      <c r="O53" s="4" t="s">
        <v>34</v>
      </c>
      <c r="P53" s="4" t="s">
        <v>34</v>
      </c>
      <c r="Q53" s="4">
        <v>1.9819999999999999E-4</v>
      </c>
      <c r="R53" s="4">
        <v>2.2079999999999999E-7</v>
      </c>
      <c r="S53" s="4">
        <v>5.05</v>
      </c>
    </row>
    <row r="54" spans="1:19" hidden="1" outlineLevel="1" collapsed="1" x14ac:dyDescent="0.25">
      <c r="A54" t="s">
        <v>39</v>
      </c>
      <c r="B54" s="4" t="s">
        <v>34</v>
      </c>
      <c r="C54" s="4" t="s">
        <v>90</v>
      </c>
      <c r="D54" s="4" t="s">
        <v>87</v>
      </c>
      <c r="E54" s="4">
        <v>6.5149000000000001E-4</v>
      </c>
      <c r="F54" s="4">
        <v>6.6384300000000001E-4</v>
      </c>
      <c r="G54" s="4">
        <v>2</v>
      </c>
      <c r="H54" s="4">
        <v>2</v>
      </c>
      <c r="I54" s="4">
        <v>1</v>
      </c>
      <c r="J54" s="4" t="s">
        <v>60</v>
      </c>
      <c r="K54" s="4" t="s">
        <v>91</v>
      </c>
      <c r="L54" s="4" t="s">
        <v>89</v>
      </c>
      <c r="M54" s="4">
        <v>2</v>
      </c>
      <c r="N54" s="4">
        <v>2830.3451300000002</v>
      </c>
      <c r="O54" s="4" t="s">
        <v>34</v>
      </c>
      <c r="P54" s="4" t="s">
        <v>34</v>
      </c>
      <c r="Q54" s="4">
        <v>1.9819999999999999E-4</v>
      </c>
      <c r="R54" s="4">
        <v>4.1340000000000001E-5</v>
      </c>
      <c r="S54" s="4">
        <v>2.99</v>
      </c>
    </row>
    <row r="55" spans="1:19" hidden="1" outlineLevel="1" collapsed="1" x14ac:dyDescent="0.25">
      <c r="A55" t="s">
        <v>39</v>
      </c>
      <c r="B55" s="4" t="s">
        <v>34</v>
      </c>
      <c r="C55" s="4" t="s">
        <v>92</v>
      </c>
      <c r="D55" s="4" t="s">
        <v>39</v>
      </c>
      <c r="E55" s="4">
        <v>0.143343</v>
      </c>
      <c r="F55" s="4">
        <v>1.97102E-3</v>
      </c>
      <c r="G55" s="4">
        <v>2</v>
      </c>
      <c r="H55" s="4">
        <v>2</v>
      </c>
      <c r="I55" s="4">
        <v>2</v>
      </c>
      <c r="J55" s="4" t="s">
        <v>60</v>
      </c>
      <c r="K55" s="4" t="s">
        <v>93</v>
      </c>
      <c r="L55" s="4" t="s">
        <v>39</v>
      </c>
      <c r="M55" s="4">
        <v>1</v>
      </c>
      <c r="N55" s="4">
        <v>1898.8952899999999</v>
      </c>
      <c r="O55" s="4" t="s">
        <v>34</v>
      </c>
      <c r="P55" s="4" t="s">
        <v>34</v>
      </c>
      <c r="Q55" s="4">
        <v>5.2709999999999996E-4</v>
      </c>
      <c r="R55" s="4">
        <v>4.9579999999999999E-2</v>
      </c>
      <c r="S55" s="4">
        <v>2.72</v>
      </c>
    </row>
    <row r="56" spans="1:19" hidden="1" outlineLevel="1" collapsed="1" x14ac:dyDescent="0.25">
      <c r="A56" t="s">
        <v>39</v>
      </c>
      <c r="B56" s="4" t="s">
        <v>34</v>
      </c>
      <c r="C56" s="4" t="s">
        <v>92</v>
      </c>
      <c r="D56" s="4" t="s">
        <v>94</v>
      </c>
      <c r="E56" s="4">
        <v>4.3779699999999999E-7</v>
      </c>
      <c r="F56" s="4">
        <v>6.6384300000000001E-4</v>
      </c>
      <c r="G56" s="4">
        <v>2</v>
      </c>
      <c r="H56" s="4">
        <v>2</v>
      </c>
      <c r="I56" s="4">
        <v>16</v>
      </c>
      <c r="J56" s="4" t="s">
        <v>60</v>
      </c>
      <c r="K56" s="4" t="s">
        <v>93</v>
      </c>
      <c r="L56" s="4" t="s">
        <v>89</v>
      </c>
      <c r="M56" s="4">
        <v>1</v>
      </c>
      <c r="N56" s="4">
        <v>1914.8902</v>
      </c>
      <c r="O56" s="4" t="s">
        <v>34</v>
      </c>
      <c r="P56" s="4" t="s">
        <v>34</v>
      </c>
      <c r="Q56" s="4">
        <v>1.9819999999999999E-4</v>
      </c>
      <c r="R56" s="4">
        <v>3.1979999999999999E-9</v>
      </c>
      <c r="S56" s="4">
        <v>5.33</v>
      </c>
    </row>
    <row r="57" spans="1:19" hidden="1" outlineLevel="1" collapsed="1" x14ac:dyDescent="0.25">
      <c r="A57" t="s">
        <v>39</v>
      </c>
      <c r="B57" s="4" t="s">
        <v>34</v>
      </c>
      <c r="C57" s="4" t="s">
        <v>95</v>
      </c>
      <c r="D57" s="4" t="s">
        <v>96</v>
      </c>
      <c r="E57" s="4">
        <v>1.28431E-6</v>
      </c>
      <c r="F57" s="4">
        <v>6.6384300000000001E-4</v>
      </c>
      <c r="G57" s="4">
        <v>2</v>
      </c>
      <c r="H57" s="4">
        <v>2</v>
      </c>
      <c r="I57" s="4">
        <v>1</v>
      </c>
      <c r="J57" s="4" t="s">
        <v>60</v>
      </c>
      <c r="K57" s="4" t="s">
        <v>97</v>
      </c>
      <c r="L57" s="4" t="s">
        <v>98</v>
      </c>
      <c r="M57" s="4">
        <v>0</v>
      </c>
      <c r="N57" s="4">
        <v>2700.3622999999998</v>
      </c>
      <c r="O57" s="4" t="s">
        <v>34</v>
      </c>
      <c r="P57" s="4" t="s">
        <v>34</v>
      </c>
      <c r="Q57" s="4">
        <v>1.9819999999999999E-4</v>
      </c>
      <c r="R57" s="4">
        <v>1.288E-8</v>
      </c>
      <c r="S57" s="4">
        <v>6.22</v>
      </c>
    </row>
    <row r="58" spans="1:19" hidden="1" outlineLevel="1" collapsed="1" x14ac:dyDescent="0.25">
      <c r="A58" t="s">
        <v>39</v>
      </c>
      <c r="B58" s="4" t="s">
        <v>34</v>
      </c>
      <c r="C58" s="4" t="s">
        <v>99</v>
      </c>
      <c r="D58" s="4" t="s">
        <v>39</v>
      </c>
      <c r="E58" s="4">
        <v>1.0122300000000001E-2</v>
      </c>
      <c r="F58" s="4">
        <v>6.6384300000000001E-4</v>
      </c>
      <c r="G58" s="4">
        <v>2</v>
      </c>
      <c r="H58" s="4">
        <v>2</v>
      </c>
      <c r="I58" s="4">
        <v>8</v>
      </c>
      <c r="J58" s="4" t="s">
        <v>60</v>
      </c>
      <c r="K58" s="4" t="s">
        <v>100</v>
      </c>
      <c r="L58" s="4" t="s">
        <v>39</v>
      </c>
      <c r="M58" s="4">
        <v>0</v>
      </c>
      <c r="N58" s="4">
        <v>873.50400999999999</v>
      </c>
      <c r="O58" s="4" t="s">
        <v>34</v>
      </c>
      <c r="P58" s="4" t="s">
        <v>34</v>
      </c>
      <c r="Q58" s="4">
        <v>1.9819999999999999E-4</v>
      </c>
      <c r="R58" s="4">
        <v>1.456E-3</v>
      </c>
      <c r="S58" s="4">
        <v>1.63</v>
      </c>
    </row>
    <row r="59" spans="1:19" hidden="1" outlineLevel="1" collapsed="1" x14ac:dyDescent="0.25">
      <c r="A59" t="s">
        <v>39</v>
      </c>
      <c r="B59" s="4" t="s">
        <v>34</v>
      </c>
      <c r="C59" s="4" t="s">
        <v>101</v>
      </c>
      <c r="D59" s="4" t="s">
        <v>39</v>
      </c>
      <c r="E59" s="4">
        <v>0.101438</v>
      </c>
      <c r="F59" s="4">
        <v>1.97102E-3</v>
      </c>
      <c r="G59" s="4">
        <v>2</v>
      </c>
      <c r="H59" s="4">
        <v>2</v>
      </c>
      <c r="I59" s="4">
        <v>4</v>
      </c>
      <c r="J59" s="4" t="s">
        <v>60</v>
      </c>
      <c r="K59" s="4" t="s">
        <v>102</v>
      </c>
      <c r="L59" s="4" t="s">
        <v>39</v>
      </c>
      <c r="M59" s="4">
        <v>1</v>
      </c>
      <c r="N59" s="4">
        <v>1029.6051199999999</v>
      </c>
      <c r="O59" s="4" t="s">
        <v>34</v>
      </c>
      <c r="P59" s="4" t="s">
        <v>34</v>
      </c>
      <c r="Q59" s="4">
        <v>5.2709999999999996E-4</v>
      </c>
      <c r="R59" s="4">
        <v>3.074E-2</v>
      </c>
      <c r="S59" s="4">
        <v>1.56</v>
      </c>
    </row>
    <row r="60" spans="1:19" hidden="1" outlineLevel="1" collapsed="1" x14ac:dyDescent="0.25">
      <c r="A60" t="s">
        <v>39</v>
      </c>
      <c r="B60" s="4" t="s">
        <v>34</v>
      </c>
      <c r="C60" s="4" t="s">
        <v>103</v>
      </c>
      <c r="D60" s="4" t="s">
        <v>39</v>
      </c>
      <c r="E60" s="4">
        <v>2.5988000000000001E-2</v>
      </c>
      <c r="F60" s="4">
        <v>6.6384300000000001E-4</v>
      </c>
      <c r="G60" s="4">
        <v>2</v>
      </c>
      <c r="H60" s="4">
        <v>2</v>
      </c>
      <c r="I60" s="4">
        <v>10</v>
      </c>
      <c r="J60" s="4" t="s">
        <v>60</v>
      </c>
      <c r="K60" s="4" t="s">
        <v>104</v>
      </c>
      <c r="L60" s="4" t="s">
        <v>39</v>
      </c>
      <c r="M60" s="4">
        <v>1</v>
      </c>
      <c r="N60" s="4">
        <v>950.50540999999998</v>
      </c>
      <c r="O60" s="4" t="s">
        <v>34</v>
      </c>
      <c r="P60" s="4" t="s">
        <v>34</v>
      </c>
      <c r="Q60" s="4">
        <v>1.9819999999999999E-4</v>
      </c>
      <c r="R60" s="4">
        <v>5.0169999999999998E-3</v>
      </c>
      <c r="S60" s="4">
        <v>2.11</v>
      </c>
    </row>
    <row r="61" spans="1:19" hidden="1" outlineLevel="1" collapsed="1" x14ac:dyDescent="0.25">
      <c r="A61" t="s">
        <v>39</v>
      </c>
      <c r="B61" s="4" t="s">
        <v>34</v>
      </c>
      <c r="C61" s="4" t="s">
        <v>105</v>
      </c>
      <c r="D61" s="4" t="s">
        <v>39</v>
      </c>
      <c r="E61" s="4">
        <v>1.8179800000000001E-3</v>
      </c>
      <c r="F61" s="4">
        <v>6.6384300000000001E-4</v>
      </c>
      <c r="G61" s="4">
        <v>2</v>
      </c>
      <c r="H61" s="4">
        <v>2</v>
      </c>
      <c r="I61" s="4">
        <v>1</v>
      </c>
      <c r="J61" s="4" t="s">
        <v>60</v>
      </c>
      <c r="K61" s="4" t="s">
        <v>106</v>
      </c>
      <c r="L61" s="4" t="s">
        <v>39</v>
      </c>
      <c r="M61" s="4">
        <v>1</v>
      </c>
      <c r="N61" s="4">
        <v>2450.2773099999999</v>
      </c>
      <c r="O61" s="4" t="s">
        <v>34</v>
      </c>
      <c r="P61" s="4" t="s">
        <v>34</v>
      </c>
      <c r="Q61" s="4">
        <v>1.9819999999999999E-4</v>
      </c>
      <c r="R61" s="4">
        <v>1.572E-4</v>
      </c>
      <c r="S61" s="4">
        <v>4.3499999999999996</v>
      </c>
    </row>
    <row r="62" spans="1:19" hidden="1" outlineLevel="1" collapsed="1" x14ac:dyDescent="0.25">
      <c r="A62" t="s">
        <v>39</v>
      </c>
      <c r="B62" s="4" t="s">
        <v>34</v>
      </c>
      <c r="C62" s="4" t="s">
        <v>107</v>
      </c>
      <c r="D62" s="4" t="s">
        <v>39</v>
      </c>
      <c r="E62" s="4">
        <v>1.27612E-2</v>
      </c>
      <c r="F62" s="4">
        <v>6.6384300000000001E-4</v>
      </c>
      <c r="G62" s="4">
        <v>2</v>
      </c>
      <c r="H62" s="4">
        <v>2</v>
      </c>
      <c r="I62" s="4">
        <v>3</v>
      </c>
      <c r="J62" s="4" t="s">
        <v>60</v>
      </c>
      <c r="K62" s="4" t="s">
        <v>108</v>
      </c>
      <c r="L62" s="4" t="s">
        <v>39</v>
      </c>
      <c r="M62" s="4">
        <v>1</v>
      </c>
      <c r="N62" s="4">
        <v>1123.53783</v>
      </c>
      <c r="O62" s="4" t="s">
        <v>34</v>
      </c>
      <c r="P62" s="4" t="s">
        <v>34</v>
      </c>
      <c r="Q62" s="4">
        <v>1.9819999999999999E-4</v>
      </c>
      <c r="R62" s="4">
        <v>1.97E-3</v>
      </c>
      <c r="S62" s="4">
        <v>2.91</v>
      </c>
    </row>
    <row r="63" spans="1:19" hidden="1" outlineLevel="1" collapsed="1" x14ac:dyDescent="0.25">
      <c r="A63" t="s">
        <v>39</v>
      </c>
      <c r="B63" s="4" t="s">
        <v>34</v>
      </c>
      <c r="C63" s="4" t="s">
        <v>140</v>
      </c>
      <c r="D63" s="4" t="s">
        <v>39</v>
      </c>
      <c r="E63" s="4">
        <v>3.2103600000000002E-5</v>
      </c>
      <c r="F63" s="4">
        <v>6.6384300000000001E-4</v>
      </c>
      <c r="G63" s="4">
        <v>1</v>
      </c>
      <c r="H63" s="4">
        <v>1</v>
      </c>
      <c r="I63" s="4">
        <v>4</v>
      </c>
      <c r="J63" s="4" t="s">
        <v>136</v>
      </c>
      <c r="K63" s="4" t="s">
        <v>141</v>
      </c>
      <c r="L63" s="4" t="s">
        <v>39</v>
      </c>
      <c r="M63" s="4">
        <v>1</v>
      </c>
      <c r="N63" s="4">
        <v>2574.2583</v>
      </c>
      <c r="O63" s="4" t="s">
        <v>34</v>
      </c>
      <c r="P63" s="4" t="s">
        <v>34</v>
      </c>
      <c r="Q63" s="4">
        <v>1.9819999999999999E-4</v>
      </c>
      <c r="R63" s="4">
        <v>8.3809999999999997E-7</v>
      </c>
      <c r="S63" s="4">
        <v>5.14</v>
      </c>
    </row>
    <row r="64" spans="1:19" hidden="1" outlineLevel="1" collapsed="1" x14ac:dyDescent="0.25">
      <c r="A64" t="s">
        <v>39</v>
      </c>
      <c r="B64" s="4" t="s">
        <v>34</v>
      </c>
      <c r="C64" s="4" t="s">
        <v>113</v>
      </c>
      <c r="D64" s="4" t="s">
        <v>39</v>
      </c>
      <c r="E64" s="4">
        <v>1.04047E-8</v>
      </c>
      <c r="F64" s="4">
        <v>6.6384300000000001E-4</v>
      </c>
      <c r="G64" s="4">
        <v>2</v>
      </c>
      <c r="H64" s="4">
        <v>2</v>
      </c>
      <c r="I64" s="4">
        <v>7</v>
      </c>
      <c r="J64" s="4" t="s">
        <v>60</v>
      </c>
      <c r="K64" s="4" t="s">
        <v>114</v>
      </c>
      <c r="L64" s="4" t="s">
        <v>39</v>
      </c>
      <c r="M64" s="4">
        <v>0</v>
      </c>
      <c r="N64" s="4">
        <v>2893.4061499999998</v>
      </c>
      <c r="O64" s="4" t="s">
        <v>34</v>
      </c>
      <c r="P64" s="4" t="s">
        <v>34</v>
      </c>
      <c r="Q64" s="4">
        <v>1.9819999999999999E-4</v>
      </c>
      <c r="R64" s="4">
        <v>2.5000000000000001E-11</v>
      </c>
      <c r="S64" s="4">
        <v>7.63</v>
      </c>
    </row>
    <row r="65" spans="1:34" hidden="1" outlineLevel="1" collapsed="1" x14ac:dyDescent="0.25">
      <c r="A65" t="s">
        <v>39</v>
      </c>
      <c r="B65" s="4" t="s">
        <v>34</v>
      </c>
      <c r="C65" s="4" t="s">
        <v>115</v>
      </c>
      <c r="D65" s="4" t="s">
        <v>39</v>
      </c>
      <c r="E65" s="4">
        <v>3.4072200000000002E-5</v>
      </c>
      <c r="F65" s="4">
        <v>6.6384300000000001E-4</v>
      </c>
      <c r="G65" s="4">
        <v>2</v>
      </c>
      <c r="H65" s="4">
        <v>2</v>
      </c>
      <c r="I65" s="4">
        <v>8</v>
      </c>
      <c r="J65" s="4" t="s">
        <v>60</v>
      </c>
      <c r="K65" s="4" t="s">
        <v>116</v>
      </c>
      <c r="L65" s="4" t="s">
        <v>39</v>
      </c>
      <c r="M65" s="4">
        <v>0</v>
      </c>
      <c r="N65" s="4">
        <v>1459.7751000000001</v>
      </c>
      <c r="O65" s="4" t="s">
        <v>34</v>
      </c>
      <c r="P65" s="4" t="s">
        <v>34</v>
      </c>
      <c r="Q65" s="4">
        <v>1.9819999999999999E-4</v>
      </c>
      <c r="R65" s="4">
        <v>9.019E-7</v>
      </c>
      <c r="S65" s="4">
        <v>3.33</v>
      </c>
    </row>
    <row r="66" spans="1:34" hidden="1" outlineLevel="1" collapsed="1" x14ac:dyDescent="0.25">
      <c r="A66" t="s">
        <v>39</v>
      </c>
      <c r="B66" s="4" t="s">
        <v>34</v>
      </c>
      <c r="C66" s="4" t="s">
        <v>117</v>
      </c>
      <c r="D66" s="4" t="s">
        <v>39</v>
      </c>
      <c r="E66" s="4">
        <v>3.4754900000000002E-5</v>
      </c>
      <c r="F66" s="4">
        <v>6.6384300000000001E-4</v>
      </c>
      <c r="G66" s="4">
        <v>2</v>
      </c>
      <c r="H66" s="4">
        <v>2</v>
      </c>
      <c r="I66" s="4">
        <v>33</v>
      </c>
      <c r="J66" s="4" t="s">
        <v>60</v>
      </c>
      <c r="K66" s="4" t="s">
        <v>118</v>
      </c>
      <c r="L66" s="4" t="s">
        <v>39</v>
      </c>
      <c r="M66" s="4">
        <v>0</v>
      </c>
      <c r="N66" s="4">
        <v>1218.6436900000001</v>
      </c>
      <c r="O66" s="4" t="s">
        <v>34</v>
      </c>
      <c r="P66" s="4" t="s">
        <v>34</v>
      </c>
      <c r="Q66" s="4">
        <v>1.9819999999999999E-4</v>
      </c>
      <c r="R66" s="4">
        <v>9.2529999999999995E-7</v>
      </c>
      <c r="S66" s="4">
        <v>3.43</v>
      </c>
    </row>
    <row r="67" spans="1:34" hidden="1" outlineLevel="1" collapsed="1" x14ac:dyDescent="0.25">
      <c r="A67" t="s">
        <v>39</v>
      </c>
      <c r="B67" s="4" t="s">
        <v>34</v>
      </c>
      <c r="C67" s="4" t="s">
        <v>119</v>
      </c>
      <c r="D67" s="4" t="s">
        <v>39</v>
      </c>
      <c r="E67" s="4">
        <v>1.50589E-3</v>
      </c>
      <c r="F67" s="4">
        <v>6.6384300000000001E-4</v>
      </c>
      <c r="G67" s="4">
        <v>2</v>
      </c>
      <c r="H67" s="4">
        <v>2</v>
      </c>
      <c r="I67" s="4">
        <v>11</v>
      </c>
      <c r="J67" s="4" t="s">
        <v>60</v>
      </c>
      <c r="K67" s="4" t="s">
        <v>120</v>
      </c>
      <c r="L67" s="4" t="s">
        <v>39</v>
      </c>
      <c r="M67" s="4">
        <v>0</v>
      </c>
      <c r="N67" s="4">
        <v>1242.69399</v>
      </c>
      <c r="O67" s="4" t="s">
        <v>34</v>
      </c>
      <c r="P67" s="4" t="s">
        <v>34</v>
      </c>
      <c r="Q67" s="4">
        <v>1.9819999999999999E-4</v>
      </c>
      <c r="R67" s="4">
        <v>1.2320000000000001E-4</v>
      </c>
      <c r="S67" s="4">
        <v>1.97</v>
      </c>
    </row>
    <row r="68" spans="1:34" hidden="1" outlineLevel="1" collapsed="1" x14ac:dyDescent="0.25">
      <c r="A68" t="s">
        <v>39</v>
      </c>
      <c r="B68" s="4" t="s">
        <v>34</v>
      </c>
      <c r="C68" s="4" t="s">
        <v>121</v>
      </c>
      <c r="D68" s="4" t="s">
        <v>39</v>
      </c>
      <c r="E68" s="4">
        <v>5.3241500000000002E-5</v>
      </c>
      <c r="F68" s="4">
        <v>6.6384300000000001E-4</v>
      </c>
      <c r="G68" s="4">
        <v>2</v>
      </c>
      <c r="H68" s="4">
        <v>2</v>
      </c>
      <c r="I68" s="4">
        <v>2</v>
      </c>
      <c r="J68" s="4" t="s">
        <v>60</v>
      </c>
      <c r="K68" s="4" t="s">
        <v>122</v>
      </c>
      <c r="L68" s="4" t="s">
        <v>39</v>
      </c>
      <c r="M68" s="4">
        <v>1</v>
      </c>
      <c r="N68" s="4">
        <v>1556.85301</v>
      </c>
      <c r="O68" s="4" t="s">
        <v>34</v>
      </c>
      <c r="P68" s="4" t="s">
        <v>34</v>
      </c>
      <c r="Q68" s="4">
        <v>1.9819999999999999E-4</v>
      </c>
      <c r="R68" s="4">
        <v>1.612E-6</v>
      </c>
      <c r="S68" s="4">
        <v>3.77</v>
      </c>
    </row>
    <row r="69" spans="1:34" hidden="1" outlineLevel="1" collapsed="1" x14ac:dyDescent="0.25">
      <c r="A69" t="s">
        <v>39</v>
      </c>
      <c r="B69" s="4" t="s">
        <v>34</v>
      </c>
      <c r="C69" s="4" t="s">
        <v>142</v>
      </c>
      <c r="D69" s="4" t="s">
        <v>39</v>
      </c>
      <c r="E69" s="4">
        <v>2.4872999999999998E-7</v>
      </c>
      <c r="F69" s="4">
        <v>6.6384300000000001E-4</v>
      </c>
      <c r="G69" s="4">
        <v>1</v>
      </c>
      <c r="H69" s="4">
        <v>1</v>
      </c>
      <c r="I69" s="4">
        <v>27</v>
      </c>
      <c r="J69" s="4" t="s">
        <v>136</v>
      </c>
      <c r="K69" s="4" t="s">
        <v>143</v>
      </c>
      <c r="L69" s="4" t="s">
        <v>39</v>
      </c>
      <c r="M69" s="4">
        <v>0</v>
      </c>
      <c r="N69" s="4">
        <v>2418.1571899999999</v>
      </c>
      <c r="O69" s="4" t="s">
        <v>34</v>
      </c>
      <c r="P69" s="4" t="s">
        <v>34</v>
      </c>
      <c r="Q69" s="4">
        <v>1.9819999999999999E-4</v>
      </c>
      <c r="R69" s="4">
        <v>1.5360000000000001E-9</v>
      </c>
      <c r="S69" s="4">
        <v>6.38</v>
      </c>
    </row>
    <row r="70" spans="1:34" hidden="1" outlineLevel="1" collapsed="1" x14ac:dyDescent="0.25">
      <c r="A70" t="s">
        <v>39</v>
      </c>
      <c r="B70" s="4" t="s">
        <v>34</v>
      </c>
      <c r="C70" s="4" t="s">
        <v>126</v>
      </c>
      <c r="D70" s="4" t="s">
        <v>39</v>
      </c>
      <c r="E70" s="4">
        <v>1.16564E-4</v>
      </c>
      <c r="F70" s="4">
        <v>6.6384300000000001E-4</v>
      </c>
      <c r="G70" s="4">
        <v>2</v>
      </c>
      <c r="H70" s="4">
        <v>2</v>
      </c>
      <c r="I70" s="4">
        <v>4</v>
      </c>
      <c r="J70" s="4" t="s">
        <v>60</v>
      </c>
      <c r="K70" s="4" t="s">
        <v>127</v>
      </c>
      <c r="L70" s="4" t="s">
        <v>39</v>
      </c>
      <c r="M70" s="4">
        <v>0</v>
      </c>
      <c r="N70" s="4">
        <v>1062.5061900000001</v>
      </c>
      <c r="O70" s="4" t="s">
        <v>34</v>
      </c>
      <c r="P70" s="4" t="s">
        <v>34</v>
      </c>
      <c r="Q70" s="4">
        <v>1.9819999999999999E-4</v>
      </c>
      <c r="R70" s="4">
        <v>4.4530000000000004E-6</v>
      </c>
      <c r="S70" s="4">
        <v>3.41</v>
      </c>
    </row>
    <row r="71" spans="1:34" hidden="1" outlineLevel="1" collapsed="1" x14ac:dyDescent="0.25">
      <c r="A71" t="s">
        <v>39</v>
      </c>
      <c r="B71" s="4" t="s">
        <v>34</v>
      </c>
      <c r="C71" s="4" t="s">
        <v>128</v>
      </c>
      <c r="D71" s="4" t="s">
        <v>39</v>
      </c>
      <c r="E71" s="4">
        <v>5.3050199999999997E-6</v>
      </c>
      <c r="F71" s="4">
        <v>6.6384300000000001E-4</v>
      </c>
      <c r="G71" s="4">
        <v>2</v>
      </c>
      <c r="H71" s="4">
        <v>2</v>
      </c>
      <c r="I71" s="4">
        <v>4</v>
      </c>
      <c r="J71" s="4" t="s">
        <v>60</v>
      </c>
      <c r="K71" s="4" t="s">
        <v>129</v>
      </c>
      <c r="L71" s="4" t="s">
        <v>39</v>
      </c>
      <c r="M71" s="4">
        <v>0</v>
      </c>
      <c r="N71" s="4">
        <v>2963.4004</v>
      </c>
      <c r="O71" s="4" t="s">
        <v>34</v>
      </c>
      <c r="P71" s="4" t="s">
        <v>34</v>
      </c>
      <c r="Q71" s="4">
        <v>1.9819999999999999E-4</v>
      </c>
      <c r="R71" s="4">
        <v>8.1139999999999997E-8</v>
      </c>
      <c r="S71" s="4">
        <v>5.52</v>
      </c>
    </row>
    <row r="72" spans="1:34" hidden="1" outlineLevel="1" collapsed="1" x14ac:dyDescent="0.25">
      <c r="A72" t="s">
        <v>39</v>
      </c>
      <c r="B72" s="4" t="s">
        <v>34</v>
      </c>
      <c r="C72" s="4" t="s">
        <v>130</v>
      </c>
      <c r="D72" s="4" t="s">
        <v>131</v>
      </c>
      <c r="E72" s="4">
        <v>9.3100099999999999E-4</v>
      </c>
      <c r="F72" s="4">
        <v>6.6384300000000001E-4</v>
      </c>
      <c r="G72" s="4">
        <v>2</v>
      </c>
      <c r="H72" s="4">
        <v>2</v>
      </c>
      <c r="I72" s="4">
        <v>1</v>
      </c>
      <c r="J72" s="4" t="s">
        <v>60</v>
      </c>
      <c r="K72" s="4" t="s">
        <v>132</v>
      </c>
      <c r="L72" s="4" t="s">
        <v>133</v>
      </c>
      <c r="M72" s="4">
        <v>1</v>
      </c>
      <c r="N72" s="4">
        <v>1779.89456</v>
      </c>
      <c r="O72" s="4" t="s">
        <v>34</v>
      </c>
      <c r="P72" s="4" t="s">
        <v>34</v>
      </c>
      <c r="Q72" s="4">
        <v>1.9819999999999999E-4</v>
      </c>
      <c r="R72" s="4">
        <v>6.6000000000000005E-5</v>
      </c>
      <c r="S72" s="4">
        <v>3.93</v>
      </c>
    </row>
    <row r="73" spans="1:34" collapsed="1" x14ac:dyDescent="0.25">
      <c r="A73" s="3" t="s">
        <v>34</v>
      </c>
      <c r="B73" s="3" t="s">
        <v>35</v>
      </c>
      <c r="C73" s="3" t="s">
        <v>144</v>
      </c>
      <c r="D73" s="3" t="s">
        <v>145</v>
      </c>
      <c r="E73" s="3">
        <v>0</v>
      </c>
      <c r="F73" s="3">
        <v>214.649</v>
      </c>
      <c r="G73" s="3">
        <v>95</v>
      </c>
      <c r="H73" s="3">
        <v>19</v>
      </c>
      <c r="I73" s="3">
        <v>315</v>
      </c>
      <c r="J73" s="3">
        <v>19</v>
      </c>
      <c r="K73" s="3">
        <v>292</v>
      </c>
      <c r="L73" s="3">
        <v>32.1</v>
      </c>
      <c r="M73" s="3">
        <v>4.7300000000000004</v>
      </c>
      <c r="N73" s="3">
        <v>1076.28</v>
      </c>
      <c r="O73" s="3">
        <v>19</v>
      </c>
      <c r="P73" s="3" t="s">
        <v>38</v>
      </c>
      <c r="Q73" s="3" t="s">
        <v>39</v>
      </c>
      <c r="R73" s="3" t="s">
        <v>39</v>
      </c>
      <c r="S73" s="3" t="s">
        <v>146</v>
      </c>
      <c r="T73" s="3" t="s">
        <v>39</v>
      </c>
      <c r="U73" s="3" t="s">
        <v>144</v>
      </c>
      <c r="V73" s="3" t="s">
        <v>39</v>
      </c>
      <c r="W73" s="3" t="s">
        <v>147</v>
      </c>
      <c r="X73" s="3" t="s">
        <v>39</v>
      </c>
      <c r="Y73" s="3" t="s">
        <v>39</v>
      </c>
      <c r="Z73" s="3" t="s">
        <v>39</v>
      </c>
      <c r="AA73" s="3">
        <v>0</v>
      </c>
      <c r="AB73" s="3" t="s">
        <v>34</v>
      </c>
      <c r="AC73" s="3">
        <v>1</v>
      </c>
      <c r="AD73" s="3">
        <v>4</v>
      </c>
      <c r="AE73" s="3" t="s">
        <v>148</v>
      </c>
      <c r="AF73" s="3">
        <v>4</v>
      </c>
      <c r="AG73" s="3" t="s">
        <v>149</v>
      </c>
      <c r="AH73" s="3" t="s">
        <v>150</v>
      </c>
    </row>
    <row r="74" spans="1:34" hidden="1" outlineLevel="1" collapsed="1" x14ac:dyDescent="0.25">
      <c r="A74" t="s">
        <v>39</v>
      </c>
      <c r="B74" s="2" t="s">
        <v>45</v>
      </c>
      <c r="C74" s="2" t="s">
        <v>46</v>
      </c>
      <c r="D74" s="2" t="s">
        <v>33</v>
      </c>
      <c r="E74" s="2" t="s">
        <v>47</v>
      </c>
      <c r="F74" s="2" t="s">
        <v>48</v>
      </c>
      <c r="G74" s="2" t="s">
        <v>28</v>
      </c>
      <c r="H74" s="2" t="s">
        <v>49</v>
      </c>
      <c r="I74" s="2" t="s">
        <v>8</v>
      </c>
      <c r="J74" s="2" t="s">
        <v>50</v>
      </c>
      <c r="K74" s="2" t="s">
        <v>51</v>
      </c>
      <c r="L74" s="2" t="s">
        <v>52</v>
      </c>
      <c r="M74" s="2" t="s">
        <v>53</v>
      </c>
      <c r="N74" s="2" t="s">
        <v>54</v>
      </c>
      <c r="O74" s="2" t="s">
        <v>27</v>
      </c>
      <c r="P74" s="2" t="s">
        <v>55</v>
      </c>
      <c r="Q74" s="2" t="s">
        <v>56</v>
      </c>
      <c r="R74" s="2" t="s">
        <v>57</v>
      </c>
      <c r="S74" s="2" t="s">
        <v>58</v>
      </c>
    </row>
    <row r="75" spans="1:34" hidden="1" outlineLevel="1" collapsed="1" x14ac:dyDescent="0.25">
      <c r="A75" t="s">
        <v>39</v>
      </c>
      <c r="B75" s="4" t="s">
        <v>34</v>
      </c>
      <c r="C75" s="4" t="s">
        <v>151</v>
      </c>
      <c r="D75" s="4" t="s">
        <v>152</v>
      </c>
      <c r="E75" s="4">
        <v>6.0651599999999997E-6</v>
      </c>
      <c r="F75" s="4">
        <v>6.6384300000000001E-4</v>
      </c>
      <c r="G75" s="4">
        <v>1</v>
      </c>
      <c r="H75" s="4">
        <v>1</v>
      </c>
      <c r="I75" s="4">
        <v>2</v>
      </c>
      <c r="J75" s="4" t="s">
        <v>144</v>
      </c>
      <c r="K75" s="4" t="s">
        <v>153</v>
      </c>
      <c r="L75" s="4" t="s">
        <v>154</v>
      </c>
      <c r="M75" s="4">
        <v>0</v>
      </c>
      <c r="N75" s="4">
        <v>3036.4003499999999</v>
      </c>
      <c r="O75" s="4" t="s">
        <v>34</v>
      </c>
      <c r="P75" s="4" t="s">
        <v>34</v>
      </c>
      <c r="Q75" s="4">
        <v>1.9819999999999999E-4</v>
      </c>
      <c r="R75" s="4">
        <v>9.6429999999999997E-8</v>
      </c>
      <c r="S75" s="4">
        <v>4.0199999999999996</v>
      </c>
    </row>
    <row r="76" spans="1:34" hidden="1" outlineLevel="1" collapsed="1" x14ac:dyDescent="0.25">
      <c r="A76" t="s">
        <v>39</v>
      </c>
      <c r="B76" s="4" t="s">
        <v>34</v>
      </c>
      <c r="C76" s="4" t="s">
        <v>155</v>
      </c>
      <c r="D76" s="4" t="s">
        <v>39</v>
      </c>
      <c r="E76" s="4">
        <v>3.5931500000000002E-4</v>
      </c>
      <c r="F76" s="4">
        <v>6.6384300000000001E-4</v>
      </c>
      <c r="G76" s="4">
        <v>1</v>
      </c>
      <c r="H76" s="4">
        <v>1</v>
      </c>
      <c r="I76" s="4">
        <v>2</v>
      </c>
      <c r="J76" s="4" t="s">
        <v>144</v>
      </c>
      <c r="K76" s="4" t="s">
        <v>156</v>
      </c>
      <c r="L76" s="4" t="s">
        <v>39</v>
      </c>
      <c r="M76" s="4">
        <v>1</v>
      </c>
      <c r="N76" s="4">
        <v>2030.06519</v>
      </c>
      <c r="O76" s="4" t="s">
        <v>34</v>
      </c>
      <c r="P76" s="4" t="s">
        <v>34</v>
      </c>
      <c r="Q76" s="4">
        <v>1.9819999999999999E-4</v>
      </c>
      <c r="R76" s="4">
        <v>1.9150000000000001E-5</v>
      </c>
      <c r="S76" s="4">
        <v>4.3899999999999997</v>
      </c>
    </row>
    <row r="77" spans="1:34" hidden="1" outlineLevel="1" collapsed="1" x14ac:dyDescent="0.25">
      <c r="A77" t="s">
        <v>39</v>
      </c>
      <c r="B77" s="4" t="s">
        <v>34</v>
      </c>
      <c r="C77" s="4" t="s">
        <v>157</v>
      </c>
      <c r="D77" s="4" t="s">
        <v>39</v>
      </c>
      <c r="E77" s="4">
        <v>4.1138499999999999E-5</v>
      </c>
      <c r="F77" s="4">
        <v>6.6384300000000001E-4</v>
      </c>
      <c r="G77" s="4">
        <v>1</v>
      </c>
      <c r="H77" s="4">
        <v>1</v>
      </c>
      <c r="I77" s="4">
        <v>16</v>
      </c>
      <c r="J77" s="4" t="s">
        <v>144</v>
      </c>
      <c r="K77" s="4" t="s">
        <v>158</v>
      </c>
      <c r="L77" s="4" t="s">
        <v>39</v>
      </c>
      <c r="M77" s="4">
        <v>0</v>
      </c>
      <c r="N77" s="4">
        <v>2588.0979000000002</v>
      </c>
      <c r="O77" s="4" t="s">
        <v>34</v>
      </c>
      <c r="P77" s="4" t="s">
        <v>34</v>
      </c>
      <c r="Q77" s="4">
        <v>1.9819999999999999E-4</v>
      </c>
      <c r="R77" s="4">
        <v>1.1510000000000001E-6</v>
      </c>
      <c r="S77" s="4">
        <v>4.9000000000000004</v>
      </c>
    </row>
    <row r="78" spans="1:34" hidden="1" outlineLevel="1" collapsed="1" x14ac:dyDescent="0.25">
      <c r="A78" t="s">
        <v>39</v>
      </c>
      <c r="B78" s="4" t="s">
        <v>34</v>
      </c>
      <c r="C78" s="4" t="s">
        <v>159</v>
      </c>
      <c r="D78" s="4" t="s">
        <v>39</v>
      </c>
      <c r="E78" s="4">
        <v>5.7268499999999997E-4</v>
      </c>
      <c r="F78" s="4">
        <v>6.6384300000000001E-4</v>
      </c>
      <c r="G78" s="4">
        <v>1</v>
      </c>
      <c r="H78" s="4">
        <v>1</v>
      </c>
      <c r="I78" s="4">
        <v>1</v>
      </c>
      <c r="J78" s="4" t="s">
        <v>144</v>
      </c>
      <c r="K78" s="4" t="s">
        <v>160</v>
      </c>
      <c r="L78" s="4" t="s">
        <v>39</v>
      </c>
      <c r="M78" s="4">
        <v>0</v>
      </c>
      <c r="N78" s="4">
        <v>1695.91768</v>
      </c>
      <c r="O78" s="4" t="s">
        <v>34</v>
      </c>
      <c r="P78" s="4" t="s">
        <v>34</v>
      </c>
      <c r="Q78" s="4">
        <v>1.9819999999999999E-4</v>
      </c>
      <c r="R78" s="4">
        <v>3.502E-5</v>
      </c>
      <c r="S78" s="4">
        <v>3.44</v>
      </c>
    </row>
    <row r="79" spans="1:34" hidden="1" outlineLevel="1" collapsed="1" x14ac:dyDescent="0.25">
      <c r="A79" t="s">
        <v>39</v>
      </c>
      <c r="B79" s="4" t="s">
        <v>34</v>
      </c>
      <c r="C79" s="4" t="s">
        <v>161</v>
      </c>
      <c r="D79" s="4" t="s">
        <v>39</v>
      </c>
      <c r="E79" s="4">
        <v>4.2827700000000003E-2</v>
      </c>
      <c r="F79" s="4">
        <v>6.6384300000000001E-4</v>
      </c>
      <c r="G79" s="4">
        <v>1</v>
      </c>
      <c r="H79" s="4">
        <v>1</v>
      </c>
      <c r="I79" s="4">
        <v>7</v>
      </c>
      <c r="J79" s="4" t="s">
        <v>144</v>
      </c>
      <c r="K79" s="4" t="s">
        <v>162</v>
      </c>
      <c r="L79" s="4" t="s">
        <v>39</v>
      </c>
      <c r="M79" s="4">
        <v>0</v>
      </c>
      <c r="N79" s="4">
        <v>1834.7209499999999</v>
      </c>
      <c r="O79" s="4" t="s">
        <v>34</v>
      </c>
      <c r="P79" s="4" t="s">
        <v>34</v>
      </c>
      <c r="Q79" s="4">
        <v>1.9819999999999999E-4</v>
      </c>
      <c r="R79" s="4">
        <v>9.7029999999999998E-3</v>
      </c>
      <c r="S79" s="4">
        <v>1.62</v>
      </c>
    </row>
    <row r="80" spans="1:34" hidden="1" outlineLevel="1" collapsed="1" x14ac:dyDescent="0.25">
      <c r="A80" t="s">
        <v>39</v>
      </c>
      <c r="B80" s="4" t="s">
        <v>34</v>
      </c>
      <c r="C80" s="4" t="s">
        <v>163</v>
      </c>
      <c r="D80" s="4" t="s">
        <v>39</v>
      </c>
      <c r="E80" s="4">
        <v>1.0428100000000001E-6</v>
      </c>
      <c r="F80" s="4">
        <v>6.6384300000000001E-4</v>
      </c>
      <c r="G80" s="4">
        <v>1</v>
      </c>
      <c r="H80" s="4">
        <v>1</v>
      </c>
      <c r="I80" s="4">
        <v>2</v>
      </c>
      <c r="J80" s="4" t="s">
        <v>144</v>
      </c>
      <c r="K80" s="4" t="s">
        <v>164</v>
      </c>
      <c r="L80" s="4" t="s">
        <v>39</v>
      </c>
      <c r="M80" s="4">
        <v>1</v>
      </c>
      <c r="N80" s="4">
        <v>3511.6207899999999</v>
      </c>
      <c r="O80" s="4" t="s">
        <v>34</v>
      </c>
      <c r="P80" s="4" t="s">
        <v>34</v>
      </c>
      <c r="Q80" s="4">
        <v>1.9819999999999999E-4</v>
      </c>
      <c r="R80" s="4">
        <v>9.8370000000000007E-9</v>
      </c>
      <c r="S80" s="4">
        <v>5.73</v>
      </c>
    </row>
    <row r="81" spans="1:19" hidden="1" outlineLevel="1" collapsed="1" x14ac:dyDescent="0.25">
      <c r="A81" t="s">
        <v>39</v>
      </c>
      <c r="B81" s="4" t="s">
        <v>34</v>
      </c>
      <c r="C81" s="4" t="s">
        <v>163</v>
      </c>
      <c r="D81" s="4" t="s">
        <v>165</v>
      </c>
      <c r="E81" s="4">
        <v>5.3579E-6</v>
      </c>
      <c r="F81" s="4">
        <v>6.6384300000000001E-4</v>
      </c>
      <c r="G81" s="4">
        <v>1</v>
      </c>
      <c r="H81" s="4">
        <v>1</v>
      </c>
      <c r="I81" s="4">
        <v>2</v>
      </c>
      <c r="J81" s="4" t="s">
        <v>144</v>
      </c>
      <c r="K81" s="4" t="s">
        <v>164</v>
      </c>
      <c r="L81" s="4" t="s">
        <v>166</v>
      </c>
      <c r="M81" s="4">
        <v>1</v>
      </c>
      <c r="N81" s="4">
        <v>3591.5871200000001</v>
      </c>
      <c r="O81" s="4" t="s">
        <v>34</v>
      </c>
      <c r="P81" s="4" t="s">
        <v>34</v>
      </c>
      <c r="Q81" s="4">
        <v>1.9819999999999999E-4</v>
      </c>
      <c r="R81" s="4">
        <v>8.2310000000000001E-8</v>
      </c>
      <c r="S81" s="4">
        <v>4.75</v>
      </c>
    </row>
    <row r="82" spans="1:19" hidden="1" outlineLevel="1" collapsed="1" x14ac:dyDescent="0.25">
      <c r="A82" t="s">
        <v>39</v>
      </c>
      <c r="B82" s="4" t="s">
        <v>34</v>
      </c>
      <c r="C82" s="4" t="s">
        <v>167</v>
      </c>
      <c r="D82" s="4" t="s">
        <v>168</v>
      </c>
      <c r="E82" s="4">
        <v>8.6915999999999996E-8</v>
      </c>
      <c r="F82" s="4">
        <v>6.6384300000000001E-4</v>
      </c>
      <c r="G82" s="4">
        <v>1</v>
      </c>
      <c r="H82" s="4">
        <v>1</v>
      </c>
      <c r="I82" s="4">
        <v>2</v>
      </c>
      <c r="J82" s="4" t="s">
        <v>144</v>
      </c>
      <c r="K82" s="4" t="s">
        <v>169</v>
      </c>
      <c r="L82" s="4" t="s">
        <v>170</v>
      </c>
      <c r="M82" s="4">
        <v>1</v>
      </c>
      <c r="N82" s="4">
        <v>2717.4542299999998</v>
      </c>
      <c r="O82" s="4" t="s">
        <v>34</v>
      </c>
      <c r="P82" s="4" t="s">
        <v>34</v>
      </c>
      <c r="Q82" s="4">
        <v>1.9819999999999999E-4</v>
      </c>
      <c r="R82" s="4">
        <v>3.9110000000000002E-10</v>
      </c>
      <c r="S82" s="4">
        <v>6.24</v>
      </c>
    </row>
    <row r="83" spans="1:19" hidden="1" outlineLevel="1" collapsed="1" x14ac:dyDescent="0.25">
      <c r="A83" t="s">
        <v>39</v>
      </c>
      <c r="B83" s="4" t="s">
        <v>34</v>
      </c>
      <c r="C83" s="4" t="s">
        <v>167</v>
      </c>
      <c r="D83" s="4" t="s">
        <v>171</v>
      </c>
      <c r="E83" s="4">
        <v>8.5585799999999997E-3</v>
      </c>
      <c r="F83" s="4">
        <v>6.6384300000000001E-4</v>
      </c>
      <c r="G83" s="4">
        <v>1</v>
      </c>
      <c r="H83" s="4">
        <v>1</v>
      </c>
      <c r="I83" s="4">
        <v>1</v>
      </c>
      <c r="J83" s="4" t="s">
        <v>144</v>
      </c>
      <c r="K83" s="4" t="s">
        <v>169</v>
      </c>
      <c r="L83" s="4" t="s">
        <v>172</v>
      </c>
      <c r="M83" s="4">
        <v>1</v>
      </c>
      <c r="N83" s="4">
        <v>2781.4256399999999</v>
      </c>
      <c r="O83" s="4" t="s">
        <v>34</v>
      </c>
      <c r="P83" s="4" t="s">
        <v>34</v>
      </c>
      <c r="Q83" s="4">
        <v>1.9819999999999999E-4</v>
      </c>
      <c r="R83" s="4">
        <v>1.173E-3</v>
      </c>
      <c r="S83" s="4">
        <v>4.2699999999999996</v>
      </c>
    </row>
    <row r="84" spans="1:19" hidden="1" outlineLevel="1" collapsed="1" x14ac:dyDescent="0.25">
      <c r="A84" t="s">
        <v>39</v>
      </c>
      <c r="B84" s="4" t="s">
        <v>34</v>
      </c>
      <c r="C84" s="4" t="s">
        <v>167</v>
      </c>
      <c r="D84" s="4" t="s">
        <v>173</v>
      </c>
      <c r="E84" s="4">
        <v>1.1531100000000001E-7</v>
      </c>
      <c r="F84" s="4">
        <v>6.6384300000000001E-4</v>
      </c>
      <c r="G84" s="4">
        <v>1</v>
      </c>
      <c r="H84" s="4">
        <v>1</v>
      </c>
      <c r="I84" s="4">
        <v>26</v>
      </c>
      <c r="J84" s="4" t="s">
        <v>144</v>
      </c>
      <c r="K84" s="4" t="s">
        <v>169</v>
      </c>
      <c r="L84" s="4" t="s">
        <v>174</v>
      </c>
      <c r="M84" s="4">
        <v>1</v>
      </c>
      <c r="N84" s="4">
        <v>2797.42056</v>
      </c>
      <c r="O84" s="4" t="s">
        <v>34</v>
      </c>
      <c r="P84" s="4" t="s">
        <v>34</v>
      </c>
      <c r="Q84" s="4">
        <v>1.9819999999999999E-4</v>
      </c>
      <c r="R84" s="4">
        <v>5.6640000000000003E-10</v>
      </c>
      <c r="S84" s="4">
        <v>7.57</v>
      </c>
    </row>
    <row r="85" spans="1:19" hidden="1" outlineLevel="1" collapsed="1" x14ac:dyDescent="0.25">
      <c r="A85" t="s">
        <v>39</v>
      </c>
      <c r="B85" s="4" t="s">
        <v>34</v>
      </c>
      <c r="C85" s="4" t="s">
        <v>167</v>
      </c>
      <c r="D85" s="4" t="s">
        <v>175</v>
      </c>
      <c r="E85" s="4">
        <v>7.9047999999999998E-4</v>
      </c>
      <c r="F85" s="4">
        <v>6.6384300000000001E-4</v>
      </c>
      <c r="G85" s="4">
        <v>1</v>
      </c>
      <c r="H85" s="4">
        <v>1</v>
      </c>
      <c r="I85" s="4">
        <v>34</v>
      </c>
      <c r="J85" s="4" t="s">
        <v>144</v>
      </c>
      <c r="K85" s="4" t="s">
        <v>169</v>
      </c>
      <c r="L85" s="4" t="s">
        <v>176</v>
      </c>
      <c r="M85" s="4">
        <v>1</v>
      </c>
      <c r="N85" s="4">
        <v>2877.3868900000002</v>
      </c>
      <c r="O85" s="4" t="s">
        <v>34</v>
      </c>
      <c r="P85" s="4" t="s">
        <v>34</v>
      </c>
      <c r="Q85" s="4">
        <v>1.9819999999999999E-4</v>
      </c>
      <c r="R85" s="4">
        <v>5.3310000000000003E-5</v>
      </c>
      <c r="S85" s="4">
        <v>5.21</v>
      </c>
    </row>
    <row r="86" spans="1:19" hidden="1" outlineLevel="1" collapsed="1" x14ac:dyDescent="0.25">
      <c r="A86" t="s">
        <v>39</v>
      </c>
      <c r="B86" s="4" t="s">
        <v>34</v>
      </c>
      <c r="C86" s="4" t="s">
        <v>177</v>
      </c>
      <c r="D86" s="4" t="s">
        <v>39</v>
      </c>
      <c r="E86" s="4">
        <v>2.3339899999999999E-4</v>
      </c>
      <c r="F86" s="4">
        <v>6.6384300000000001E-4</v>
      </c>
      <c r="G86" s="4">
        <v>1</v>
      </c>
      <c r="H86" s="4">
        <v>1</v>
      </c>
      <c r="I86" s="4">
        <v>8</v>
      </c>
      <c r="J86" s="4" t="s">
        <v>144</v>
      </c>
      <c r="K86" s="4" t="s">
        <v>178</v>
      </c>
      <c r="L86" s="4" t="s">
        <v>39</v>
      </c>
      <c r="M86" s="4">
        <v>0</v>
      </c>
      <c r="N86" s="4">
        <v>1300.7107100000001</v>
      </c>
      <c r="O86" s="4" t="s">
        <v>34</v>
      </c>
      <c r="P86" s="4" t="s">
        <v>34</v>
      </c>
      <c r="Q86" s="4">
        <v>1.9819999999999999E-4</v>
      </c>
      <c r="R86" s="4">
        <v>1.098E-5</v>
      </c>
      <c r="S86" s="4">
        <v>3.22</v>
      </c>
    </row>
    <row r="87" spans="1:19" hidden="1" outlineLevel="1" collapsed="1" x14ac:dyDescent="0.25">
      <c r="A87" t="s">
        <v>39</v>
      </c>
      <c r="B87" s="4" t="s">
        <v>34</v>
      </c>
      <c r="C87" s="4" t="s">
        <v>179</v>
      </c>
      <c r="D87" s="4" t="s">
        <v>180</v>
      </c>
      <c r="E87" s="4">
        <v>1.18114E-3</v>
      </c>
      <c r="F87" s="4">
        <v>6.6384300000000001E-4</v>
      </c>
      <c r="G87" s="4">
        <v>1</v>
      </c>
      <c r="H87" s="4">
        <v>1</v>
      </c>
      <c r="I87" s="4">
        <v>17</v>
      </c>
      <c r="J87" s="4" t="s">
        <v>144</v>
      </c>
      <c r="K87" s="4" t="s">
        <v>181</v>
      </c>
      <c r="L87" s="4" t="s">
        <v>182</v>
      </c>
      <c r="M87" s="4">
        <v>0</v>
      </c>
      <c r="N87" s="4">
        <v>1367.6412499999999</v>
      </c>
      <c r="O87" s="4" t="s">
        <v>34</v>
      </c>
      <c r="P87" s="4" t="s">
        <v>34</v>
      </c>
      <c r="Q87" s="4">
        <v>1.9819999999999999E-4</v>
      </c>
      <c r="R87" s="4">
        <v>8.967E-5</v>
      </c>
      <c r="S87" s="4">
        <v>3.92</v>
      </c>
    </row>
    <row r="88" spans="1:19" hidden="1" outlineLevel="1" collapsed="1" x14ac:dyDescent="0.25">
      <c r="A88" t="s">
        <v>39</v>
      </c>
      <c r="B88" s="4" t="s">
        <v>34</v>
      </c>
      <c r="C88" s="4" t="s">
        <v>179</v>
      </c>
      <c r="D88" s="4" t="s">
        <v>183</v>
      </c>
      <c r="E88" s="4">
        <v>2.4389899999999999E-2</v>
      </c>
      <c r="F88" s="4">
        <v>6.6384300000000001E-4</v>
      </c>
      <c r="G88" s="4">
        <v>1</v>
      </c>
      <c r="H88" s="4">
        <v>1</v>
      </c>
      <c r="I88" s="4">
        <v>3</v>
      </c>
      <c r="J88" s="4" t="s">
        <v>144</v>
      </c>
      <c r="K88" s="4" t="s">
        <v>181</v>
      </c>
      <c r="L88" s="4" t="s">
        <v>184</v>
      </c>
      <c r="M88" s="4">
        <v>0</v>
      </c>
      <c r="N88" s="4">
        <v>1447.6075800000001</v>
      </c>
      <c r="O88" s="4" t="s">
        <v>34</v>
      </c>
      <c r="P88" s="4" t="s">
        <v>34</v>
      </c>
      <c r="Q88" s="4">
        <v>1.9819999999999999E-4</v>
      </c>
      <c r="R88" s="4">
        <v>4.6160000000000003E-3</v>
      </c>
      <c r="S88" s="4">
        <v>2.78</v>
      </c>
    </row>
    <row r="89" spans="1:19" hidden="1" outlineLevel="1" collapsed="1" x14ac:dyDescent="0.25">
      <c r="A89" t="s">
        <v>39</v>
      </c>
      <c r="B89" s="4" t="s">
        <v>34</v>
      </c>
      <c r="C89" s="4" t="s">
        <v>185</v>
      </c>
      <c r="D89" s="4" t="s">
        <v>186</v>
      </c>
      <c r="E89" s="4">
        <v>7.2246599999999998E-7</v>
      </c>
      <c r="F89" s="4">
        <v>6.6384300000000001E-4</v>
      </c>
      <c r="G89" s="4">
        <v>1</v>
      </c>
      <c r="H89" s="4">
        <v>1</v>
      </c>
      <c r="I89" s="4">
        <v>1</v>
      </c>
      <c r="J89" s="4" t="s">
        <v>144</v>
      </c>
      <c r="K89" s="4" t="s">
        <v>187</v>
      </c>
      <c r="L89" s="4" t="s">
        <v>188</v>
      </c>
      <c r="M89" s="4">
        <v>0</v>
      </c>
      <c r="N89" s="4">
        <v>3589.7665299999999</v>
      </c>
      <c r="O89" s="4" t="s">
        <v>34</v>
      </c>
      <c r="P89" s="4" t="s">
        <v>34</v>
      </c>
      <c r="Q89" s="4">
        <v>1.9819999999999999E-4</v>
      </c>
      <c r="R89" s="4">
        <v>6.0989999999999997E-9</v>
      </c>
      <c r="S89" s="4">
        <v>5.34</v>
      </c>
    </row>
    <row r="90" spans="1:19" hidden="1" outlineLevel="1" collapsed="1" x14ac:dyDescent="0.25">
      <c r="A90" t="s">
        <v>39</v>
      </c>
      <c r="B90" s="4" t="s">
        <v>34</v>
      </c>
      <c r="C90" s="4" t="s">
        <v>185</v>
      </c>
      <c r="D90" s="4" t="s">
        <v>189</v>
      </c>
      <c r="E90" s="4">
        <v>2.8017E-7</v>
      </c>
      <c r="F90" s="4">
        <v>6.6384300000000001E-4</v>
      </c>
      <c r="G90" s="4">
        <v>1</v>
      </c>
      <c r="H90" s="4">
        <v>1</v>
      </c>
      <c r="I90" s="4">
        <v>20</v>
      </c>
      <c r="J90" s="4" t="s">
        <v>144</v>
      </c>
      <c r="K90" s="4" t="s">
        <v>187</v>
      </c>
      <c r="L90" s="4" t="s">
        <v>190</v>
      </c>
      <c r="M90" s="4">
        <v>0</v>
      </c>
      <c r="N90" s="4">
        <v>3605.7614400000002</v>
      </c>
      <c r="O90" s="4" t="s">
        <v>34</v>
      </c>
      <c r="P90" s="4" t="s">
        <v>34</v>
      </c>
      <c r="Q90" s="4">
        <v>1.9819999999999999E-4</v>
      </c>
      <c r="R90" s="4">
        <v>1.7829999999999999E-9</v>
      </c>
      <c r="S90" s="4">
        <v>5.48</v>
      </c>
    </row>
    <row r="91" spans="1:19" hidden="1" outlineLevel="1" collapsed="1" x14ac:dyDescent="0.25">
      <c r="A91" t="s">
        <v>39</v>
      </c>
      <c r="B91" s="4" t="s">
        <v>34</v>
      </c>
      <c r="C91" s="4" t="s">
        <v>185</v>
      </c>
      <c r="D91" s="4" t="s">
        <v>191</v>
      </c>
      <c r="E91" s="4">
        <v>0.168347</v>
      </c>
      <c r="F91" s="4">
        <v>5.2710999999999999E-3</v>
      </c>
      <c r="G91" s="4">
        <v>1</v>
      </c>
      <c r="H91" s="4">
        <v>1</v>
      </c>
      <c r="I91" s="4">
        <v>1</v>
      </c>
      <c r="J91" s="4" t="s">
        <v>144</v>
      </c>
      <c r="K91" s="4" t="s">
        <v>187</v>
      </c>
      <c r="L91" s="4" t="s">
        <v>190</v>
      </c>
      <c r="M91" s="4">
        <v>0</v>
      </c>
      <c r="N91" s="4">
        <v>3685.7277800000002</v>
      </c>
      <c r="O91" s="4" t="s">
        <v>34</v>
      </c>
      <c r="P91" s="4" t="s">
        <v>34</v>
      </c>
      <c r="Q91" s="4">
        <v>1.5460000000000001E-3</v>
      </c>
      <c r="R91" s="4">
        <v>6.2080000000000003E-2</v>
      </c>
      <c r="S91" s="4">
        <v>2.2000000000000002</v>
      </c>
    </row>
    <row r="92" spans="1:19" hidden="1" outlineLevel="1" collapsed="1" x14ac:dyDescent="0.25">
      <c r="A92" t="s">
        <v>39</v>
      </c>
      <c r="B92" s="4" t="s">
        <v>34</v>
      </c>
      <c r="C92" s="4" t="s">
        <v>192</v>
      </c>
      <c r="D92" s="4" t="s">
        <v>39</v>
      </c>
      <c r="E92" s="4">
        <v>7.4018399999999998E-2</v>
      </c>
      <c r="F92" s="4">
        <v>1.35166E-3</v>
      </c>
      <c r="G92" s="4">
        <v>1</v>
      </c>
      <c r="H92" s="4">
        <v>1</v>
      </c>
      <c r="I92" s="4">
        <v>1</v>
      </c>
      <c r="J92" s="4" t="s">
        <v>144</v>
      </c>
      <c r="K92" s="4" t="s">
        <v>193</v>
      </c>
      <c r="L92" s="4" t="s">
        <v>39</v>
      </c>
      <c r="M92" s="4">
        <v>0</v>
      </c>
      <c r="N92" s="4">
        <v>1761.7773400000001</v>
      </c>
      <c r="O92" s="4" t="s">
        <v>34</v>
      </c>
      <c r="P92" s="4" t="s">
        <v>34</v>
      </c>
      <c r="Q92" s="4">
        <v>3.7310000000000002E-4</v>
      </c>
      <c r="R92" s="4">
        <v>2.0049999999999998E-2</v>
      </c>
      <c r="S92" s="4">
        <v>1.17</v>
      </c>
    </row>
    <row r="93" spans="1:19" hidden="1" outlineLevel="1" collapsed="1" x14ac:dyDescent="0.25">
      <c r="A93" t="s">
        <v>39</v>
      </c>
      <c r="B93" s="4" t="s">
        <v>34</v>
      </c>
      <c r="C93" s="4" t="s">
        <v>194</v>
      </c>
      <c r="D93" s="4" t="s">
        <v>39</v>
      </c>
      <c r="E93" s="4">
        <v>0.187225</v>
      </c>
      <c r="F93" s="4">
        <v>8.4885199999999994E-3</v>
      </c>
      <c r="G93" s="4">
        <v>1</v>
      </c>
      <c r="H93" s="4">
        <v>1</v>
      </c>
      <c r="I93" s="4">
        <v>1</v>
      </c>
      <c r="J93" s="4" t="s">
        <v>144</v>
      </c>
      <c r="K93" s="4" t="s">
        <v>195</v>
      </c>
      <c r="L93" s="4" t="s">
        <v>39</v>
      </c>
      <c r="M93" s="4">
        <v>1</v>
      </c>
      <c r="N93" s="4">
        <v>4330.8573999999999</v>
      </c>
      <c r="O93" s="4" t="s">
        <v>34</v>
      </c>
      <c r="P93" s="4" t="s">
        <v>34</v>
      </c>
      <c r="Q93" s="4">
        <v>2.3640000000000002E-3</v>
      </c>
      <c r="R93" s="4">
        <v>7.1999999999999995E-2</v>
      </c>
      <c r="S93" s="4">
        <v>2.34</v>
      </c>
    </row>
    <row r="94" spans="1:19" hidden="1" outlineLevel="1" collapsed="1" x14ac:dyDescent="0.25">
      <c r="A94" t="s">
        <v>39</v>
      </c>
      <c r="B94" s="4" t="s">
        <v>34</v>
      </c>
      <c r="C94" s="4" t="s">
        <v>196</v>
      </c>
      <c r="D94" s="4" t="s">
        <v>39</v>
      </c>
      <c r="E94" s="4">
        <v>0.17125699999999999</v>
      </c>
      <c r="F94" s="4">
        <v>5.9276600000000004E-3</v>
      </c>
      <c r="G94" s="4">
        <v>1</v>
      </c>
      <c r="H94" s="4">
        <v>1</v>
      </c>
      <c r="I94" s="4">
        <v>1</v>
      </c>
      <c r="J94" s="4" t="s">
        <v>144</v>
      </c>
      <c r="K94" s="4" t="s">
        <v>197</v>
      </c>
      <c r="L94" s="4" t="s">
        <v>39</v>
      </c>
      <c r="M94" s="4">
        <v>0</v>
      </c>
      <c r="N94" s="4">
        <v>2573.3643499999998</v>
      </c>
      <c r="O94" s="4" t="s">
        <v>34</v>
      </c>
      <c r="P94" s="4" t="s">
        <v>34</v>
      </c>
      <c r="Q94" s="4">
        <v>1.7129999999999999E-3</v>
      </c>
      <c r="R94" s="4">
        <v>6.3369999999999996E-2</v>
      </c>
      <c r="S94" s="4">
        <v>3.15</v>
      </c>
    </row>
    <row r="95" spans="1:19" hidden="1" outlineLevel="1" collapsed="1" x14ac:dyDescent="0.25">
      <c r="A95" t="s">
        <v>39</v>
      </c>
      <c r="B95" s="4" t="s">
        <v>34</v>
      </c>
      <c r="C95" s="4" t="s">
        <v>196</v>
      </c>
      <c r="D95" s="4" t="s">
        <v>198</v>
      </c>
      <c r="E95" s="4">
        <v>1.3248999999999999E-7</v>
      </c>
      <c r="F95" s="4">
        <v>6.6384300000000001E-4</v>
      </c>
      <c r="G95" s="4">
        <v>1</v>
      </c>
      <c r="H95" s="4">
        <v>1</v>
      </c>
      <c r="I95" s="4">
        <v>15</v>
      </c>
      <c r="J95" s="4" t="s">
        <v>144</v>
      </c>
      <c r="K95" s="4" t="s">
        <v>197</v>
      </c>
      <c r="L95" s="4" t="s">
        <v>170</v>
      </c>
      <c r="M95" s="4">
        <v>0</v>
      </c>
      <c r="N95" s="4">
        <v>2589.3592600000002</v>
      </c>
      <c r="O95" s="4" t="s">
        <v>34</v>
      </c>
      <c r="P95" s="4" t="s">
        <v>34</v>
      </c>
      <c r="Q95" s="4">
        <v>1.9819999999999999E-4</v>
      </c>
      <c r="R95" s="4">
        <v>6.7849999999999998E-10</v>
      </c>
      <c r="S95" s="4">
        <v>5.93</v>
      </c>
    </row>
    <row r="96" spans="1:19" hidden="1" outlineLevel="1" collapsed="1" x14ac:dyDescent="0.25">
      <c r="A96" t="s">
        <v>39</v>
      </c>
      <c r="B96" s="4" t="s">
        <v>34</v>
      </c>
      <c r="C96" s="4" t="s">
        <v>196</v>
      </c>
      <c r="D96" s="4" t="s">
        <v>199</v>
      </c>
      <c r="E96" s="4">
        <v>2.6232400000000002E-3</v>
      </c>
      <c r="F96" s="4">
        <v>6.6384300000000001E-4</v>
      </c>
      <c r="G96" s="4">
        <v>1</v>
      </c>
      <c r="H96" s="4">
        <v>1</v>
      </c>
      <c r="I96" s="4">
        <v>42</v>
      </c>
      <c r="J96" s="4" t="s">
        <v>144</v>
      </c>
      <c r="K96" s="4" t="s">
        <v>197</v>
      </c>
      <c r="L96" s="4" t="s">
        <v>200</v>
      </c>
      <c r="M96" s="4">
        <v>0</v>
      </c>
      <c r="N96" s="4">
        <v>2669.3256000000001</v>
      </c>
      <c r="O96" s="4" t="s">
        <v>34</v>
      </c>
      <c r="P96" s="4" t="s">
        <v>34</v>
      </c>
      <c r="Q96" s="4">
        <v>1.9819999999999999E-4</v>
      </c>
      <c r="R96" s="4">
        <v>2.52E-4</v>
      </c>
      <c r="S96" s="4">
        <v>3.45</v>
      </c>
    </row>
    <row r="97" spans="1:34" hidden="1" outlineLevel="1" collapsed="1" x14ac:dyDescent="0.25">
      <c r="A97" t="s">
        <v>39</v>
      </c>
      <c r="B97" s="4" t="s">
        <v>34</v>
      </c>
      <c r="C97" s="4" t="s">
        <v>201</v>
      </c>
      <c r="D97" s="4" t="s">
        <v>202</v>
      </c>
      <c r="E97" s="4">
        <v>1.6331399999999999E-4</v>
      </c>
      <c r="F97" s="4">
        <v>6.6384300000000001E-4</v>
      </c>
      <c r="G97" s="4">
        <v>1</v>
      </c>
      <c r="H97" s="4">
        <v>1</v>
      </c>
      <c r="I97" s="4">
        <v>6</v>
      </c>
      <c r="J97" s="4" t="s">
        <v>144</v>
      </c>
      <c r="K97" s="4" t="s">
        <v>203</v>
      </c>
      <c r="L97" s="4" t="s">
        <v>204</v>
      </c>
      <c r="M97" s="4">
        <v>0</v>
      </c>
      <c r="N97" s="4">
        <v>2145.06448</v>
      </c>
      <c r="O97" s="4" t="s">
        <v>34</v>
      </c>
      <c r="P97" s="4" t="s">
        <v>34</v>
      </c>
      <c r="Q97" s="4">
        <v>1.9819999999999999E-4</v>
      </c>
      <c r="R97" s="4">
        <v>6.878E-6</v>
      </c>
      <c r="S97" s="4">
        <v>3.96</v>
      </c>
    </row>
    <row r="98" spans="1:34" hidden="1" outlineLevel="1" collapsed="1" x14ac:dyDescent="0.25">
      <c r="A98" t="s">
        <v>39</v>
      </c>
      <c r="B98" s="4" t="s">
        <v>34</v>
      </c>
      <c r="C98" s="4" t="s">
        <v>205</v>
      </c>
      <c r="D98" s="4" t="s">
        <v>206</v>
      </c>
      <c r="E98" s="4">
        <v>4.4914899999999998E-4</v>
      </c>
      <c r="F98" s="4">
        <v>6.6384300000000001E-4</v>
      </c>
      <c r="G98" s="4">
        <v>1</v>
      </c>
      <c r="H98" s="4">
        <v>1</v>
      </c>
      <c r="I98" s="4">
        <v>1</v>
      </c>
      <c r="J98" s="4" t="s">
        <v>144</v>
      </c>
      <c r="K98" s="4" t="s">
        <v>207</v>
      </c>
      <c r="L98" s="4" t="s">
        <v>208</v>
      </c>
      <c r="M98" s="4">
        <v>2</v>
      </c>
      <c r="N98" s="4">
        <v>2691.33932</v>
      </c>
      <c r="O98" s="4" t="s">
        <v>34</v>
      </c>
      <c r="P98" s="4" t="s">
        <v>34</v>
      </c>
      <c r="Q98" s="4">
        <v>1.9819999999999999E-4</v>
      </c>
      <c r="R98" s="4">
        <v>2.5570000000000001E-5</v>
      </c>
      <c r="S98" s="4">
        <v>4.01</v>
      </c>
    </row>
    <row r="99" spans="1:34" hidden="1" outlineLevel="1" collapsed="1" x14ac:dyDescent="0.25">
      <c r="A99" t="s">
        <v>39</v>
      </c>
      <c r="B99" s="4" t="s">
        <v>34</v>
      </c>
      <c r="C99" s="4" t="s">
        <v>209</v>
      </c>
      <c r="D99" s="4" t="s">
        <v>39</v>
      </c>
      <c r="E99" s="4">
        <v>2.1913099999999999E-5</v>
      </c>
      <c r="F99" s="4">
        <v>6.6384300000000001E-4</v>
      </c>
      <c r="G99" s="4">
        <v>1</v>
      </c>
      <c r="H99" s="4">
        <v>1</v>
      </c>
      <c r="I99" s="4">
        <v>15</v>
      </c>
      <c r="J99" s="4" t="s">
        <v>144</v>
      </c>
      <c r="K99" s="4" t="s">
        <v>210</v>
      </c>
      <c r="L99" s="4" t="s">
        <v>39</v>
      </c>
      <c r="M99" s="4">
        <v>0</v>
      </c>
      <c r="N99" s="4">
        <v>3148.3685999999998</v>
      </c>
      <c r="O99" s="4" t="s">
        <v>34</v>
      </c>
      <c r="P99" s="4" t="s">
        <v>34</v>
      </c>
      <c r="Q99" s="4">
        <v>1.9819999999999999E-4</v>
      </c>
      <c r="R99" s="4">
        <v>5.0920000000000003E-7</v>
      </c>
      <c r="S99" s="4">
        <v>3.31</v>
      </c>
    </row>
    <row r="100" spans="1:34" hidden="1" outlineLevel="1" collapsed="1" x14ac:dyDescent="0.25">
      <c r="A100" t="s">
        <v>39</v>
      </c>
      <c r="B100" s="4" t="s">
        <v>34</v>
      </c>
      <c r="C100" s="4" t="s">
        <v>211</v>
      </c>
      <c r="D100" s="4" t="s">
        <v>39</v>
      </c>
      <c r="E100" s="4">
        <v>1.12335E-6</v>
      </c>
      <c r="F100" s="4">
        <v>6.6384300000000001E-4</v>
      </c>
      <c r="G100" s="4">
        <v>1</v>
      </c>
      <c r="H100" s="4">
        <v>1</v>
      </c>
      <c r="I100" s="4">
        <v>16</v>
      </c>
      <c r="J100" s="4" t="s">
        <v>144</v>
      </c>
      <c r="K100" s="4" t="s">
        <v>212</v>
      </c>
      <c r="L100" s="4" t="s">
        <v>39</v>
      </c>
      <c r="M100" s="4">
        <v>0</v>
      </c>
      <c r="N100" s="4">
        <v>2038.9173000000001</v>
      </c>
      <c r="O100" s="4" t="s">
        <v>34</v>
      </c>
      <c r="P100" s="4" t="s">
        <v>34</v>
      </c>
      <c r="Q100" s="4">
        <v>1.9819999999999999E-4</v>
      </c>
      <c r="R100" s="4">
        <v>1.082E-8</v>
      </c>
      <c r="S100" s="4">
        <v>4.63</v>
      </c>
    </row>
    <row r="101" spans="1:34" hidden="1" outlineLevel="1" collapsed="1" x14ac:dyDescent="0.25">
      <c r="A101" t="s">
        <v>39</v>
      </c>
      <c r="B101" s="4" t="s">
        <v>34</v>
      </c>
      <c r="C101" s="4" t="s">
        <v>213</v>
      </c>
      <c r="D101" s="4" t="s">
        <v>39</v>
      </c>
      <c r="E101" s="4">
        <v>4.0641E-7</v>
      </c>
      <c r="F101" s="4">
        <v>6.6384300000000001E-4</v>
      </c>
      <c r="G101" s="4">
        <v>1</v>
      </c>
      <c r="H101" s="4">
        <v>1</v>
      </c>
      <c r="I101" s="4">
        <v>63</v>
      </c>
      <c r="J101" s="4" t="s">
        <v>144</v>
      </c>
      <c r="K101" s="4" t="s">
        <v>214</v>
      </c>
      <c r="L101" s="4" t="s">
        <v>39</v>
      </c>
      <c r="M101" s="4">
        <v>0</v>
      </c>
      <c r="N101" s="4">
        <v>1977.9876099999999</v>
      </c>
      <c r="O101" s="4" t="s">
        <v>34</v>
      </c>
      <c r="P101" s="4" t="s">
        <v>34</v>
      </c>
      <c r="Q101" s="4">
        <v>1.9819999999999999E-4</v>
      </c>
      <c r="R101" s="4">
        <v>2.9039999999999999E-9</v>
      </c>
      <c r="S101" s="4">
        <v>6.03</v>
      </c>
    </row>
    <row r="102" spans="1:34" hidden="1" outlineLevel="1" collapsed="1" x14ac:dyDescent="0.25">
      <c r="A102" t="s">
        <v>39</v>
      </c>
      <c r="B102" s="4" t="s">
        <v>34</v>
      </c>
      <c r="C102" s="4" t="s">
        <v>215</v>
      </c>
      <c r="D102" s="4" t="s">
        <v>216</v>
      </c>
      <c r="E102" s="4">
        <v>2.5973799999999998E-3</v>
      </c>
      <c r="F102" s="4">
        <v>6.6384300000000001E-4</v>
      </c>
      <c r="G102" s="4">
        <v>1</v>
      </c>
      <c r="H102" s="4">
        <v>1</v>
      </c>
      <c r="I102" s="4">
        <v>9</v>
      </c>
      <c r="J102" s="4" t="s">
        <v>144</v>
      </c>
      <c r="K102" s="4" t="s">
        <v>217</v>
      </c>
      <c r="L102" s="4" t="s">
        <v>39</v>
      </c>
      <c r="M102" s="4">
        <v>1</v>
      </c>
      <c r="N102" s="4">
        <v>4077.8534</v>
      </c>
      <c r="O102" s="4" t="s">
        <v>34</v>
      </c>
      <c r="P102" s="4" t="s">
        <v>34</v>
      </c>
      <c r="Q102" s="4">
        <v>1.9819999999999999E-4</v>
      </c>
      <c r="R102" s="4">
        <v>2.4919999999999999E-4</v>
      </c>
      <c r="S102" s="4">
        <v>3.38</v>
      </c>
    </row>
    <row r="103" spans="1:34" collapsed="1" x14ac:dyDescent="0.25">
      <c r="A103" s="3" t="s">
        <v>34</v>
      </c>
      <c r="B103" s="3" t="s">
        <v>35</v>
      </c>
      <c r="C103" s="3" t="s">
        <v>218</v>
      </c>
      <c r="D103" s="3" t="s">
        <v>219</v>
      </c>
      <c r="E103" s="3">
        <v>0</v>
      </c>
      <c r="F103" s="3">
        <v>184.44499999999999</v>
      </c>
      <c r="G103" s="3">
        <v>64</v>
      </c>
      <c r="H103" s="3">
        <v>21</v>
      </c>
      <c r="I103" s="3">
        <v>375</v>
      </c>
      <c r="J103" s="3">
        <v>21</v>
      </c>
      <c r="K103" s="3">
        <v>343</v>
      </c>
      <c r="L103" s="3">
        <v>38.4</v>
      </c>
      <c r="M103" s="3">
        <v>9.17</v>
      </c>
      <c r="N103" s="3">
        <v>1091.4000000000001</v>
      </c>
      <c r="O103" s="3">
        <v>21</v>
      </c>
      <c r="P103" s="3" t="s">
        <v>220</v>
      </c>
      <c r="Q103" s="3" t="s">
        <v>221</v>
      </c>
      <c r="R103" s="3" t="s">
        <v>222</v>
      </c>
      <c r="S103" s="3" t="s">
        <v>223</v>
      </c>
      <c r="T103" s="3" t="s">
        <v>224</v>
      </c>
      <c r="U103" s="3" t="s">
        <v>218</v>
      </c>
      <c r="V103" s="3" t="s">
        <v>225</v>
      </c>
      <c r="W103" s="3" t="s">
        <v>226</v>
      </c>
      <c r="X103" s="3" t="s">
        <v>227</v>
      </c>
      <c r="Y103" s="3" t="s">
        <v>39</v>
      </c>
      <c r="Z103" s="3" t="s">
        <v>228</v>
      </c>
      <c r="AA103" s="3">
        <v>2</v>
      </c>
      <c r="AB103" s="3" t="s">
        <v>34</v>
      </c>
      <c r="AC103" s="3">
        <v>1</v>
      </c>
      <c r="AD103" s="3">
        <v>4</v>
      </c>
      <c r="AE103" s="3" t="s">
        <v>229</v>
      </c>
      <c r="AF103" s="3">
        <v>6</v>
      </c>
      <c r="AG103" s="3" t="s">
        <v>230</v>
      </c>
      <c r="AH103" s="3" t="s">
        <v>231</v>
      </c>
    </row>
    <row r="104" spans="1:34" hidden="1" outlineLevel="1" collapsed="1" x14ac:dyDescent="0.25">
      <c r="A104" t="s">
        <v>39</v>
      </c>
      <c r="B104" s="2" t="s">
        <v>45</v>
      </c>
      <c r="C104" s="2" t="s">
        <v>46</v>
      </c>
      <c r="D104" s="2" t="s">
        <v>33</v>
      </c>
      <c r="E104" s="2" t="s">
        <v>47</v>
      </c>
      <c r="F104" s="2" t="s">
        <v>48</v>
      </c>
      <c r="G104" s="2" t="s">
        <v>28</v>
      </c>
      <c r="H104" s="2" t="s">
        <v>49</v>
      </c>
      <c r="I104" s="2" t="s">
        <v>8</v>
      </c>
      <c r="J104" s="2" t="s">
        <v>50</v>
      </c>
      <c r="K104" s="2" t="s">
        <v>51</v>
      </c>
      <c r="L104" s="2" t="s">
        <v>52</v>
      </c>
      <c r="M104" s="2" t="s">
        <v>53</v>
      </c>
      <c r="N104" s="2" t="s">
        <v>54</v>
      </c>
      <c r="O104" s="2" t="s">
        <v>27</v>
      </c>
      <c r="P104" s="2" t="s">
        <v>55</v>
      </c>
      <c r="Q104" s="2" t="s">
        <v>56</v>
      </c>
      <c r="R104" s="2" t="s">
        <v>57</v>
      </c>
      <c r="S104" s="2" t="s">
        <v>58</v>
      </c>
    </row>
    <row r="105" spans="1:34" hidden="1" outlineLevel="1" collapsed="1" x14ac:dyDescent="0.25">
      <c r="A105" t="s">
        <v>39</v>
      </c>
      <c r="B105" s="4" t="s">
        <v>34</v>
      </c>
      <c r="C105" s="4" t="s">
        <v>232</v>
      </c>
      <c r="D105" s="4" t="s">
        <v>39</v>
      </c>
      <c r="E105" s="4">
        <v>6.3553600000000002E-4</v>
      </c>
      <c r="F105" s="4">
        <v>6.6384300000000001E-4</v>
      </c>
      <c r="G105" s="4">
        <v>1</v>
      </c>
      <c r="H105" s="4">
        <v>1</v>
      </c>
      <c r="I105" s="4">
        <v>2</v>
      </c>
      <c r="J105" s="4" t="s">
        <v>218</v>
      </c>
      <c r="K105" s="4" t="s">
        <v>233</v>
      </c>
      <c r="L105" s="4" t="s">
        <v>39</v>
      </c>
      <c r="M105" s="4">
        <v>1</v>
      </c>
      <c r="N105" s="4">
        <v>2076.0621099999998</v>
      </c>
      <c r="O105" s="4" t="s">
        <v>34</v>
      </c>
      <c r="P105" s="4" t="s">
        <v>34</v>
      </c>
      <c r="Q105" s="4">
        <v>1.9819999999999999E-4</v>
      </c>
      <c r="R105" s="4">
        <v>4.0040000000000003E-5</v>
      </c>
      <c r="S105" s="4">
        <v>4.0599999999999996</v>
      </c>
    </row>
    <row r="106" spans="1:34" hidden="1" outlineLevel="1" collapsed="1" x14ac:dyDescent="0.25">
      <c r="A106" t="s">
        <v>39</v>
      </c>
      <c r="B106" s="4" t="s">
        <v>34</v>
      </c>
      <c r="C106" s="4" t="s">
        <v>234</v>
      </c>
      <c r="D106" s="4" t="s">
        <v>39</v>
      </c>
      <c r="E106" s="4">
        <v>8.7724900000000008E-3</v>
      </c>
      <c r="F106" s="4">
        <v>6.6384300000000001E-4</v>
      </c>
      <c r="G106" s="4">
        <v>1</v>
      </c>
      <c r="H106" s="4">
        <v>1</v>
      </c>
      <c r="I106" s="4">
        <v>1</v>
      </c>
      <c r="J106" s="4" t="s">
        <v>218</v>
      </c>
      <c r="K106" s="4" t="s">
        <v>235</v>
      </c>
      <c r="L106" s="4" t="s">
        <v>39</v>
      </c>
      <c r="M106" s="4">
        <v>2</v>
      </c>
      <c r="N106" s="4">
        <v>2204.1570700000002</v>
      </c>
      <c r="O106" s="4" t="s">
        <v>34</v>
      </c>
      <c r="P106" s="4" t="s">
        <v>34</v>
      </c>
      <c r="Q106" s="4">
        <v>1.9819999999999999E-4</v>
      </c>
      <c r="R106" s="4">
        <v>1.212E-3</v>
      </c>
      <c r="S106" s="4">
        <v>2.64</v>
      </c>
    </row>
    <row r="107" spans="1:34" hidden="1" outlineLevel="1" collapsed="1" x14ac:dyDescent="0.25">
      <c r="A107" t="s">
        <v>39</v>
      </c>
      <c r="B107" s="4" t="s">
        <v>34</v>
      </c>
      <c r="C107" s="4" t="s">
        <v>236</v>
      </c>
      <c r="D107" s="4" t="s">
        <v>39</v>
      </c>
      <c r="E107" s="4">
        <v>7.3594399999999996E-6</v>
      </c>
      <c r="F107" s="4">
        <v>6.6384300000000001E-4</v>
      </c>
      <c r="G107" s="4">
        <v>1</v>
      </c>
      <c r="H107" s="4">
        <v>1</v>
      </c>
      <c r="I107" s="4">
        <v>8</v>
      </c>
      <c r="J107" s="4" t="s">
        <v>218</v>
      </c>
      <c r="K107" s="4" t="s">
        <v>237</v>
      </c>
      <c r="L107" s="4" t="s">
        <v>39</v>
      </c>
      <c r="M107" s="4">
        <v>0</v>
      </c>
      <c r="N107" s="4">
        <v>1710.85447</v>
      </c>
      <c r="O107" s="4" t="s">
        <v>34</v>
      </c>
      <c r="P107" s="4" t="s">
        <v>34</v>
      </c>
      <c r="Q107" s="4">
        <v>1.9819999999999999E-4</v>
      </c>
      <c r="R107" s="4">
        <v>1.2429999999999999E-7</v>
      </c>
      <c r="S107" s="4">
        <v>4.3899999999999997</v>
      </c>
    </row>
    <row r="108" spans="1:34" hidden="1" outlineLevel="1" collapsed="1" x14ac:dyDescent="0.25">
      <c r="A108" t="s">
        <v>39</v>
      </c>
      <c r="B108" s="4" t="s">
        <v>34</v>
      </c>
      <c r="C108" s="4" t="s">
        <v>238</v>
      </c>
      <c r="D108" s="4" t="s">
        <v>39</v>
      </c>
      <c r="E108" s="4">
        <v>3.9396000000000004E-6</v>
      </c>
      <c r="F108" s="4">
        <v>6.6384300000000001E-4</v>
      </c>
      <c r="G108" s="4">
        <v>1</v>
      </c>
      <c r="H108" s="4">
        <v>1</v>
      </c>
      <c r="I108" s="4">
        <v>6</v>
      </c>
      <c r="J108" s="4" t="s">
        <v>218</v>
      </c>
      <c r="K108" s="4" t="s">
        <v>239</v>
      </c>
      <c r="L108" s="4" t="s">
        <v>39</v>
      </c>
      <c r="M108" s="4">
        <v>0</v>
      </c>
      <c r="N108" s="4">
        <v>2894.4418099999998</v>
      </c>
      <c r="O108" s="4" t="s">
        <v>34</v>
      </c>
      <c r="P108" s="4" t="s">
        <v>34</v>
      </c>
      <c r="Q108" s="4">
        <v>1.9819999999999999E-4</v>
      </c>
      <c r="R108" s="4">
        <v>5.5070000000000003E-8</v>
      </c>
      <c r="S108" s="4">
        <v>5.96</v>
      </c>
    </row>
    <row r="109" spans="1:34" hidden="1" outlineLevel="1" collapsed="1" x14ac:dyDescent="0.25">
      <c r="A109" t="s">
        <v>39</v>
      </c>
      <c r="B109" s="4" t="s">
        <v>34</v>
      </c>
      <c r="C109" s="4" t="s">
        <v>238</v>
      </c>
      <c r="D109" s="4" t="s">
        <v>240</v>
      </c>
      <c r="E109" s="4">
        <v>8.0631500000000005E-4</v>
      </c>
      <c r="F109" s="4">
        <v>6.6384300000000001E-4</v>
      </c>
      <c r="G109" s="4">
        <v>1</v>
      </c>
      <c r="H109" s="4">
        <v>1</v>
      </c>
      <c r="I109" s="4">
        <v>17</v>
      </c>
      <c r="J109" s="4" t="s">
        <v>218</v>
      </c>
      <c r="K109" s="4" t="s">
        <v>239</v>
      </c>
      <c r="L109" s="4" t="s">
        <v>39</v>
      </c>
      <c r="M109" s="4">
        <v>0</v>
      </c>
      <c r="N109" s="4">
        <v>2974.40814</v>
      </c>
      <c r="O109" s="4" t="s">
        <v>34</v>
      </c>
      <c r="P109" s="4" t="s">
        <v>34</v>
      </c>
      <c r="Q109" s="4">
        <v>1.9819999999999999E-4</v>
      </c>
      <c r="R109" s="4">
        <v>5.4660000000000002E-5</v>
      </c>
      <c r="S109" s="4">
        <v>3.74</v>
      </c>
    </row>
    <row r="110" spans="1:34" hidden="1" outlineLevel="1" collapsed="1" x14ac:dyDescent="0.25">
      <c r="A110" t="s">
        <v>39</v>
      </c>
      <c r="B110" s="4" t="s">
        <v>34</v>
      </c>
      <c r="C110" s="4" t="s">
        <v>241</v>
      </c>
      <c r="D110" s="4" t="s">
        <v>39</v>
      </c>
      <c r="E110" s="4">
        <v>2.5590600000000002E-3</v>
      </c>
      <c r="F110" s="4">
        <v>6.6384300000000001E-4</v>
      </c>
      <c r="G110" s="4">
        <v>1</v>
      </c>
      <c r="H110" s="4">
        <v>1</v>
      </c>
      <c r="I110" s="4">
        <v>4</v>
      </c>
      <c r="J110" s="4" t="s">
        <v>218</v>
      </c>
      <c r="K110" s="4" t="s">
        <v>242</v>
      </c>
      <c r="L110" s="4" t="s">
        <v>39</v>
      </c>
      <c r="M110" s="4">
        <v>2</v>
      </c>
      <c r="N110" s="4">
        <v>1374.68595</v>
      </c>
      <c r="O110" s="4" t="s">
        <v>34</v>
      </c>
      <c r="P110" s="4" t="s">
        <v>34</v>
      </c>
      <c r="Q110" s="4">
        <v>1.9819999999999999E-4</v>
      </c>
      <c r="R110" s="4">
        <v>2.4429999999999998E-4</v>
      </c>
      <c r="S110" s="4">
        <v>3.66</v>
      </c>
    </row>
    <row r="111" spans="1:34" hidden="1" outlineLevel="1" collapsed="1" x14ac:dyDescent="0.25">
      <c r="A111" t="s">
        <v>39</v>
      </c>
      <c r="B111" s="4" t="s">
        <v>34</v>
      </c>
      <c r="C111" s="4" t="s">
        <v>243</v>
      </c>
      <c r="D111" s="4" t="s">
        <v>39</v>
      </c>
      <c r="E111" s="4">
        <v>1.17939E-2</v>
      </c>
      <c r="F111" s="4">
        <v>6.6384300000000001E-4</v>
      </c>
      <c r="G111" s="4">
        <v>1</v>
      </c>
      <c r="H111" s="4">
        <v>1</v>
      </c>
      <c r="I111" s="4">
        <v>2</v>
      </c>
      <c r="J111" s="4" t="s">
        <v>218</v>
      </c>
      <c r="K111" s="4" t="s">
        <v>244</v>
      </c>
      <c r="L111" s="4" t="s">
        <v>39</v>
      </c>
      <c r="M111" s="4">
        <v>0</v>
      </c>
      <c r="N111" s="4">
        <v>3759.6813999999999</v>
      </c>
      <c r="O111" s="4" t="s">
        <v>34</v>
      </c>
      <c r="P111" s="4" t="s">
        <v>34</v>
      </c>
      <c r="Q111" s="4">
        <v>1.9819999999999999E-4</v>
      </c>
      <c r="R111" s="4">
        <v>1.7830000000000001E-3</v>
      </c>
      <c r="S111" s="4">
        <v>4.32</v>
      </c>
    </row>
    <row r="112" spans="1:34" hidden="1" outlineLevel="1" collapsed="1" x14ac:dyDescent="0.25">
      <c r="A112" t="s">
        <v>39</v>
      </c>
      <c r="B112" s="4" t="s">
        <v>34</v>
      </c>
      <c r="C112" s="4" t="s">
        <v>243</v>
      </c>
      <c r="D112" s="4" t="s">
        <v>245</v>
      </c>
      <c r="E112" s="4">
        <v>4.2019700000000002E-6</v>
      </c>
      <c r="F112" s="4">
        <v>6.6384300000000001E-4</v>
      </c>
      <c r="G112" s="4">
        <v>1</v>
      </c>
      <c r="H112" s="4">
        <v>1</v>
      </c>
      <c r="I112" s="4">
        <v>33</v>
      </c>
      <c r="J112" s="4" t="s">
        <v>218</v>
      </c>
      <c r="K112" s="4" t="s">
        <v>244</v>
      </c>
      <c r="L112" s="4" t="s">
        <v>246</v>
      </c>
      <c r="M112" s="4">
        <v>0</v>
      </c>
      <c r="N112" s="4">
        <v>3775.6763099999998</v>
      </c>
      <c r="O112" s="4" t="s">
        <v>34</v>
      </c>
      <c r="P112" s="4" t="s">
        <v>34</v>
      </c>
      <c r="Q112" s="4">
        <v>1.9819999999999999E-4</v>
      </c>
      <c r="R112" s="4">
        <v>6.0049999999999998E-8</v>
      </c>
      <c r="S112" s="4">
        <v>5.88</v>
      </c>
    </row>
    <row r="113" spans="1:19" hidden="1" outlineLevel="1" collapsed="1" x14ac:dyDescent="0.25">
      <c r="A113" t="s">
        <v>39</v>
      </c>
      <c r="B113" s="4" t="s">
        <v>34</v>
      </c>
      <c r="C113" s="4" t="s">
        <v>243</v>
      </c>
      <c r="D113" s="4" t="s">
        <v>247</v>
      </c>
      <c r="E113" s="4">
        <v>2.4353600000000001E-3</v>
      </c>
      <c r="F113" s="4">
        <v>6.6384300000000001E-4</v>
      </c>
      <c r="G113" s="4">
        <v>1</v>
      </c>
      <c r="H113" s="4">
        <v>1</v>
      </c>
      <c r="I113" s="4">
        <v>12</v>
      </c>
      <c r="J113" s="4" t="s">
        <v>218</v>
      </c>
      <c r="K113" s="4" t="s">
        <v>244</v>
      </c>
      <c r="L113" s="4" t="s">
        <v>246</v>
      </c>
      <c r="M113" s="4">
        <v>0</v>
      </c>
      <c r="N113" s="4">
        <v>3855.64264</v>
      </c>
      <c r="O113" s="4" t="s">
        <v>34</v>
      </c>
      <c r="P113" s="4" t="s">
        <v>34</v>
      </c>
      <c r="Q113" s="4">
        <v>1.9819999999999999E-4</v>
      </c>
      <c r="R113" s="4">
        <v>2.2919999999999999E-4</v>
      </c>
      <c r="S113" s="4">
        <v>3.91</v>
      </c>
    </row>
    <row r="114" spans="1:19" hidden="1" outlineLevel="1" collapsed="1" x14ac:dyDescent="0.25">
      <c r="A114" t="s">
        <v>39</v>
      </c>
      <c r="B114" s="4" t="s">
        <v>34</v>
      </c>
      <c r="C114" s="4" t="s">
        <v>243</v>
      </c>
      <c r="D114" s="4" t="s">
        <v>248</v>
      </c>
      <c r="E114" s="4">
        <v>1.30793E-2</v>
      </c>
      <c r="F114" s="4">
        <v>6.6384300000000001E-4</v>
      </c>
      <c r="G114" s="4">
        <v>1</v>
      </c>
      <c r="H114" s="4">
        <v>1</v>
      </c>
      <c r="I114" s="4">
        <v>1</v>
      </c>
      <c r="J114" s="4" t="s">
        <v>218</v>
      </c>
      <c r="K114" s="4" t="s">
        <v>244</v>
      </c>
      <c r="L114" s="4" t="s">
        <v>246</v>
      </c>
      <c r="M114" s="4">
        <v>0</v>
      </c>
      <c r="N114" s="4">
        <v>3935.60898</v>
      </c>
      <c r="O114" s="4" t="s">
        <v>34</v>
      </c>
      <c r="P114" s="4" t="s">
        <v>34</v>
      </c>
      <c r="Q114" s="4">
        <v>1.9819999999999999E-4</v>
      </c>
      <c r="R114" s="4">
        <v>2.0409999999999998E-3</v>
      </c>
      <c r="S114" s="4">
        <v>3.1</v>
      </c>
    </row>
    <row r="115" spans="1:19" hidden="1" outlineLevel="1" collapsed="1" x14ac:dyDescent="0.25">
      <c r="A115" t="s">
        <v>39</v>
      </c>
      <c r="B115" s="4" t="s">
        <v>34</v>
      </c>
      <c r="C115" s="4" t="s">
        <v>249</v>
      </c>
      <c r="D115" s="4" t="s">
        <v>39</v>
      </c>
      <c r="E115" s="4">
        <v>4.0964900000000004E-3</v>
      </c>
      <c r="F115" s="4">
        <v>6.6384300000000001E-4</v>
      </c>
      <c r="G115" s="4">
        <v>1</v>
      </c>
      <c r="H115" s="4">
        <v>1</v>
      </c>
      <c r="I115" s="4">
        <v>37</v>
      </c>
      <c r="J115" s="4" t="s">
        <v>218</v>
      </c>
      <c r="K115" s="4" t="s">
        <v>250</v>
      </c>
      <c r="L115" s="4" t="s">
        <v>39</v>
      </c>
      <c r="M115" s="4">
        <v>0</v>
      </c>
      <c r="N115" s="4">
        <v>904.44827999999995</v>
      </c>
      <c r="O115" s="4" t="s">
        <v>34</v>
      </c>
      <c r="P115" s="4" t="s">
        <v>34</v>
      </c>
      <c r="Q115" s="4">
        <v>1.9819999999999999E-4</v>
      </c>
      <c r="R115" s="4">
        <v>4.4939999999999997E-4</v>
      </c>
      <c r="S115" s="4">
        <v>2.09</v>
      </c>
    </row>
    <row r="116" spans="1:19" hidden="1" outlineLevel="1" collapsed="1" x14ac:dyDescent="0.25">
      <c r="A116" t="s">
        <v>39</v>
      </c>
      <c r="B116" s="4" t="s">
        <v>34</v>
      </c>
      <c r="C116" s="4" t="s">
        <v>251</v>
      </c>
      <c r="D116" s="4" t="s">
        <v>39</v>
      </c>
      <c r="E116" s="4">
        <v>1.14652E-3</v>
      </c>
      <c r="F116" s="4">
        <v>6.6384300000000001E-4</v>
      </c>
      <c r="G116" s="4">
        <v>1</v>
      </c>
      <c r="H116" s="4">
        <v>1</v>
      </c>
      <c r="I116" s="4">
        <v>28</v>
      </c>
      <c r="J116" s="4" t="s">
        <v>218</v>
      </c>
      <c r="K116" s="4" t="s">
        <v>252</v>
      </c>
      <c r="L116" s="4" t="s">
        <v>39</v>
      </c>
      <c r="M116" s="4">
        <v>0</v>
      </c>
      <c r="N116" s="4">
        <v>988.54218000000003</v>
      </c>
      <c r="O116" s="4" t="s">
        <v>34</v>
      </c>
      <c r="P116" s="4" t="s">
        <v>34</v>
      </c>
      <c r="Q116" s="4">
        <v>1.9819999999999999E-4</v>
      </c>
      <c r="R116" s="4">
        <v>8.6390000000000005E-5</v>
      </c>
      <c r="S116" s="4">
        <v>2.34</v>
      </c>
    </row>
    <row r="117" spans="1:19" hidden="1" outlineLevel="1" collapsed="1" x14ac:dyDescent="0.25">
      <c r="A117" t="s">
        <v>39</v>
      </c>
      <c r="B117" s="4" t="s">
        <v>34</v>
      </c>
      <c r="C117" s="4" t="s">
        <v>251</v>
      </c>
      <c r="D117" s="4" t="s">
        <v>216</v>
      </c>
      <c r="E117" s="4">
        <v>3.8889699999999999E-2</v>
      </c>
      <c r="F117" s="4">
        <v>6.6384300000000001E-4</v>
      </c>
      <c r="G117" s="4">
        <v>1</v>
      </c>
      <c r="H117" s="4">
        <v>1</v>
      </c>
      <c r="I117" s="4">
        <v>2</v>
      </c>
      <c r="J117" s="4" t="s">
        <v>218</v>
      </c>
      <c r="K117" s="4" t="s">
        <v>252</v>
      </c>
      <c r="L117" s="4" t="s">
        <v>39</v>
      </c>
      <c r="M117" s="4">
        <v>0</v>
      </c>
      <c r="N117" s="4">
        <v>1068.5085200000001</v>
      </c>
      <c r="O117" s="4" t="s">
        <v>34</v>
      </c>
      <c r="P117" s="4" t="s">
        <v>34</v>
      </c>
      <c r="Q117" s="4">
        <v>1.9819999999999999E-4</v>
      </c>
      <c r="R117" s="4">
        <v>8.5290000000000001E-3</v>
      </c>
      <c r="S117" s="4">
        <v>2.89</v>
      </c>
    </row>
    <row r="118" spans="1:19" hidden="1" outlineLevel="1" collapsed="1" x14ac:dyDescent="0.25">
      <c r="A118" t="s">
        <v>39</v>
      </c>
      <c r="B118" s="4" t="s">
        <v>34</v>
      </c>
      <c r="C118" s="4" t="s">
        <v>251</v>
      </c>
      <c r="D118" s="4" t="s">
        <v>253</v>
      </c>
      <c r="E118" s="4">
        <v>9.2108700000000002E-2</v>
      </c>
      <c r="F118" s="4">
        <v>1.35166E-3</v>
      </c>
      <c r="G118" s="4">
        <v>1</v>
      </c>
      <c r="H118" s="4">
        <v>1</v>
      </c>
      <c r="I118" s="4">
        <v>1</v>
      </c>
      <c r="J118" s="4" t="s">
        <v>218</v>
      </c>
      <c r="K118" s="4" t="s">
        <v>252</v>
      </c>
      <c r="L118" s="4" t="s">
        <v>254</v>
      </c>
      <c r="M118" s="4">
        <v>0</v>
      </c>
      <c r="N118" s="4">
        <v>1148.4748500000001</v>
      </c>
      <c r="O118" s="4" t="s">
        <v>34</v>
      </c>
      <c r="P118" s="4" t="s">
        <v>34</v>
      </c>
      <c r="Q118" s="4">
        <v>3.7310000000000002E-4</v>
      </c>
      <c r="R118" s="4">
        <v>2.6960000000000001E-2</v>
      </c>
      <c r="S118" s="4">
        <v>2.14</v>
      </c>
    </row>
    <row r="119" spans="1:19" hidden="1" outlineLevel="1" collapsed="1" x14ac:dyDescent="0.25">
      <c r="A119" t="s">
        <v>39</v>
      </c>
      <c r="B119" s="4" t="s">
        <v>34</v>
      </c>
      <c r="C119" s="4" t="s">
        <v>255</v>
      </c>
      <c r="D119" s="4" t="s">
        <v>39</v>
      </c>
      <c r="E119" s="4">
        <v>4.2619800000000003E-3</v>
      </c>
      <c r="F119" s="4">
        <v>6.6384300000000001E-4</v>
      </c>
      <c r="G119" s="4">
        <v>1</v>
      </c>
      <c r="H119" s="4">
        <v>1</v>
      </c>
      <c r="I119" s="4">
        <v>20</v>
      </c>
      <c r="J119" s="4" t="s">
        <v>218</v>
      </c>
      <c r="K119" s="4" t="s">
        <v>256</v>
      </c>
      <c r="L119" s="4" t="s">
        <v>39</v>
      </c>
      <c r="M119" s="4">
        <v>0</v>
      </c>
      <c r="N119" s="4">
        <v>831.46829000000002</v>
      </c>
      <c r="O119" s="4" t="s">
        <v>34</v>
      </c>
      <c r="P119" s="4" t="s">
        <v>34</v>
      </c>
      <c r="Q119" s="4">
        <v>1.9819999999999999E-4</v>
      </c>
      <c r="R119" s="4">
        <v>4.7350000000000002E-4</v>
      </c>
      <c r="S119" s="4">
        <v>2.57</v>
      </c>
    </row>
    <row r="120" spans="1:19" hidden="1" outlineLevel="1" collapsed="1" x14ac:dyDescent="0.25">
      <c r="A120" t="s">
        <v>39</v>
      </c>
      <c r="B120" s="4" t="s">
        <v>34</v>
      </c>
      <c r="C120" s="4" t="s">
        <v>257</v>
      </c>
      <c r="D120" s="4" t="s">
        <v>258</v>
      </c>
      <c r="E120" s="4">
        <v>5.4768899999999997E-4</v>
      </c>
      <c r="F120" s="4">
        <v>6.6384300000000001E-4</v>
      </c>
      <c r="G120" s="4">
        <v>1</v>
      </c>
      <c r="H120" s="4">
        <v>1</v>
      </c>
      <c r="I120" s="4">
        <v>7</v>
      </c>
      <c r="J120" s="4" t="s">
        <v>218</v>
      </c>
      <c r="K120" s="4" t="s">
        <v>259</v>
      </c>
      <c r="L120" s="4" t="s">
        <v>260</v>
      </c>
      <c r="M120" s="4">
        <v>0</v>
      </c>
      <c r="N120" s="4">
        <v>1481.67229</v>
      </c>
      <c r="O120" s="4" t="s">
        <v>34</v>
      </c>
      <c r="P120" s="4" t="s">
        <v>34</v>
      </c>
      <c r="Q120" s="4">
        <v>1.9819999999999999E-4</v>
      </c>
      <c r="R120" s="4">
        <v>3.3040000000000002E-5</v>
      </c>
      <c r="S120" s="4">
        <v>2.99</v>
      </c>
    </row>
    <row r="121" spans="1:19" hidden="1" outlineLevel="1" collapsed="1" x14ac:dyDescent="0.25">
      <c r="A121" t="s">
        <v>39</v>
      </c>
      <c r="B121" s="4" t="s">
        <v>34</v>
      </c>
      <c r="C121" s="4" t="s">
        <v>261</v>
      </c>
      <c r="D121" s="4" t="s">
        <v>39</v>
      </c>
      <c r="E121" s="4">
        <v>1.89093E-6</v>
      </c>
      <c r="F121" s="4">
        <v>6.6384300000000001E-4</v>
      </c>
      <c r="G121" s="4">
        <v>1</v>
      </c>
      <c r="H121" s="4">
        <v>1</v>
      </c>
      <c r="I121" s="4">
        <v>7</v>
      </c>
      <c r="J121" s="4" t="s">
        <v>218</v>
      </c>
      <c r="K121" s="4" t="s">
        <v>262</v>
      </c>
      <c r="L121" s="4" t="s">
        <v>39</v>
      </c>
      <c r="M121" s="4">
        <v>0</v>
      </c>
      <c r="N121" s="4">
        <v>2858.40274</v>
      </c>
      <c r="O121" s="4" t="s">
        <v>34</v>
      </c>
      <c r="P121" s="4" t="s">
        <v>34</v>
      </c>
      <c r="Q121" s="4">
        <v>1.9819999999999999E-4</v>
      </c>
      <c r="R121" s="4">
        <v>2.1270000000000001E-8</v>
      </c>
      <c r="S121" s="4">
        <v>5.92</v>
      </c>
    </row>
    <row r="122" spans="1:19" hidden="1" outlineLevel="1" collapsed="1" x14ac:dyDescent="0.25">
      <c r="A122" t="s">
        <v>39</v>
      </c>
      <c r="B122" s="4" t="s">
        <v>34</v>
      </c>
      <c r="C122" s="4" t="s">
        <v>261</v>
      </c>
      <c r="D122" s="4" t="s">
        <v>263</v>
      </c>
      <c r="E122" s="4">
        <v>3.76251E-5</v>
      </c>
      <c r="F122" s="4">
        <v>6.6384300000000001E-4</v>
      </c>
      <c r="G122" s="4">
        <v>1</v>
      </c>
      <c r="H122" s="4">
        <v>1</v>
      </c>
      <c r="I122" s="4">
        <v>12</v>
      </c>
      <c r="J122" s="4" t="s">
        <v>218</v>
      </c>
      <c r="K122" s="4" t="s">
        <v>262</v>
      </c>
      <c r="L122" s="4" t="s">
        <v>264</v>
      </c>
      <c r="M122" s="4">
        <v>0</v>
      </c>
      <c r="N122" s="4">
        <v>2938.3690700000002</v>
      </c>
      <c r="O122" s="4" t="s">
        <v>34</v>
      </c>
      <c r="P122" s="4" t="s">
        <v>34</v>
      </c>
      <c r="Q122" s="4">
        <v>1.9819999999999999E-4</v>
      </c>
      <c r="R122" s="4">
        <v>1.0270000000000001E-6</v>
      </c>
      <c r="S122" s="4">
        <v>5.36</v>
      </c>
    </row>
    <row r="123" spans="1:19" hidden="1" outlineLevel="1" collapsed="1" x14ac:dyDescent="0.25">
      <c r="A123" t="s">
        <v>39</v>
      </c>
      <c r="B123" s="4" t="s">
        <v>34</v>
      </c>
      <c r="C123" s="4" t="s">
        <v>265</v>
      </c>
      <c r="D123" s="4" t="s">
        <v>266</v>
      </c>
      <c r="E123" s="4">
        <v>1.36122E-5</v>
      </c>
      <c r="F123" s="4">
        <v>6.6384300000000001E-4</v>
      </c>
      <c r="G123" s="4">
        <v>1</v>
      </c>
      <c r="H123" s="4">
        <v>1</v>
      </c>
      <c r="I123" s="4">
        <v>5</v>
      </c>
      <c r="J123" s="4" t="s">
        <v>218</v>
      </c>
      <c r="K123" s="4" t="s">
        <v>267</v>
      </c>
      <c r="L123" s="4" t="s">
        <v>268</v>
      </c>
      <c r="M123" s="4">
        <v>1</v>
      </c>
      <c r="N123" s="4">
        <v>3750.81952</v>
      </c>
      <c r="O123" s="4" t="s">
        <v>34</v>
      </c>
      <c r="P123" s="4" t="s">
        <v>34</v>
      </c>
      <c r="Q123" s="4">
        <v>1.9819999999999999E-4</v>
      </c>
      <c r="R123" s="4">
        <v>2.7430000000000001E-7</v>
      </c>
      <c r="S123" s="4">
        <v>6.19</v>
      </c>
    </row>
    <row r="124" spans="1:19" hidden="1" outlineLevel="1" collapsed="1" x14ac:dyDescent="0.25">
      <c r="A124" t="s">
        <v>39</v>
      </c>
      <c r="B124" s="4" t="s">
        <v>34</v>
      </c>
      <c r="C124" s="4" t="s">
        <v>269</v>
      </c>
      <c r="D124" s="4" t="s">
        <v>270</v>
      </c>
      <c r="E124" s="4">
        <v>2.5485600000000001E-2</v>
      </c>
      <c r="F124" s="4">
        <v>6.6384300000000001E-4</v>
      </c>
      <c r="G124" s="4">
        <v>1</v>
      </c>
      <c r="H124" s="4">
        <v>1</v>
      </c>
      <c r="I124" s="4">
        <v>10</v>
      </c>
      <c r="J124" s="4" t="s">
        <v>218</v>
      </c>
      <c r="K124" s="4" t="s">
        <v>271</v>
      </c>
      <c r="L124" s="4" t="s">
        <v>272</v>
      </c>
      <c r="M124" s="4">
        <v>0</v>
      </c>
      <c r="N124" s="4">
        <v>814.35121000000004</v>
      </c>
      <c r="O124" s="4" t="s">
        <v>34</v>
      </c>
      <c r="P124" s="4" t="s">
        <v>34</v>
      </c>
      <c r="Q124" s="4">
        <v>1.9819999999999999E-4</v>
      </c>
      <c r="R124" s="4">
        <v>4.8659999999999997E-3</v>
      </c>
      <c r="S124" s="4">
        <v>1.5</v>
      </c>
    </row>
    <row r="125" spans="1:19" hidden="1" outlineLevel="1" collapsed="1" x14ac:dyDescent="0.25">
      <c r="A125" t="s">
        <v>39</v>
      </c>
      <c r="B125" s="4" t="s">
        <v>34</v>
      </c>
      <c r="C125" s="4" t="s">
        <v>273</v>
      </c>
      <c r="D125" s="4" t="s">
        <v>39</v>
      </c>
      <c r="E125" s="4">
        <v>4.2591700000000001E-5</v>
      </c>
      <c r="F125" s="4">
        <v>6.6384300000000001E-4</v>
      </c>
      <c r="G125" s="4">
        <v>1</v>
      </c>
      <c r="H125" s="4">
        <v>1</v>
      </c>
      <c r="I125" s="4">
        <v>52</v>
      </c>
      <c r="J125" s="4" t="s">
        <v>218</v>
      </c>
      <c r="K125" s="4" t="s">
        <v>274</v>
      </c>
      <c r="L125" s="4" t="s">
        <v>39</v>
      </c>
      <c r="M125" s="4">
        <v>0</v>
      </c>
      <c r="N125" s="4">
        <v>1547.7964999999999</v>
      </c>
      <c r="O125" s="4" t="s">
        <v>34</v>
      </c>
      <c r="P125" s="4" t="s">
        <v>34</v>
      </c>
      <c r="Q125" s="4">
        <v>1.9819999999999999E-4</v>
      </c>
      <c r="R125" s="4">
        <v>1.2109999999999999E-6</v>
      </c>
      <c r="S125" s="4">
        <v>3.58</v>
      </c>
    </row>
    <row r="126" spans="1:19" hidden="1" outlineLevel="1" collapsed="1" x14ac:dyDescent="0.25">
      <c r="A126" t="s">
        <v>39</v>
      </c>
      <c r="B126" s="4" t="s">
        <v>34</v>
      </c>
      <c r="C126" s="4" t="s">
        <v>275</v>
      </c>
      <c r="D126" s="4" t="s">
        <v>39</v>
      </c>
      <c r="E126" s="4">
        <v>2.38075E-4</v>
      </c>
      <c r="F126" s="4">
        <v>6.6384300000000001E-4</v>
      </c>
      <c r="G126" s="4">
        <v>1</v>
      </c>
      <c r="H126" s="4">
        <v>1</v>
      </c>
      <c r="I126" s="4">
        <v>6</v>
      </c>
      <c r="J126" s="4" t="s">
        <v>218</v>
      </c>
      <c r="K126" s="4" t="s">
        <v>276</v>
      </c>
      <c r="L126" s="4" t="s">
        <v>39</v>
      </c>
      <c r="M126" s="4">
        <v>1</v>
      </c>
      <c r="N126" s="4">
        <v>1675.8914600000001</v>
      </c>
      <c r="O126" s="4" t="s">
        <v>34</v>
      </c>
      <c r="P126" s="4" t="s">
        <v>34</v>
      </c>
      <c r="Q126" s="4">
        <v>1.9819999999999999E-4</v>
      </c>
      <c r="R126" s="4">
        <v>1.1240000000000001E-5</v>
      </c>
      <c r="S126" s="4">
        <v>3.56</v>
      </c>
    </row>
    <row r="127" spans="1:19" hidden="1" outlineLevel="1" collapsed="1" x14ac:dyDescent="0.25">
      <c r="A127" t="s">
        <v>39</v>
      </c>
      <c r="B127" s="4" t="s">
        <v>34</v>
      </c>
      <c r="C127" s="4" t="s">
        <v>277</v>
      </c>
      <c r="D127" s="4" t="s">
        <v>278</v>
      </c>
      <c r="E127" s="4">
        <v>3.07384E-3</v>
      </c>
      <c r="F127" s="4">
        <v>6.6384300000000001E-4</v>
      </c>
      <c r="G127" s="4">
        <v>1</v>
      </c>
      <c r="H127" s="4">
        <v>1</v>
      </c>
      <c r="I127" s="4">
        <v>3</v>
      </c>
      <c r="J127" s="4" t="s">
        <v>218</v>
      </c>
      <c r="K127" s="4" t="s">
        <v>279</v>
      </c>
      <c r="L127" s="4" t="s">
        <v>280</v>
      </c>
      <c r="M127" s="4">
        <v>1</v>
      </c>
      <c r="N127" s="4">
        <v>1331.5929799999999</v>
      </c>
      <c r="O127" s="4" t="s">
        <v>34</v>
      </c>
      <c r="P127" s="4" t="s">
        <v>34</v>
      </c>
      <c r="Q127" s="4">
        <v>1.9819999999999999E-4</v>
      </c>
      <c r="R127" s="4">
        <v>3.1100000000000002E-4</v>
      </c>
      <c r="S127" s="4">
        <v>3.18</v>
      </c>
    </row>
    <row r="128" spans="1:19" hidden="1" outlineLevel="1" collapsed="1" x14ac:dyDescent="0.25">
      <c r="A128" t="s">
        <v>39</v>
      </c>
      <c r="B128" s="4" t="s">
        <v>34</v>
      </c>
      <c r="C128" s="4" t="s">
        <v>277</v>
      </c>
      <c r="D128" s="4" t="s">
        <v>281</v>
      </c>
      <c r="E128" s="4">
        <v>8.3184499999999995E-2</v>
      </c>
      <c r="F128" s="4">
        <v>1.35166E-3</v>
      </c>
      <c r="G128" s="4">
        <v>1</v>
      </c>
      <c r="H128" s="4">
        <v>1</v>
      </c>
      <c r="I128" s="4">
        <v>3</v>
      </c>
      <c r="J128" s="4" t="s">
        <v>218</v>
      </c>
      <c r="K128" s="4" t="s">
        <v>279</v>
      </c>
      <c r="L128" s="4" t="s">
        <v>282</v>
      </c>
      <c r="M128" s="4">
        <v>1</v>
      </c>
      <c r="N128" s="4">
        <v>1411.5593100000001</v>
      </c>
      <c r="O128" s="4" t="s">
        <v>34</v>
      </c>
      <c r="P128" s="4" t="s">
        <v>34</v>
      </c>
      <c r="Q128" s="4">
        <v>3.7310000000000002E-4</v>
      </c>
      <c r="R128" s="4">
        <v>2.3570000000000001E-2</v>
      </c>
      <c r="S128" s="4">
        <v>2.33</v>
      </c>
    </row>
    <row r="129" spans="1:34" hidden="1" outlineLevel="1" collapsed="1" x14ac:dyDescent="0.25">
      <c r="A129" t="s">
        <v>39</v>
      </c>
      <c r="B129" s="4" t="s">
        <v>34</v>
      </c>
      <c r="C129" s="4" t="s">
        <v>283</v>
      </c>
      <c r="D129" s="4" t="s">
        <v>284</v>
      </c>
      <c r="E129" s="4">
        <v>0.108126</v>
      </c>
      <c r="F129" s="4">
        <v>1.97102E-3</v>
      </c>
      <c r="G129" s="4">
        <v>1</v>
      </c>
      <c r="H129" s="4">
        <v>1</v>
      </c>
      <c r="I129" s="4">
        <v>1</v>
      </c>
      <c r="J129" s="4" t="s">
        <v>218</v>
      </c>
      <c r="K129" s="4" t="s">
        <v>285</v>
      </c>
      <c r="L129" s="4" t="s">
        <v>286</v>
      </c>
      <c r="M129" s="4">
        <v>1</v>
      </c>
      <c r="N129" s="4">
        <v>1775.8323700000001</v>
      </c>
      <c r="O129" s="4" t="s">
        <v>34</v>
      </c>
      <c r="P129" s="4" t="s">
        <v>34</v>
      </c>
      <c r="Q129" s="4">
        <v>5.2709999999999996E-4</v>
      </c>
      <c r="R129" s="4">
        <v>3.3500000000000002E-2</v>
      </c>
      <c r="S129" s="4">
        <v>3.35</v>
      </c>
    </row>
    <row r="130" spans="1:34" hidden="1" outlineLevel="1" collapsed="1" x14ac:dyDescent="0.25">
      <c r="A130" t="s">
        <v>39</v>
      </c>
      <c r="B130" s="4" t="s">
        <v>34</v>
      </c>
      <c r="C130" s="4" t="s">
        <v>287</v>
      </c>
      <c r="D130" s="4" t="s">
        <v>288</v>
      </c>
      <c r="E130" s="4">
        <v>1.00449E-4</v>
      </c>
      <c r="F130" s="4">
        <v>6.6384300000000001E-4</v>
      </c>
      <c r="G130" s="4">
        <v>1</v>
      </c>
      <c r="H130" s="4">
        <v>1</v>
      </c>
      <c r="I130" s="4">
        <v>7</v>
      </c>
      <c r="J130" s="4" t="s">
        <v>218</v>
      </c>
      <c r="K130" s="4" t="s">
        <v>289</v>
      </c>
      <c r="L130" s="4" t="s">
        <v>290</v>
      </c>
      <c r="M130" s="4">
        <v>1</v>
      </c>
      <c r="N130" s="4">
        <v>2167.00056</v>
      </c>
      <c r="O130" s="4" t="s">
        <v>34</v>
      </c>
      <c r="P130" s="4" t="s">
        <v>34</v>
      </c>
      <c r="Q130" s="4">
        <v>1.9819999999999999E-4</v>
      </c>
      <c r="R130" s="4">
        <v>3.6780000000000002E-6</v>
      </c>
      <c r="S130" s="4">
        <v>4.1500000000000004</v>
      </c>
    </row>
    <row r="131" spans="1:34" hidden="1" outlineLevel="1" collapsed="1" x14ac:dyDescent="0.25">
      <c r="A131" t="s">
        <v>39</v>
      </c>
      <c r="B131" s="4" t="s">
        <v>34</v>
      </c>
      <c r="C131" s="4" t="s">
        <v>287</v>
      </c>
      <c r="D131" s="4" t="s">
        <v>291</v>
      </c>
      <c r="E131" s="4">
        <v>1.5639999999999999E-5</v>
      </c>
      <c r="F131" s="4">
        <v>6.6384300000000001E-4</v>
      </c>
      <c r="G131" s="4">
        <v>1</v>
      </c>
      <c r="H131" s="4">
        <v>1</v>
      </c>
      <c r="I131" s="4">
        <v>45</v>
      </c>
      <c r="J131" s="4" t="s">
        <v>218</v>
      </c>
      <c r="K131" s="4" t="s">
        <v>289</v>
      </c>
      <c r="L131" s="4" t="s">
        <v>260</v>
      </c>
      <c r="M131" s="4">
        <v>1</v>
      </c>
      <c r="N131" s="4">
        <v>2182.9954699999998</v>
      </c>
      <c r="O131" s="4" t="s">
        <v>34</v>
      </c>
      <c r="P131" s="4" t="s">
        <v>34</v>
      </c>
      <c r="Q131" s="4">
        <v>1.9819999999999999E-4</v>
      </c>
      <c r="R131" s="4">
        <v>3.2850000000000001E-7</v>
      </c>
      <c r="S131" s="4">
        <v>5.48</v>
      </c>
    </row>
    <row r="132" spans="1:34" hidden="1" outlineLevel="1" collapsed="1" x14ac:dyDescent="0.25">
      <c r="A132" t="s">
        <v>39</v>
      </c>
      <c r="B132" s="4" t="s">
        <v>34</v>
      </c>
      <c r="C132" s="4" t="s">
        <v>292</v>
      </c>
      <c r="D132" s="4" t="s">
        <v>39</v>
      </c>
      <c r="E132" s="4">
        <v>4.2010499999999999E-2</v>
      </c>
      <c r="F132" s="4">
        <v>6.6384300000000001E-4</v>
      </c>
      <c r="G132" s="4">
        <v>1</v>
      </c>
      <c r="H132" s="4">
        <v>1</v>
      </c>
      <c r="I132" s="4">
        <v>1</v>
      </c>
      <c r="J132" s="4" t="s">
        <v>218</v>
      </c>
      <c r="K132" s="4" t="s">
        <v>293</v>
      </c>
      <c r="L132" s="4" t="s">
        <v>39</v>
      </c>
      <c r="M132" s="4">
        <v>0</v>
      </c>
      <c r="N132" s="4">
        <v>839.50976000000003</v>
      </c>
      <c r="O132" s="4" t="s">
        <v>34</v>
      </c>
      <c r="P132" s="4" t="s">
        <v>34</v>
      </c>
      <c r="Q132" s="4">
        <v>1.9819999999999999E-4</v>
      </c>
      <c r="R132" s="4">
        <v>9.4120000000000002E-3</v>
      </c>
      <c r="S132" s="4">
        <v>1.39</v>
      </c>
    </row>
    <row r="133" spans="1:34" hidden="1" outlineLevel="1" collapsed="1" x14ac:dyDescent="0.25">
      <c r="A133" t="s">
        <v>39</v>
      </c>
      <c r="B133" s="4" t="s">
        <v>34</v>
      </c>
      <c r="C133" s="4" t="s">
        <v>294</v>
      </c>
      <c r="D133" s="4" t="s">
        <v>295</v>
      </c>
      <c r="E133" s="4">
        <v>3.0964399999999998E-4</v>
      </c>
      <c r="F133" s="4">
        <v>6.6384300000000001E-4</v>
      </c>
      <c r="G133" s="4">
        <v>1</v>
      </c>
      <c r="H133" s="4">
        <v>1</v>
      </c>
      <c r="I133" s="4">
        <v>39</v>
      </c>
      <c r="J133" s="4" t="s">
        <v>218</v>
      </c>
      <c r="K133" s="4" t="s">
        <v>296</v>
      </c>
      <c r="L133" s="4" t="s">
        <v>280</v>
      </c>
      <c r="M133" s="4">
        <v>0</v>
      </c>
      <c r="N133" s="4">
        <v>1175.4918700000001</v>
      </c>
      <c r="O133" s="4" t="s">
        <v>34</v>
      </c>
      <c r="P133" s="4" t="s">
        <v>34</v>
      </c>
      <c r="Q133" s="4">
        <v>1.9819999999999999E-4</v>
      </c>
      <c r="R133" s="4">
        <v>1.5849999999999999E-5</v>
      </c>
      <c r="S133" s="4">
        <v>2.66</v>
      </c>
    </row>
    <row r="134" spans="1:34" hidden="1" outlineLevel="1" collapsed="1" x14ac:dyDescent="0.25">
      <c r="A134" t="s">
        <v>39</v>
      </c>
      <c r="B134" s="4" t="s">
        <v>34</v>
      </c>
      <c r="C134" s="4" t="s">
        <v>294</v>
      </c>
      <c r="D134" s="4" t="s">
        <v>297</v>
      </c>
      <c r="E134" s="4">
        <v>0.121061</v>
      </c>
      <c r="F134" s="4">
        <v>1.97102E-3</v>
      </c>
      <c r="G134" s="4">
        <v>1</v>
      </c>
      <c r="H134" s="4">
        <v>1</v>
      </c>
      <c r="I134" s="4">
        <v>2</v>
      </c>
      <c r="J134" s="4" t="s">
        <v>218</v>
      </c>
      <c r="K134" s="4" t="s">
        <v>296</v>
      </c>
      <c r="L134" s="4" t="s">
        <v>280</v>
      </c>
      <c r="M134" s="4">
        <v>0</v>
      </c>
      <c r="N134" s="4">
        <v>1255.4582</v>
      </c>
      <c r="O134" s="4" t="s">
        <v>34</v>
      </c>
      <c r="P134" s="4" t="s">
        <v>34</v>
      </c>
      <c r="Q134" s="4">
        <v>5.2709999999999996E-4</v>
      </c>
      <c r="R134" s="4">
        <v>3.9079999999999997E-2</v>
      </c>
      <c r="S134" s="4">
        <v>0.65</v>
      </c>
    </row>
    <row r="135" spans="1:34" hidden="1" outlineLevel="1" collapsed="1" x14ac:dyDescent="0.25">
      <c r="A135" t="s">
        <v>39</v>
      </c>
      <c r="B135" s="4" t="s">
        <v>34</v>
      </c>
      <c r="C135" s="4" t="s">
        <v>298</v>
      </c>
      <c r="D135" s="4" t="s">
        <v>39</v>
      </c>
      <c r="E135" s="4">
        <v>3.4291700000000001E-2</v>
      </c>
      <c r="F135" s="4">
        <v>6.6384300000000001E-4</v>
      </c>
      <c r="G135" s="4">
        <v>1</v>
      </c>
      <c r="H135" s="4">
        <v>1</v>
      </c>
      <c r="I135" s="4">
        <v>1</v>
      </c>
      <c r="J135" s="4" t="s">
        <v>218</v>
      </c>
      <c r="K135" s="4" t="s">
        <v>299</v>
      </c>
      <c r="L135" s="4" t="s">
        <v>39</v>
      </c>
      <c r="M135" s="4">
        <v>0</v>
      </c>
      <c r="N135" s="4">
        <v>843.43191000000002</v>
      </c>
      <c r="O135" s="4" t="s">
        <v>34</v>
      </c>
      <c r="P135" s="4" t="s">
        <v>34</v>
      </c>
      <c r="Q135" s="4">
        <v>1.9819999999999999E-4</v>
      </c>
      <c r="R135" s="4">
        <v>7.2290000000000002E-3</v>
      </c>
      <c r="S135" s="4">
        <v>1.54</v>
      </c>
    </row>
    <row r="136" spans="1:34" collapsed="1" x14ac:dyDescent="0.25">
      <c r="A136" s="3" t="s">
        <v>34</v>
      </c>
      <c r="B136" s="3" t="s">
        <v>35</v>
      </c>
      <c r="C136" s="3" t="s">
        <v>300</v>
      </c>
      <c r="D136" s="3" t="s">
        <v>301</v>
      </c>
      <c r="E136" s="3">
        <v>0</v>
      </c>
      <c r="F136" s="3">
        <v>179.624</v>
      </c>
      <c r="G136" s="3">
        <v>90</v>
      </c>
      <c r="H136" s="3">
        <v>16</v>
      </c>
      <c r="I136" s="3">
        <v>479</v>
      </c>
      <c r="J136" s="3">
        <v>16</v>
      </c>
      <c r="K136" s="3">
        <v>165</v>
      </c>
      <c r="L136" s="3">
        <v>18.899999999999999</v>
      </c>
      <c r="M136" s="3">
        <v>4.87</v>
      </c>
      <c r="N136" s="3">
        <v>1638.72</v>
      </c>
      <c r="O136" s="3">
        <v>16</v>
      </c>
      <c r="P136" s="3" t="s">
        <v>220</v>
      </c>
      <c r="Q136" s="3" t="s">
        <v>221</v>
      </c>
      <c r="R136" s="3" t="s">
        <v>222</v>
      </c>
      <c r="S136" s="3" t="s">
        <v>302</v>
      </c>
      <c r="T136" s="3" t="s">
        <v>303</v>
      </c>
      <c r="U136" s="3" t="s">
        <v>300</v>
      </c>
      <c r="V136" s="3" t="s">
        <v>304</v>
      </c>
      <c r="W136" s="3" t="s">
        <v>42</v>
      </c>
      <c r="X136" s="3" t="s">
        <v>39</v>
      </c>
      <c r="Y136" s="3" t="s">
        <v>39</v>
      </c>
      <c r="Z136" s="3" t="s">
        <v>39</v>
      </c>
      <c r="AA136" s="3">
        <v>0</v>
      </c>
      <c r="AB136" s="3" t="s">
        <v>34</v>
      </c>
      <c r="AC136" s="3">
        <v>1</v>
      </c>
      <c r="AD136" s="3">
        <v>0</v>
      </c>
      <c r="AE136" s="3" t="s">
        <v>39</v>
      </c>
      <c r="AF136" s="3">
        <v>7</v>
      </c>
      <c r="AG136" s="3" t="s">
        <v>305</v>
      </c>
      <c r="AH136" s="3" t="s">
        <v>306</v>
      </c>
    </row>
    <row r="137" spans="1:34" hidden="1" outlineLevel="1" collapsed="1" x14ac:dyDescent="0.25">
      <c r="A137" t="s">
        <v>39</v>
      </c>
      <c r="B137" s="2" t="s">
        <v>45</v>
      </c>
      <c r="C137" s="2" t="s">
        <v>46</v>
      </c>
      <c r="D137" s="2" t="s">
        <v>33</v>
      </c>
      <c r="E137" s="2" t="s">
        <v>47</v>
      </c>
      <c r="F137" s="2" t="s">
        <v>48</v>
      </c>
      <c r="G137" s="2" t="s">
        <v>28</v>
      </c>
      <c r="H137" s="2" t="s">
        <v>49</v>
      </c>
      <c r="I137" s="2" t="s">
        <v>8</v>
      </c>
      <c r="J137" s="2" t="s">
        <v>50</v>
      </c>
      <c r="K137" s="2" t="s">
        <v>51</v>
      </c>
      <c r="L137" s="2" t="s">
        <v>52</v>
      </c>
      <c r="M137" s="2" t="s">
        <v>53</v>
      </c>
      <c r="N137" s="2" t="s">
        <v>54</v>
      </c>
      <c r="O137" s="2" t="s">
        <v>27</v>
      </c>
      <c r="P137" s="2" t="s">
        <v>55</v>
      </c>
      <c r="Q137" s="2" t="s">
        <v>56</v>
      </c>
      <c r="R137" s="2" t="s">
        <v>57</v>
      </c>
      <c r="S137" s="2" t="s">
        <v>58</v>
      </c>
    </row>
    <row r="138" spans="1:34" hidden="1" outlineLevel="1" collapsed="1" x14ac:dyDescent="0.25">
      <c r="A138" t="s">
        <v>39</v>
      </c>
      <c r="B138" s="4" t="s">
        <v>34</v>
      </c>
      <c r="C138" s="4" t="s">
        <v>307</v>
      </c>
      <c r="D138" s="4" t="s">
        <v>308</v>
      </c>
      <c r="E138" s="4">
        <v>3.3207900000000003E-8</v>
      </c>
      <c r="F138" s="4">
        <v>6.6384300000000001E-4</v>
      </c>
      <c r="G138" s="4">
        <v>1</v>
      </c>
      <c r="H138" s="4">
        <v>1</v>
      </c>
      <c r="I138" s="4">
        <v>27</v>
      </c>
      <c r="J138" s="4" t="s">
        <v>300</v>
      </c>
      <c r="K138" s="4" t="s">
        <v>309</v>
      </c>
      <c r="L138" s="4" t="s">
        <v>310</v>
      </c>
      <c r="M138" s="4">
        <v>0</v>
      </c>
      <c r="N138" s="4">
        <v>1865.8731700000001</v>
      </c>
      <c r="O138" s="4" t="s">
        <v>34</v>
      </c>
      <c r="P138" s="4" t="s">
        <v>34</v>
      </c>
      <c r="Q138" s="4">
        <v>1.9819999999999999E-4</v>
      </c>
      <c r="R138" s="4">
        <v>1.125E-10</v>
      </c>
      <c r="S138" s="4">
        <v>4.53</v>
      </c>
    </row>
    <row r="139" spans="1:34" hidden="1" outlineLevel="1" collapsed="1" x14ac:dyDescent="0.25">
      <c r="A139" t="s">
        <v>39</v>
      </c>
      <c r="B139" s="4" t="s">
        <v>34</v>
      </c>
      <c r="C139" s="4" t="s">
        <v>307</v>
      </c>
      <c r="D139" s="4" t="s">
        <v>311</v>
      </c>
      <c r="E139" s="4">
        <v>4.67586E-8</v>
      </c>
      <c r="F139" s="4">
        <v>6.6384300000000001E-4</v>
      </c>
      <c r="G139" s="4">
        <v>1</v>
      </c>
      <c r="H139" s="4">
        <v>1</v>
      </c>
      <c r="I139" s="4">
        <v>176</v>
      </c>
      <c r="J139" s="4" t="s">
        <v>300</v>
      </c>
      <c r="K139" s="4" t="s">
        <v>309</v>
      </c>
      <c r="L139" s="4" t="s">
        <v>312</v>
      </c>
      <c r="M139" s="4">
        <v>0</v>
      </c>
      <c r="N139" s="4">
        <v>1881.8680899999999</v>
      </c>
      <c r="O139" s="4" t="s">
        <v>34</v>
      </c>
      <c r="P139" s="4" t="s">
        <v>34</v>
      </c>
      <c r="Q139" s="4">
        <v>1.9819999999999999E-4</v>
      </c>
      <c r="R139" s="4">
        <v>1.758E-10</v>
      </c>
      <c r="S139" s="4">
        <v>4.8499999999999996</v>
      </c>
    </row>
    <row r="140" spans="1:34" hidden="1" outlineLevel="1" collapsed="1" x14ac:dyDescent="0.25">
      <c r="A140" t="s">
        <v>39</v>
      </c>
      <c r="B140" s="4" t="s">
        <v>34</v>
      </c>
      <c r="C140" s="4" t="s">
        <v>313</v>
      </c>
      <c r="D140" s="4" t="s">
        <v>308</v>
      </c>
      <c r="E140" s="4">
        <v>7.2658E-4</v>
      </c>
      <c r="F140" s="4">
        <v>6.6384300000000001E-4</v>
      </c>
      <c r="G140" s="4">
        <v>1</v>
      </c>
      <c r="H140" s="4">
        <v>1</v>
      </c>
      <c r="I140" s="4">
        <v>2</v>
      </c>
      <c r="J140" s="4" t="s">
        <v>300</v>
      </c>
      <c r="K140" s="4" t="s">
        <v>314</v>
      </c>
      <c r="L140" s="4" t="s">
        <v>310</v>
      </c>
      <c r="M140" s="4">
        <v>1</v>
      </c>
      <c r="N140" s="4">
        <v>2021.9742799999999</v>
      </c>
      <c r="O140" s="4" t="s">
        <v>34</v>
      </c>
      <c r="P140" s="4" t="s">
        <v>34</v>
      </c>
      <c r="Q140" s="4">
        <v>1.9819999999999999E-4</v>
      </c>
      <c r="R140" s="4">
        <v>4.7800000000000003E-5</v>
      </c>
      <c r="S140" s="4">
        <v>2.2200000000000002</v>
      </c>
    </row>
    <row r="141" spans="1:34" hidden="1" outlineLevel="1" collapsed="1" x14ac:dyDescent="0.25">
      <c r="A141" t="s">
        <v>39</v>
      </c>
      <c r="B141" s="4" t="s">
        <v>34</v>
      </c>
      <c r="C141" s="4" t="s">
        <v>313</v>
      </c>
      <c r="D141" s="4" t="s">
        <v>311</v>
      </c>
      <c r="E141" s="4">
        <v>4.0787800000000001E-6</v>
      </c>
      <c r="F141" s="4">
        <v>6.6384300000000001E-4</v>
      </c>
      <c r="G141" s="4">
        <v>1</v>
      </c>
      <c r="H141" s="4">
        <v>1</v>
      </c>
      <c r="I141" s="4">
        <v>4</v>
      </c>
      <c r="J141" s="4" t="s">
        <v>300</v>
      </c>
      <c r="K141" s="4" t="s">
        <v>314</v>
      </c>
      <c r="L141" s="4" t="s">
        <v>312</v>
      </c>
      <c r="M141" s="4">
        <v>1</v>
      </c>
      <c r="N141" s="4">
        <v>2037.9692</v>
      </c>
      <c r="O141" s="4" t="s">
        <v>34</v>
      </c>
      <c r="P141" s="4" t="s">
        <v>34</v>
      </c>
      <c r="Q141" s="4">
        <v>1.9819999999999999E-4</v>
      </c>
      <c r="R141" s="4">
        <v>5.7450000000000002E-8</v>
      </c>
      <c r="S141" s="4">
        <v>4.0199999999999996</v>
      </c>
    </row>
    <row r="142" spans="1:34" hidden="1" outlineLevel="1" collapsed="1" x14ac:dyDescent="0.25">
      <c r="A142" t="s">
        <v>39</v>
      </c>
      <c r="B142" s="4" t="s">
        <v>34</v>
      </c>
      <c r="C142" s="4" t="s">
        <v>315</v>
      </c>
      <c r="D142" s="4" t="s">
        <v>288</v>
      </c>
      <c r="E142" s="4">
        <v>2.42333E-3</v>
      </c>
      <c r="F142" s="4">
        <v>6.6384300000000001E-4</v>
      </c>
      <c r="G142" s="4">
        <v>1</v>
      </c>
      <c r="H142" s="4">
        <v>1</v>
      </c>
      <c r="I142" s="4">
        <v>4</v>
      </c>
      <c r="J142" s="4" t="s">
        <v>300</v>
      </c>
      <c r="K142" s="4" t="s">
        <v>316</v>
      </c>
      <c r="L142" s="4" t="s">
        <v>317</v>
      </c>
      <c r="M142" s="4">
        <v>0</v>
      </c>
      <c r="N142" s="4">
        <v>2241.9737300000002</v>
      </c>
      <c r="O142" s="4" t="s">
        <v>34</v>
      </c>
      <c r="P142" s="4" t="s">
        <v>34</v>
      </c>
      <c r="Q142" s="4">
        <v>1.9819999999999999E-4</v>
      </c>
      <c r="R142" s="4">
        <v>2.2819999999999999E-4</v>
      </c>
      <c r="S142" s="4">
        <v>2.34</v>
      </c>
    </row>
    <row r="143" spans="1:34" hidden="1" outlineLevel="1" collapsed="1" x14ac:dyDescent="0.25">
      <c r="A143" t="s">
        <v>39</v>
      </c>
      <c r="B143" s="4" t="s">
        <v>34</v>
      </c>
      <c r="C143" s="4" t="s">
        <v>315</v>
      </c>
      <c r="D143" s="4" t="s">
        <v>318</v>
      </c>
      <c r="E143" s="4">
        <v>2.04709E-6</v>
      </c>
      <c r="F143" s="4">
        <v>6.6384300000000001E-4</v>
      </c>
      <c r="G143" s="4">
        <v>1</v>
      </c>
      <c r="H143" s="4">
        <v>1</v>
      </c>
      <c r="I143" s="4">
        <v>42</v>
      </c>
      <c r="J143" s="4" t="s">
        <v>300</v>
      </c>
      <c r="K143" s="4" t="s">
        <v>316</v>
      </c>
      <c r="L143" s="4" t="s">
        <v>319</v>
      </c>
      <c r="M143" s="4">
        <v>0</v>
      </c>
      <c r="N143" s="4">
        <v>2257.9686499999998</v>
      </c>
      <c r="O143" s="4" t="s">
        <v>34</v>
      </c>
      <c r="P143" s="4" t="s">
        <v>34</v>
      </c>
      <c r="Q143" s="4">
        <v>1.9819999999999999E-4</v>
      </c>
      <c r="R143" s="4">
        <v>2.363E-8</v>
      </c>
      <c r="S143" s="4">
        <v>5.07</v>
      </c>
    </row>
    <row r="144" spans="1:34" hidden="1" outlineLevel="1" collapsed="1" x14ac:dyDescent="0.25">
      <c r="A144" t="s">
        <v>39</v>
      </c>
      <c r="B144" s="4" t="s">
        <v>34</v>
      </c>
      <c r="C144" s="4" t="s">
        <v>320</v>
      </c>
      <c r="D144" s="4" t="s">
        <v>39</v>
      </c>
      <c r="E144" s="4">
        <v>2.0351500000000002E-2</v>
      </c>
      <c r="F144" s="4">
        <v>6.6384300000000001E-4</v>
      </c>
      <c r="G144" s="4">
        <v>1</v>
      </c>
      <c r="H144" s="4">
        <v>1</v>
      </c>
      <c r="I144" s="4">
        <v>1</v>
      </c>
      <c r="J144" s="4" t="s">
        <v>300</v>
      </c>
      <c r="K144" s="4" t="s">
        <v>321</v>
      </c>
      <c r="L144" s="4" t="s">
        <v>39</v>
      </c>
      <c r="M144" s="4">
        <v>1</v>
      </c>
      <c r="N144" s="4">
        <v>2354.0737800000002</v>
      </c>
      <c r="O144" s="4" t="s">
        <v>34</v>
      </c>
      <c r="P144" s="4" t="s">
        <v>34</v>
      </c>
      <c r="Q144" s="4">
        <v>1.9819999999999999E-4</v>
      </c>
      <c r="R144" s="4">
        <v>3.6319999999999998E-3</v>
      </c>
      <c r="S144" s="4">
        <v>4.18</v>
      </c>
    </row>
    <row r="145" spans="1:34" hidden="1" outlineLevel="1" collapsed="1" x14ac:dyDescent="0.25">
      <c r="A145" t="s">
        <v>39</v>
      </c>
      <c r="B145" s="4" t="s">
        <v>34</v>
      </c>
      <c r="C145" s="4" t="s">
        <v>320</v>
      </c>
      <c r="D145" s="4" t="s">
        <v>288</v>
      </c>
      <c r="E145" s="4">
        <v>1.0414000000000001E-5</v>
      </c>
      <c r="F145" s="4">
        <v>6.6384300000000001E-4</v>
      </c>
      <c r="G145" s="4">
        <v>1</v>
      </c>
      <c r="H145" s="4">
        <v>1</v>
      </c>
      <c r="I145" s="4">
        <v>22</v>
      </c>
      <c r="J145" s="4" t="s">
        <v>300</v>
      </c>
      <c r="K145" s="4" t="s">
        <v>321</v>
      </c>
      <c r="L145" s="4" t="s">
        <v>317</v>
      </c>
      <c r="M145" s="4">
        <v>1</v>
      </c>
      <c r="N145" s="4">
        <v>2370.0686999999998</v>
      </c>
      <c r="O145" s="4" t="s">
        <v>34</v>
      </c>
      <c r="P145" s="4" t="s">
        <v>34</v>
      </c>
      <c r="Q145" s="4">
        <v>1.9819999999999999E-4</v>
      </c>
      <c r="R145" s="4">
        <v>1.948E-7</v>
      </c>
      <c r="S145" s="4">
        <v>5.37</v>
      </c>
    </row>
    <row r="146" spans="1:34" hidden="1" outlineLevel="1" collapsed="1" x14ac:dyDescent="0.25">
      <c r="A146" t="s">
        <v>39</v>
      </c>
      <c r="B146" s="4" t="s">
        <v>34</v>
      </c>
      <c r="C146" s="4" t="s">
        <v>320</v>
      </c>
      <c r="D146" s="4" t="s">
        <v>318</v>
      </c>
      <c r="E146" s="4">
        <v>8.4557799999999999E-6</v>
      </c>
      <c r="F146" s="4">
        <v>6.6384300000000001E-4</v>
      </c>
      <c r="G146" s="4">
        <v>1</v>
      </c>
      <c r="H146" s="4">
        <v>1</v>
      </c>
      <c r="I146" s="4">
        <v>58</v>
      </c>
      <c r="J146" s="4" t="s">
        <v>300</v>
      </c>
      <c r="K146" s="4" t="s">
        <v>321</v>
      </c>
      <c r="L146" s="4" t="s">
        <v>319</v>
      </c>
      <c r="M146" s="4">
        <v>1</v>
      </c>
      <c r="N146" s="4">
        <v>2386.0636100000002</v>
      </c>
      <c r="O146" s="4" t="s">
        <v>34</v>
      </c>
      <c r="P146" s="4" t="s">
        <v>34</v>
      </c>
      <c r="Q146" s="4">
        <v>1.9819999999999999E-4</v>
      </c>
      <c r="R146" s="4">
        <v>1.4859999999999999E-7</v>
      </c>
      <c r="S146" s="4">
        <v>5.52</v>
      </c>
    </row>
    <row r="147" spans="1:34" hidden="1" outlineLevel="1" collapsed="1" x14ac:dyDescent="0.25">
      <c r="A147" t="s">
        <v>39</v>
      </c>
      <c r="B147" s="4" t="s">
        <v>34</v>
      </c>
      <c r="C147" s="4" t="s">
        <v>322</v>
      </c>
      <c r="D147" s="4" t="s">
        <v>323</v>
      </c>
      <c r="E147" s="4">
        <v>2.0054499999999999E-2</v>
      </c>
      <c r="F147" s="4">
        <v>6.6384300000000001E-4</v>
      </c>
      <c r="G147" s="4">
        <v>1</v>
      </c>
      <c r="H147" s="4">
        <v>1</v>
      </c>
      <c r="I147" s="4">
        <v>1</v>
      </c>
      <c r="J147" s="4" t="s">
        <v>300</v>
      </c>
      <c r="K147" s="4" t="s">
        <v>324</v>
      </c>
      <c r="L147" s="4" t="s">
        <v>312</v>
      </c>
      <c r="M147" s="4">
        <v>1</v>
      </c>
      <c r="N147" s="4">
        <v>2640.2491199999999</v>
      </c>
      <c r="O147" s="4" t="s">
        <v>34</v>
      </c>
      <c r="P147" s="4" t="s">
        <v>34</v>
      </c>
      <c r="Q147" s="4">
        <v>1.9819999999999999E-4</v>
      </c>
      <c r="R147" s="4">
        <v>3.5699999999999998E-3</v>
      </c>
      <c r="S147" s="4">
        <v>3.75</v>
      </c>
    </row>
    <row r="148" spans="1:34" hidden="1" outlineLevel="1" collapsed="1" x14ac:dyDescent="0.25">
      <c r="A148" t="s">
        <v>39</v>
      </c>
      <c r="B148" s="4" t="s">
        <v>34</v>
      </c>
      <c r="C148" s="4" t="s">
        <v>325</v>
      </c>
      <c r="D148" s="4" t="s">
        <v>39</v>
      </c>
      <c r="E148" s="4">
        <v>2.5973199999999998E-6</v>
      </c>
      <c r="F148" s="4">
        <v>6.6384300000000001E-4</v>
      </c>
      <c r="G148" s="4">
        <v>1</v>
      </c>
      <c r="H148" s="4">
        <v>1</v>
      </c>
      <c r="I148" s="4">
        <v>59</v>
      </c>
      <c r="J148" s="4" t="s">
        <v>300</v>
      </c>
      <c r="K148" s="4" t="s">
        <v>326</v>
      </c>
      <c r="L148" s="4" t="s">
        <v>39</v>
      </c>
      <c r="M148" s="4">
        <v>0</v>
      </c>
      <c r="N148" s="4">
        <v>1850.9130500000001</v>
      </c>
      <c r="O148" s="4" t="s">
        <v>34</v>
      </c>
      <c r="P148" s="4" t="s">
        <v>34</v>
      </c>
      <c r="Q148" s="4">
        <v>1.9819999999999999E-4</v>
      </c>
      <c r="R148" s="4">
        <v>3.2089999999999998E-8</v>
      </c>
      <c r="S148" s="4">
        <v>5.24</v>
      </c>
    </row>
    <row r="149" spans="1:34" hidden="1" outlineLevel="1" collapsed="1" x14ac:dyDescent="0.25">
      <c r="A149" t="s">
        <v>39</v>
      </c>
      <c r="B149" s="4" t="s">
        <v>34</v>
      </c>
      <c r="C149" s="4" t="s">
        <v>327</v>
      </c>
      <c r="D149" s="4" t="s">
        <v>39</v>
      </c>
      <c r="E149" s="4">
        <v>2.75647E-3</v>
      </c>
      <c r="F149" s="4">
        <v>6.6384300000000001E-4</v>
      </c>
      <c r="G149" s="4">
        <v>1</v>
      </c>
      <c r="H149" s="4">
        <v>1</v>
      </c>
      <c r="I149" s="4">
        <v>1</v>
      </c>
      <c r="J149" s="4" t="s">
        <v>300</v>
      </c>
      <c r="K149" s="4" t="s">
        <v>328</v>
      </c>
      <c r="L149" s="4" t="s">
        <v>39</v>
      </c>
      <c r="M149" s="4">
        <v>1</v>
      </c>
      <c r="N149" s="4">
        <v>2092.0920700000001</v>
      </c>
      <c r="O149" s="4" t="s">
        <v>34</v>
      </c>
      <c r="P149" s="4" t="s">
        <v>34</v>
      </c>
      <c r="Q149" s="4">
        <v>1.9819999999999999E-4</v>
      </c>
      <c r="R149" s="4">
        <v>2.6939999999999999E-4</v>
      </c>
      <c r="S149" s="4">
        <v>3.74</v>
      </c>
    </row>
    <row r="150" spans="1:34" hidden="1" outlineLevel="1" collapsed="1" x14ac:dyDescent="0.25">
      <c r="A150" t="s">
        <v>39</v>
      </c>
      <c r="B150" s="4" t="s">
        <v>34</v>
      </c>
      <c r="C150" s="4" t="s">
        <v>329</v>
      </c>
      <c r="D150" s="4" t="s">
        <v>330</v>
      </c>
      <c r="E150" s="4">
        <v>4.9670199999999998E-5</v>
      </c>
      <c r="F150" s="4">
        <v>6.6384300000000001E-4</v>
      </c>
      <c r="G150" s="4">
        <v>1</v>
      </c>
      <c r="H150" s="4">
        <v>1</v>
      </c>
      <c r="I150" s="4">
        <v>5</v>
      </c>
      <c r="J150" s="4" t="s">
        <v>300</v>
      </c>
      <c r="K150" s="4" t="s">
        <v>331</v>
      </c>
      <c r="L150" s="4" t="s">
        <v>332</v>
      </c>
      <c r="M150" s="4">
        <v>1</v>
      </c>
      <c r="N150" s="4">
        <v>2632.07737</v>
      </c>
      <c r="O150" s="4" t="s">
        <v>34</v>
      </c>
      <c r="P150" s="4" t="s">
        <v>34</v>
      </c>
      <c r="Q150" s="4">
        <v>1.9819999999999999E-4</v>
      </c>
      <c r="R150" s="4">
        <v>1.468E-6</v>
      </c>
      <c r="S150" s="4">
        <v>5.28</v>
      </c>
    </row>
    <row r="151" spans="1:34" hidden="1" outlineLevel="1" collapsed="1" x14ac:dyDescent="0.25">
      <c r="A151" t="s">
        <v>39</v>
      </c>
      <c r="B151" s="4" t="s">
        <v>34</v>
      </c>
      <c r="C151" s="4" t="s">
        <v>333</v>
      </c>
      <c r="D151" s="4" t="s">
        <v>39</v>
      </c>
      <c r="E151" s="4">
        <v>1.1408499999999999E-3</v>
      </c>
      <c r="F151" s="4">
        <v>6.6384300000000001E-4</v>
      </c>
      <c r="G151" s="4">
        <v>1</v>
      </c>
      <c r="H151" s="4">
        <v>1</v>
      </c>
      <c r="I151" s="4">
        <v>1</v>
      </c>
      <c r="J151" s="4" t="s">
        <v>300</v>
      </c>
      <c r="K151" s="4" t="s">
        <v>334</v>
      </c>
      <c r="L151" s="4" t="s">
        <v>39</v>
      </c>
      <c r="M151" s="4">
        <v>0</v>
      </c>
      <c r="N151" s="4">
        <v>1424.79952</v>
      </c>
      <c r="O151" s="4" t="s">
        <v>34</v>
      </c>
      <c r="P151" s="4" t="s">
        <v>34</v>
      </c>
      <c r="Q151" s="4">
        <v>1.9819999999999999E-4</v>
      </c>
      <c r="R151" s="4">
        <v>8.598E-5</v>
      </c>
      <c r="S151" s="4">
        <v>2.92</v>
      </c>
    </row>
    <row r="152" spans="1:34" hidden="1" outlineLevel="1" collapsed="1" x14ac:dyDescent="0.25">
      <c r="A152" t="s">
        <v>39</v>
      </c>
      <c r="B152" s="4" t="s">
        <v>34</v>
      </c>
      <c r="C152" s="4" t="s">
        <v>335</v>
      </c>
      <c r="D152" s="4" t="s">
        <v>39</v>
      </c>
      <c r="E152" s="4">
        <v>7.1996999999999998E-3</v>
      </c>
      <c r="F152" s="4">
        <v>6.6384300000000001E-4</v>
      </c>
      <c r="G152" s="4">
        <v>1</v>
      </c>
      <c r="H152" s="4">
        <v>1</v>
      </c>
      <c r="I152" s="4">
        <v>49</v>
      </c>
      <c r="J152" s="4" t="s">
        <v>300</v>
      </c>
      <c r="K152" s="4" t="s">
        <v>336</v>
      </c>
      <c r="L152" s="4" t="s">
        <v>39</v>
      </c>
      <c r="M152" s="4">
        <v>0</v>
      </c>
      <c r="N152" s="4">
        <v>1119.56807</v>
      </c>
      <c r="O152" s="4" t="s">
        <v>34</v>
      </c>
      <c r="P152" s="4" t="s">
        <v>34</v>
      </c>
      <c r="Q152" s="4">
        <v>1.9819999999999999E-4</v>
      </c>
      <c r="R152" s="4">
        <v>9.3470000000000001E-4</v>
      </c>
      <c r="S152" s="4">
        <v>1.87</v>
      </c>
    </row>
    <row r="153" spans="1:34" hidden="1" outlineLevel="1" collapsed="1" x14ac:dyDescent="0.25">
      <c r="A153" t="s">
        <v>39</v>
      </c>
      <c r="B153" s="4" t="s">
        <v>34</v>
      </c>
      <c r="C153" s="4" t="s">
        <v>337</v>
      </c>
      <c r="D153" s="4" t="s">
        <v>94</v>
      </c>
      <c r="E153" s="4">
        <v>1.18114E-3</v>
      </c>
      <c r="F153" s="4">
        <v>6.6384300000000001E-4</v>
      </c>
      <c r="G153" s="4">
        <v>1</v>
      </c>
      <c r="H153" s="4">
        <v>1</v>
      </c>
      <c r="I153" s="4">
        <v>1</v>
      </c>
      <c r="J153" s="4" t="s">
        <v>300</v>
      </c>
      <c r="K153" s="4" t="s">
        <v>338</v>
      </c>
      <c r="L153" s="4" t="s">
        <v>339</v>
      </c>
      <c r="M153" s="4">
        <v>1</v>
      </c>
      <c r="N153" s="4">
        <v>2282.1081399999998</v>
      </c>
      <c r="O153" s="4" t="s">
        <v>34</v>
      </c>
      <c r="P153" s="4" t="s">
        <v>34</v>
      </c>
      <c r="Q153" s="4">
        <v>1.9819999999999999E-4</v>
      </c>
      <c r="R153" s="4">
        <v>8.9920000000000006E-5</v>
      </c>
      <c r="S153" s="4">
        <v>4.3</v>
      </c>
    </row>
    <row r="154" spans="1:34" hidden="1" outlineLevel="1" collapsed="1" x14ac:dyDescent="0.25">
      <c r="A154" t="s">
        <v>39</v>
      </c>
      <c r="B154" s="4" t="s">
        <v>34</v>
      </c>
      <c r="C154" s="4" t="s">
        <v>340</v>
      </c>
      <c r="D154" s="4" t="s">
        <v>341</v>
      </c>
      <c r="E154" s="4">
        <v>2.6398200000000001E-7</v>
      </c>
      <c r="F154" s="4">
        <v>6.6384300000000001E-4</v>
      </c>
      <c r="G154" s="4">
        <v>1</v>
      </c>
      <c r="H154" s="4">
        <v>1</v>
      </c>
      <c r="I154" s="4">
        <v>13</v>
      </c>
      <c r="J154" s="4" t="s">
        <v>300</v>
      </c>
      <c r="K154" s="4" t="s">
        <v>342</v>
      </c>
      <c r="L154" s="4" t="s">
        <v>343</v>
      </c>
      <c r="M154" s="4">
        <v>0</v>
      </c>
      <c r="N154" s="4">
        <v>2015.09068</v>
      </c>
      <c r="O154" s="4" t="s">
        <v>34</v>
      </c>
      <c r="P154" s="4" t="s">
        <v>34</v>
      </c>
      <c r="Q154" s="4">
        <v>1.9819999999999999E-4</v>
      </c>
      <c r="R154" s="4">
        <v>1.653E-9</v>
      </c>
      <c r="S154" s="4">
        <v>4.79</v>
      </c>
    </row>
    <row r="155" spans="1:34" hidden="1" outlineLevel="1" collapsed="1" x14ac:dyDescent="0.25">
      <c r="A155" t="s">
        <v>39</v>
      </c>
      <c r="B155" s="4" t="s">
        <v>34</v>
      </c>
      <c r="C155" s="4" t="s">
        <v>340</v>
      </c>
      <c r="D155" s="4" t="s">
        <v>94</v>
      </c>
      <c r="E155" s="4">
        <v>5.8415799999999999E-4</v>
      </c>
      <c r="F155" s="4">
        <v>6.6384300000000001E-4</v>
      </c>
      <c r="G155" s="4">
        <v>1</v>
      </c>
      <c r="H155" s="4">
        <v>1</v>
      </c>
      <c r="I155" s="4">
        <v>2</v>
      </c>
      <c r="J155" s="4" t="s">
        <v>300</v>
      </c>
      <c r="K155" s="4" t="s">
        <v>342</v>
      </c>
      <c r="L155" s="4" t="s">
        <v>344</v>
      </c>
      <c r="M155" s="4">
        <v>0</v>
      </c>
      <c r="N155" s="4">
        <v>2120.1155100000001</v>
      </c>
      <c r="O155" s="4" t="s">
        <v>34</v>
      </c>
      <c r="P155" s="4" t="s">
        <v>34</v>
      </c>
      <c r="Q155" s="4">
        <v>1.9819999999999999E-4</v>
      </c>
      <c r="R155" s="4">
        <v>3.6040000000000001E-5</v>
      </c>
      <c r="S155" s="4">
        <v>4.01</v>
      </c>
    </row>
    <row r="156" spans="1:34" hidden="1" outlineLevel="1" collapsed="1" x14ac:dyDescent="0.25">
      <c r="A156" t="s">
        <v>39</v>
      </c>
      <c r="B156" s="4" t="s">
        <v>34</v>
      </c>
      <c r="C156" s="4" t="s">
        <v>345</v>
      </c>
      <c r="D156" s="4" t="s">
        <v>341</v>
      </c>
      <c r="E156" s="4">
        <v>5.9085700000000002E-5</v>
      </c>
      <c r="F156" s="4">
        <v>6.6384300000000001E-4</v>
      </c>
      <c r="G156" s="4">
        <v>1</v>
      </c>
      <c r="H156" s="4">
        <v>1</v>
      </c>
      <c r="I156" s="4">
        <v>4</v>
      </c>
      <c r="J156" s="4" t="s">
        <v>300</v>
      </c>
      <c r="K156" s="4" t="s">
        <v>346</v>
      </c>
      <c r="L156" s="4" t="s">
        <v>343</v>
      </c>
      <c r="M156" s="4">
        <v>1</v>
      </c>
      <c r="N156" s="4">
        <v>2773.4717099999998</v>
      </c>
      <c r="O156" s="4" t="s">
        <v>34</v>
      </c>
      <c r="P156" s="4" t="s">
        <v>34</v>
      </c>
      <c r="Q156" s="4">
        <v>1.9819999999999999E-4</v>
      </c>
      <c r="R156" s="4">
        <v>1.849E-6</v>
      </c>
      <c r="S156" s="4">
        <v>3.88</v>
      </c>
    </row>
    <row r="157" spans="1:34" hidden="1" outlineLevel="1" collapsed="1" x14ac:dyDescent="0.25">
      <c r="A157" t="s">
        <v>39</v>
      </c>
      <c r="B157" s="4" t="s">
        <v>34</v>
      </c>
      <c r="C157" s="4" t="s">
        <v>347</v>
      </c>
      <c r="D157" s="4" t="s">
        <v>39</v>
      </c>
      <c r="E157" s="4">
        <v>2.10939E-3</v>
      </c>
      <c r="F157" s="4">
        <v>6.6384300000000001E-4</v>
      </c>
      <c r="G157" s="4">
        <v>1</v>
      </c>
      <c r="H157" s="4">
        <v>1</v>
      </c>
      <c r="I157" s="4">
        <v>3</v>
      </c>
      <c r="J157" s="4" t="s">
        <v>300</v>
      </c>
      <c r="K157" s="4" t="s">
        <v>348</v>
      </c>
      <c r="L157" s="4" t="s">
        <v>39</v>
      </c>
      <c r="M157" s="4">
        <v>1</v>
      </c>
      <c r="N157" s="4">
        <v>1227.73071</v>
      </c>
      <c r="O157" s="4" t="s">
        <v>34</v>
      </c>
      <c r="P157" s="4" t="s">
        <v>34</v>
      </c>
      <c r="Q157" s="4">
        <v>1.9819999999999999E-4</v>
      </c>
      <c r="R157" s="4">
        <v>1.9000000000000001E-4</v>
      </c>
      <c r="S157" s="4">
        <v>3.55</v>
      </c>
    </row>
    <row r="158" spans="1:34" hidden="1" outlineLevel="1" collapsed="1" x14ac:dyDescent="0.25">
      <c r="A158" t="s">
        <v>39</v>
      </c>
      <c r="B158" s="4" t="s">
        <v>34</v>
      </c>
      <c r="C158" s="4" t="s">
        <v>349</v>
      </c>
      <c r="D158" s="4" t="s">
        <v>39</v>
      </c>
      <c r="E158" s="4">
        <v>1.4427099999999999E-4</v>
      </c>
      <c r="F158" s="4">
        <v>6.6384300000000001E-4</v>
      </c>
      <c r="G158" s="4">
        <v>1</v>
      </c>
      <c r="H158" s="4">
        <v>1</v>
      </c>
      <c r="I158" s="4">
        <v>2</v>
      </c>
      <c r="J158" s="4" t="s">
        <v>300</v>
      </c>
      <c r="K158" s="4" t="s">
        <v>350</v>
      </c>
      <c r="L158" s="4" t="s">
        <v>39</v>
      </c>
      <c r="M158" s="4">
        <v>1</v>
      </c>
      <c r="N158" s="4">
        <v>1639.92651</v>
      </c>
      <c r="O158" s="4" t="s">
        <v>34</v>
      </c>
      <c r="P158" s="4" t="s">
        <v>34</v>
      </c>
      <c r="Q158" s="4">
        <v>1.9819999999999999E-4</v>
      </c>
      <c r="R158" s="4">
        <v>5.8590000000000001E-6</v>
      </c>
      <c r="S158" s="4">
        <v>4.17</v>
      </c>
    </row>
    <row r="159" spans="1:34" hidden="1" outlineLevel="1" collapsed="1" x14ac:dyDescent="0.25">
      <c r="A159" t="s">
        <v>39</v>
      </c>
      <c r="B159" s="4" t="s">
        <v>34</v>
      </c>
      <c r="C159" s="4" t="s">
        <v>351</v>
      </c>
      <c r="D159" s="4" t="s">
        <v>39</v>
      </c>
      <c r="E159" s="4">
        <v>0.14588400000000001</v>
      </c>
      <c r="F159" s="4">
        <v>2.64504E-3</v>
      </c>
      <c r="G159" s="4">
        <v>1</v>
      </c>
      <c r="H159" s="4">
        <v>1</v>
      </c>
      <c r="I159" s="4">
        <v>2</v>
      </c>
      <c r="J159" s="4" t="s">
        <v>300</v>
      </c>
      <c r="K159" s="4" t="s">
        <v>352</v>
      </c>
      <c r="L159" s="4" t="s">
        <v>39</v>
      </c>
      <c r="M159" s="4">
        <v>1</v>
      </c>
      <c r="N159" s="4">
        <v>802.47812999999996</v>
      </c>
      <c r="O159" s="4" t="s">
        <v>34</v>
      </c>
      <c r="P159" s="4" t="s">
        <v>34</v>
      </c>
      <c r="Q159" s="4">
        <v>6.9879999999999996E-4</v>
      </c>
      <c r="R159" s="4">
        <v>5.0650000000000001E-2</v>
      </c>
      <c r="S159" s="4">
        <v>1.39</v>
      </c>
    </row>
    <row r="160" spans="1:34" collapsed="1" x14ac:dyDescent="0.25">
      <c r="A160" s="3" t="s">
        <v>34</v>
      </c>
      <c r="B160" s="3" t="s">
        <v>35</v>
      </c>
      <c r="C160" s="3" t="s">
        <v>353</v>
      </c>
      <c r="D160" s="3" t="s">
        <v>354</v>
      </c>
      <c r="E160" s="3">
        <v>0</v>
      </c>
      <c r="F160" s="3">
        <v>146.208</v>
      </c>
      <c r="G160" s="3">
        <v>51</v>
      </c>
      <c r="H160" s="3">
        <v>26</v>
      </c>
      <c r="I160" s="3">
        <v>143</v>
      </c>
      <c r="J160" s="3">
        <v>26</v>
      </c>
      <c r="K160" s="3">
        <v>577</v>
      </c>
      <c r="L160" s="3">
        <v>64.3</v>
      </c>
      <c r="M160" s="3">
        <v>5.97</v>
      </c>
      <c r="N160" s="3">
        <v>432.13</v>
      </c>
      <c r="O160" s="3">
        <v>26</v>
      </c>
      <c r="P160" s="3" t="s">
        <v>39</v>
      </c>
      <c r="Q160" s="3" t="s">
        <v>39</v>
      </c>
      <c r="R160" s="3" t="s">
        <v>355</v>
      </c>
      <c r="S160" s="3" t="s">
        <v>356</v>
      </c>
      <c r="T160" s="3" t="s">
        <v>39</v>
      </c>
      <c r="U160" s="3" t="s">
        <v>357</v>
      </c>
      <c r="V160" s="3" t="s">
        <v>39</v>
      </c>
      <c r="W160" s="3" t="s">
        <v>358</v>
      </c>
      <c r="X160" s="3" t="s">
        <v>39</v>
      </c>
      <c r="Y160" s="3" t="s">
        <v>39</v>
      </c>
      <c r="Z160" s="3" t="s">
        <v>39</v>
      </c>
      <c r="AA160" s="3">
        <v>0</v>
      </c>
      <c r="AB160" s="3" t="s">
        <v>34</v>
      </c>
      <c r="AC160" s="3">
        <v>1</v>
      </c>
      <c r="AD160" s="3">
        <v>0</v>
      </c>
      <c r="AE160" s="3" t="s">
        <v>39</v>
      </c>
      <c r="AF160" s="3">
        <v>3</v>
      </c>
      <c r="AG160" s="3" t="s">
        <v>359</v>
      </c>
      <c r="AH160" s="3" t="s">
        <v>360</v>
      </c>
    </row>
    <row r="161" spans="1:19" hidden="1" outlineLevel="1" collapsed="1" x14ac:dyDescent="0.25">
      <c r="A161" t="s">
        <v>39</v>
      </c>
      <c r="B161" s="2" t="s">
        <v>45</v>
      </c>
      <c r="C161" s="2" t="s">
        <v>46</v>
      </c>
      <c r="D161" s="2" t="s">
        <v>33</v>
      </c>
      <c r="E161" s="2" t="s">
        <v>47</v>
      </c>
      <c r="F161" s="2" t="s">
        <v>48</v>
      </c>
      <c r="G161" s="2" t="s">
        <v>28</v>
      </c>
      <c r="H161" s="2" t="s">
        <v>49</v>
      </c>
      <c r="I161" s="2" t="s">
        <v>8</v>
      </c>
      <c r="J161" s="2" t="s">
        <v>50</v>
      </c>
      <c r="K161" s="2" t="s">
        <v>51</v>
      </c>
      <c r="L161" s="2" t="s">
        <v>52</v>
      </c>
      <c r="M161" s="2" t="s">
        <v>53</v>
      </c>
      <c r="N161" s="2" t="s">
        <v>54</v>
      </c>
      <c r="O161" s="2" t="s">
        <v>27</v>
      </c>
      <c r="P161" s="2" t="s">
        <v>55</v>
      </c>
      <c r="Q161" s="2" t="s">
        <v>56</v>
      </c>
      <c r="R161" s="2" t="s">
        <v>57</v>
      </c>
      <c r="S161" s="2" t="s">
        <v>58</v>
      </c>
    </row>
    <row r="162" spans="1:19" hidden="1" outlineLevel="1" collapsed="1" x14ac:dyDescent="0.25">
      <c r="A162" t="s">
        <v>39</v>
      </c>
      <c r="B162" s="4" t="s">
        <v>34</v>
      </c>
      <c r="C162" s="4" t="s">
        <v>361</v>
      </c>
      <c r="D162" s="4" t="s">
        <v>39</v>
      </c>
      <c r="E162" s="4">
        <v>7.3434199999999998E-3</v>
      </c>
      <c r="F162" s="4">
        <v>6.6384300000000001E-4</v>
      </c>
      <c r="G162" s="4">
        <v>1</v>
      </c>
      <c r="H162" s="4">
        <v>1</v>
      </c>
      <c r="I162" s="4">
        <v>8</v>
      </c>
      <c r="J162" s="4" t="s">
        <v>353</v>
      </c>
      <c r="K162" s="4" t="s">
        <v>362</v>
      </c>
      <c r="L162" s="4" t="s">
        <v>39</v>
      </c>
      <c r="M162" s="4">
        <v>0</v>
      </c>
      <c r="N162" s="4">
        <v>1289.7099800000001</v>
      </c>
      <c r="O162" s="4" t="s">
        <v>34</v>
      </c>
      <c r="P162" s="4" t="s">
        <v>34</v>
      </c>
      <c r="Q162" s="4">
        <v>1.9819999999999999E-4</v>
      </c>
      <c r="R162" s="4">
        <v>9.6489999999999998E-4</v>
      </c>
      <c r="S162" s="4">
        <v>2.37</v>
      </c>
    </row>
    <row r="163" spans="1:19" hidden="1" outlineLevel="1" collapsed="1" x14ac:dyDescent="0.25">
      <c r="A163" t="s">
        <v>39</v>
      </c>
      <c r="B163" s="4" t="s">
        <v>34</v>
      </c>
      <c r="C163" s="4" t="s">
        <v>363</v>
      </c>
      <c r="D163" s="4" t="s">
        <v>39</v>
      </c>
      <c r="E163" s="4">
        <v>1.15069E-2</v>
      </c>
      <c r="F163" s="4">
        <v>6.6384300000000001E-4</v>
      </c>
      <c r="G163" s="4">
        <v>1</v>
      </c>
      <c r="H163" s="4">
        <v>1</v>
      </c>
      <c r="I163" s="4">
        <v>3</v>
      </c>
      <c r="J163" s="4" t="s">
        <v>353</v>
      </c>
      <c r="K163" s="4" t="s">
        <v>364</v>
      </c>
      <c r="L163" s="4" t="s">
        <v>39</v>
      </c>
      <c r="M163" s="4">
        <v>1</v>
      </c>
      <c r="N163" s="4">
        <v>1502.8325500000001</v>
      </c>
      <c r="O163" s="4" t="s">
        <v>34</v>
      </c>
      <c r="P163" s="4" t="s">
        <v>34</v>
      </c>
      <c r="Q163" s="4">
        <v>1.9819999999999999E-4</v>
      </c>
      <c r="R163" s="4">
        <v>1.7290000000000001E-3</v>
      </c>
      <c r="S163" s="4">
        <v>3.22</v>
      </c>
    </row>
    <row r="164" spans="1:19" hidden="1" outlineLevel="1" collapsed="1" x14ac:dyDescent="0.25">
      <c r="A164" t="s">
        <v>39</v>
      </c>
      <c r="B164" s="4" t="s">
        <v>34</v>
      </c>
      <c r="C164" s="4" t="s">
        <v>365</v>
      </c>
      <c r="D164" s="4" t="s">
        <v>39</v>
      </c>
      <c r="E164" s="4">
        <v>5.5314800000000005E-4</v>
      </c>
      <c r="F164" s="4">
        <v>6.6384300000000001E-4</v>
      </c>
      <c r="G164" s="4">
        <v>1</v>
      </c>
      <c r="H164" s="4">
        <v>1</v>
      </c>
      <c r="I164" s="4">
        <v>1</v>
      </c>
      <c r="J164" s="4" t="s">
        <v>353</v>
      </c>
      <c r="K164" s="4" t="s">
        <v>366</v>
      </c>
      <c r="L164" s="4" t="s">
        <v>39</v>
      </c>
      <c r="M164" s="4">
        <v>0</v>
      </c>
      <c r="N164" s="4">
        <v>1762.8897899999999</v>
      </c>
      <c r="O164" s="4" t="s">
        <v>34</v>
      </c>
      <c r="P164" s="4" t="s">
        <v>34</v>
      </c>
      <c r="Q164" s="4">
        <v>1.9819999999999999E-4</v>
      </c>
      <c r="R164" s="4">
        <v>3.3510000000000003E-5</v>
      </c>
      <c r="S164" s="4">
        <v>2</v>
      </c>
    </row>
    <row r="165" spans="1:19" hidden="1" outlineLevel="1" collapsed="1" x14ac:dyDescent="0.25">
      <c r="A165" t="s">
        <v>39</v>
      </c>
      <c r="B165" s="4" t="s">
        <v>34</v>
      </c>
      <c r="C165" s="4" t="s">
        <v>367</v>
      </c>
      <c r="D165" s="4" t="s">
        <v>39</v>
      </c>
      <c r="E165" s="4">
        <v>1.7386700000000001E-3</v>
      </c>
      <c r="F165" s="4">
        <v>6.6384300000000001E-4</v>
      </c>
      <c r="G165" s="4">
        <v>1</v>
      </c>
      <c r="H165" s="4">
        <v>1</v>
      </c>
      <c r="I165" s="4">
        <v>2</v>
      </c>
      <c r="J165" s="4" t="s">
        <v>353</v>
      </c>
      <c r="K165" s="4" t="s">
        <v>368</v>
      </c>
      <c r="L165" s="4" t="s">
        <v>39</v>
      </c>
      <c r="M165" s="4">
        <v>0</v>
      </c>
      <c r="N165" s="4">
        <v>1488.7176400000001</v>
      </c>
      <c r="O165" s="4" t="s">
        <v>34</v>
      </c>
      <c r="P165" s="4" t="s">
        <v>34</v>
      </c>
      <c r="Q165" s="4">
        <v>1.9819999999999999E-4</v>
      </c>
      <c r="R165" s="4">
        <v>1.4789999999999999E-4</v>
      </c>
      <c r="S165" s="4">
        <v>2.98</v>
      </c>
    </row>
    <row r="166" spans="1:19" hidden="1" outlineLevel="1" collapsed="1" x14ac:dyDescent="0.25">
      <c r="A166" t="s">
        <v>39</v>
      </c>
      <c r="B166" s="4" t="s">
        <v>34</v>
      </c>
      <c r="C166" s="4" t="s">
        <v>369</v>
      </c>
      <c r="D166" s="4" t="s">
        <v>39</v>
      </c>
      <c r="E166" s="4">
        <v>0.164767</v>
      </c>
      <c r="F166" s="4">
        <v>5.2710999999999999E-3</v>
      </c>
      <c r="G166" s="4">
        <v>1</v>
      </c>
      <c r="H166" s="4">
        <v>1</v>
      </c>
      <c r="I166" s="4">
        <v>1</v>
      </c>
      <c r="J166" s="4" t="s">
        <v>353</v>
      </c>
      <c r="K166" s="4" t="s">
        <v>370</v>
      </c>
      <c r="L166" s="4" t="s">
        <v>39</v>
      </c>
      <c r="M166" s="4">
        <v>1</v>
      </c>
      <c r="N166" s="4">
        <v>2077.05602</v>
      </c>
      <c r="O166" s="4" t="s">
        <v>34</v>
      </c>
      <c r="P166" s="4" t="s">
        <v>34</v>
      </c>
      <c r="Q166" s="4">
        <v>1.3780000000000001E-3</v>
      </c>
      <c r="R166" s="4">
        <v>6.0040000000000003E-2</v>
      </c>
      <c r="S166" s="4">
        <v>2.54</v>
      </c>
    </row>
    <row r="167" spans="1:19" hidden="1" outlineLevel="1" collapsed="1" x14ac:dyDescent="0.25">
      <c r="A167" t="s">
        <v>39</v>
      </c>
      <c r="B167" s="4" t="s">
        <v>34</v>
      </c>
      <c r="C167" s="4" t="s">
        <v>371</v>
      </c>
      <c r="D167" s="4" t="s">
        <v>39</v>
      </c>
      <c r="E167" s="4">
        <v>2.8929400000000001E-2</v>
      </c>
      <c r="F167" s="4">
        <v>6.6384300000000001E-4</v>
      </c>
      <c r="G167" s="4">
        <v>1</v>
      </c>
      <c r="H167" s="4">
        <v>1</v>
      </c>
      <c r="I167" s="4">
        <v>1</v>
      </c>
      <c r="J167" s="4" t="s">
        <v>353</v>
      </c>
      <c r="K167" s="4" t="s">
        <v>372</v>
      </c>
      <c r="L167" s="4" t="s">
        <v>39</v>
      </c>
      <c r="M167" s="4">
        <v>1</v>
      </c>
      <c r="N167" s="4">
        <v>2039.00801</v>
      </c>
      <c r="O167" s="4" t="s">
        <v>34</v>
      </c>
      <c r="P167" s="4" t="s">
        <v>34</v>
      </c>
      <c r="Q167" s="4">
        <v>1.9819999999999999E-4</v>
      </c>
      <c r="R167" s="4">
        <v>5.7540000000000004E-3</v>
      </c>
      <c r="S167" s="4">
        <v>3.02</v>
      </c>
    </row>
    <row r="168" spans="1:19" hidden="1" outlineLevel="1" collapsed="1" x14ac:dyDescent="0.25">
      <c r="A168" t="s">
        <v>39</v>
      </c>
      <c r="B168" s="4" t="s">
        <v>34</v>
      </c>
      <c r="C168" s="4" t="s">
        <v>373</v>
      </c>
      <c r="D168" s="4" t="s">
        <v>39</v>
      </c>
      <c r="E168" s="4">
        <v>0.10005500000000001</v>
      </c>
      <c r="F168" s="4">
        <v>1.97102E-3</v>
      </c>
      <c r="G168" s="4">
        <v>1</v>
      </c>
      <c r="H168" s="4">
        <v>1</v>
      </c>
      <c r="I168" s="4">
        <v>3</v>
      </c>
      <c r="J168" s="4" t="s">
        <v>353</v>
      </c>
      <c r="K168" s="4" t="s">
        <v>374</v>
      </c>
      <c r="L168" s="4" t="s">
        <v>39</v>
      </c>
      <c r="M168" s="4">
        <v>2</v>
      </c>
      <c r="N168" s="4">
        <v>2302.0469699999999</v>
      </c>
      <c r="O168" s="4" t="s">
        <v>34</v>
      </c>
      <c r="P168" s="4" t="s">
        <v>34</v>
      </c>
      <c r="Q168" s="4">
        <v>5.2709999999999996E-4</v>
      </c>
      <c r="R168" s="4">
        <v>3.0169999999999999E-2</v>
      </c>
      <c r="S168" s="4">
        <v>3.87</v>
      </c>
    </row>
    <row r="169" spans="1:19" hidden="1" outlineLevel="1" collapsed="1" x14ac:dyDescent="0.25">
      <c r="A169" t="s">
        <v>39</v>
      </c>
      <c r="B169" s="4" t="s">
        <v>34</v>
      </c>
      <c r="C169" s="4" t="s">
        <v>375</v>
      </c>
      <c r="D169" s="4" t="s">
        <v>39</v>
      </c>
      <c r="E169" s="4">
        <v>1.18114E-3</v>
      </c>
      <c r="F169" s="4">
        <v>6.6384300000000001E-4</v>
      </c>
      <c r="G169" s="4">
        <v>1</v>
      </c>
      <c r="H169" s="4">
        <v>1</v>
      </c>
      <c r="I169" s="4">
        <v>6</v>
      </c>
      <c r="J169" s="4" t="s">
        <v>353</v>
      </c>
      <c r="K169" s="4" t="s">
        <v>376</v>
      </c>
      <c r="L169" s="4" t="s">
        <v>39</v>
      </c>
      <c r="M169" s="4">
        <v>0</v>
      </c>
      <c r="N169" s="4">
        <v>1147.6357499999999</v>
      </c>
      <c r="O169" s="4" t="s">
        <v>34</v>
      </c>
      <c r="P169" s="4" t="s">
        <v>34</v>
      </c>
      <c r="Q169" s="4">
        <v>1.9819999999999999E-4</v>
      </c>
      <c r="R169" s="4">
        <v>8.9549999999999995E-5</v>
      </c>
      <c r="S169" s="4">
        <v>2.72</v>
      </c>
    </row>
    <row r="170" spans="1:19" hidden="1" outlineLevel="1" collapsed="1" x14ac:dyDescent="0.25">
      <c r="A170" t="s">
        <v>39</v>
      </c>
      <c r="B170" s="4" t="s">
        <v>34</v>
      </c>
      <c r="C170" s="4" t="s">
        <v>377</v>
      </c>
      <c r="D170" s="4" t="s">
        <v>39</v>
      </c>
      <c r="E170" s="4">
        <v>1.3392800000000001E-4</v>
      </c>
      <c r="F170" s="4">
        <v>6.6384300000000001E-4</v>
      </c>
      <c r="G170" s="4">
        <v>1</v>
      </c>
      <c r="H170" s="4">
        <v>1</v>
      </c>
      <c r="I170" s="4">
        <v>2</v>
      </c>
      <c r="J170" s="4" t="s">
        <v>353</v>
      </c>
      <c r="K170" s="4" t="s">
        <v>378</v>
      </c>
      <c r="L170" s="4" t="s">
        <v>39</v>
      </c>
      <c r="M170" s="4">
        <v>1</v>
      </c>
      <c r="N170" s="4">
        <v>1633.8431800000001</v>
      </c>
      <c r="O170" s="4" t="s">
        <v>34</v>
      </c>
      <c r="P170" s="4" t="s">
        <v>34</v>
      </c>
      <c r="Q170" s="4">
        <v>1.9819999999999999E-4</v>
      </c>
      <c r="R170" s="4">
        <v>5.327E-6</v>
      </c>
      <c r="S170" s="4">
        <v>4.5199999999999996</v>
      </c>
    </row>
    <row r="171" spans="1:19" hidden="1" outlineLevel="1" collapsed="1" x14ac:dyDescent="0.25">
      <c r="A171" t="s">
        <v>39</v>
      </c>
      <c r="B171" s="4" t="s">
        <v>34</v>
      </c>
      <c r="C171" s="4" t="s">
        <v>379</v>
      </c>
      <c r="D171" s="4" t="s">
        <v>39</v>
      </c>
      <c r="E171" s="4">
        <v>8.31955E-5</v>
      </c>
      <c r="F171" s="4">
        <v>6.6384300000000001E-4</v>
      </c>
      <c r="G171" s="4">
        <v>1</v>
      </c>
      <c r="H171" s="4">
        <v>1</v>
      </c>
      <c r="I171" s="4">
        <v>2</v>
      </c>
      <c r="J171" s="4" t="s">
        <v>353</v>
      </c>
      <c r="K171" s="4" t="s">
        <v>380</v>
      </c>
      <c r="L171" s="4" t="s">
        <v>39</v>
      </c>
      <c r="M171" s="4">
        <v>2</v>
      </c>
      <c r="N171" s="4">
        <v>1875.0222000000001</v>
      </c>
      <c r="O171" s="4" t="s">
        <v>34</v>
      </c>
      <c r="P171" s="4" t="s">
        <v>34</v>
      </c>
      <c r="Q171" s="4">
        <v>1.9819999999999999E-4</v>
      </c>
      <c r="R171" s="4">
        <v>2.8839999999999998E-6</v>
      </c>
      <c r="S171" s="4">
        <v>4.3899999999999997</v>
      </c>
    </row>
    <row r="172" spans="1:19" hidden="1" outlineLevel="1" collapsed="1" x14ac:dyDescent="0.25">
      <c r="A172" t="s">
        <v>39</v>
      </c>
      <c r="B172" s="4" t="s">
        <v>34</v>
      </c>
      <c r="C172" s="4" t="s">
        <v>381</v>
      </c>
      <c r="D172" s="4" t="s">
        <v>110</v>
      </c>
      <c r="E172" s="4">
        <v>1.1847299999999999E-5</v>
      </c>
      <c r="F172" s="4">
        <v>6.6384300000000001E-4</v>
      </c>
      <c r="G172" s="4">
        <v>1</v>
      </c>
      <c r="H172" s="4">
        <v>1</v>
      </c>
      <c r="I172" s="4">
        <v>8</v>
      </c>
      <c r="J172" s="4" t="s">
        <v>353</v>
      </c>
      <c r="K172" s="4" t="s">
        <v>382</v>
      </c>
      <c r="L172" s="4" t="s">
        <v>383</v>
      </c>
      <c r="M172" s="4">
        <v>0</v>
      </c>
      <c r="N172" s="4">
        <v>1676.7624800000001</v>
      </c>
      <c r="O172" s="4" t="s">
        <v>34</v>
      </c>
      <c r="P172" s="4" t="s">
        <v>34</v>
      </c>
      <c r="Q172" s="4">
        <v>1.9819999999999999E-4</v>
      </c>
      <c r="R172" s="4">
        <v>2.2989999999999999E-7</v>
      </c>
      <c r="S172" s="4">
        <v>4.24</v>
      </c>
    </row>
    <row r="173" spans="1:19" hidden="1" outlineLevel="1" collapsed="1" x14ac:dyDescent="0.25">
      <c r="A173" t="s">
        <v>39</v>
      </c>
      <c r="B173" s="4" t="s">
        <v>34</v>
      </c>
      <c r="C173" s="4" t="s">
        <v>384</v>
      </c>
      <c r="D173" s="4" t="s">
        <v>385</v>
      </c>
      <c r="E173" s="4">
        <v>0.20437900000000001</v>
      </c>
      <c r="F173" s="4">
        <v>9.0459700000000004E-3</v>
      </c>
      <c r="G173" s="4">
        <v>1</v>
      </c>
      <c r="H173" s="4">
        <v>1</v>
      </c>
      <c r="I173" s="4">
        <v>1</v>
      </c>
      <c r="J173" s="4" t="s">
        <v>353</v>
      </c>
      <c r="K173" s="4" t="s">
        <v>386</v>
      </c>
      <c r="L173" s="4" t="s">
        <v>387</v>
      </c>
      <c r="M173" s="4">
        <v>0</v>
      </c>
      <c r="N173" s="4">
        <v>2129.9565299999999</v>
      </c>
      <c r="O173" s="4" t="s">
        <v>34</v>
      </c>
      <c r="P173" s="4" t="s">
        <v>34</v>
      </c>
      <c r="Q173" s="4">
        <v>2.503E-3</v>
      </c>
      <c r="R173" s="4">
        <v>8.1509999999999999E-2</v>
      </c>
      <c r="S173" s="4">
        <v>2.4900000000000002</v>
      </c>
    </row>
    <row r="174" spans="1:19" hidden="1" outlineLevel="1" collapsed="1" x14ac:dyDescent="0.25">
      <c r="A174" t="s">
        <v>39</v>
      </c>
      <c r="B174" s="4" t="s">
        <v>34</v>
      </c>
      <c r="C174" s="4" t="s">
        <v>384</v>
      </c>
      <c r="D174" s="4" t="s">
        <v>388</v>
      </c>
      <c r="E174" s="4">
        <v>7.5643899999999998E-3</v>
      </c>
      <c r="F174" s="4">
        <v>6.6384300000000001E-4</v>
      </c>
      <c r="G174" s="4">
        <v>1</v>
      </c>
      <c r="H174" s="4">
        <v>1</v>
      </c>
      <c r="I174" s="4">
        <v>8</v>
      </c>
      <c r="J174" s="4" t="s">
        <v>353</v>
      </c>
      <c r="K174" s="4" t="s">
        <v>386</v>
      </c>
      <c r="L174" s="4" t="s">
        <v>389</v>
      </c>
      <c r="M174" s="4">
        <v>0</v>
      </c>
      <c r="N174" s="4">
        <v>2145.9514399999998</v>
      </c>
      <c r="O174" s="4" t="s">
        <v>34</v>
      </c>
      <c r="P174" s="4" t="s">
        <v>34</v>
      </c>
      <c r="Q174" s="4">
        <v>1.9819999999999999E-4</v>
      </c>
      <c r="R174" s="4">
        <v>9.9780000000000008E-4</v>
      </c>
      <c r="S174" s="4">
        <v>3.96</v>
      </c>
    </row>
    <row r="175" spans="1:19" hidden="1" outlineLevel="1" collapsed="1" x14ac:dyDescent="0.25">
      <c r="A175" t="s">
        <v>39</v>
      </c>
      <c r="B175" s="4" t="s">
        <v>34</v>
      </c>
      <c r="C175" s="4" t="s">
        <v>390</v>
      </c>
      <c r="D175" s="4" t="s">
        <v>39</v>
      </c>
      <c r="E175" s="4">
        <v>1.4259699999999999E-3</v>
      </c>
      <c r="F175" s="4">
        <v>6.6384300000000001E-4</v>
      </c>
      <c r="G175" s="4">
        <v>1</v>
      </c>
      <c r="H175" s="4">
        <v>1</v>
      </c>
      <c r="I175" s="4">
        <v>3</v>
      </c>
      <c r="J175" s="4" t="s">
        <v>353</v>
      </c>
      <c r="K175" s="4" t="s">
        <v>391</v>
      </c>
      <c r="L175" s="4" t="s">
        <v>39</v>
      </c>
      <c r="M175" s="4">
        <v>1</v>
      </c>
      <c r="N175" s="4">
        <v>1417.80494</v>
      </c>
      <c r="O175" s="4" t="s">
        <v>34</v>
      </c>
      <c r="P175" s="4" t="s">
        <v>34</v>
      </c>
      <c r="Q175" s="4">
        <v>1.9819999999999999E-4</v>
      </c>
      <c r="R175" s="4">
        <v>1.1459999999999999E-4</v>
      </c>
      <c r="S175" s="4">
        <v>4.1399999999999997</v>
      </c>
    </row>
    <row r="176" spans="1:19" hidden="1" outlineLevel="1" collapsed="1" x14ac:dyDescent="0.25">
      <c r="A176" t="s">
        <v>39</v>
      </c>
      <c r="B176" s="4" t="s">
        <v>34</v>
      </c>
      <c r="C176" s="4" t="s">
        <v>392</v>
      </c>
      <c r="D176" s="4" t="s">
        <v>341</v>
      </c>
      <c r="E176" s="4">
        <v>5.4726600000000005E-7</v>
      </c>
      <c r="F176" s="4">
        <v>6.6384300000000001E-4</v>
      </c>
      <c r="G176" s="4">
        <v>1</v>
      </c>
      <c r="H176" s="4">
        <v>1</v>
      </c>
      <c r="I176" s="4">
        <v>12</v>
      </c>
      <c r="J176" s="4" t="s">
        <v>353</v>
      </c>
      <c r="K176" s="4" t="s">
        <v>393</v>
      </c>
      <c r="L176" s="4" t="s">
        <v>394</v>
      </c>
      <c r="M176" s="4">
        <v>1</v>
      </c>
      <c r="N176" s="4">
        <v>2444.1787199999999</v>
      </c>
      <c r="O176" s="4" t="s">
        <v>34</v>
      </c>
      <c r="P176" s="4" t="s">
        <v>34</v>
      </c>
      <c r="Q176" s="4">
        <v>1.9819999999999999E-4</v>
      </c>
      <c r="R176" s="4">
        <v>4.2610000000000001E-9</v>
      </c>
      <c r="S176" s="4">
        <v>7.11</v>
      </c>
    </row>
    <row r="177" spans="1:34" hidden="1" outlineLevel="1" collapsed="1" x14ac:dyDescent="0.25">
      <c r="A177" t="s">
        <v>39</v>
      </c>
      <c r="B177" s="4" t="s">
        <v>34</v>
      </c>
      <c r="C177" s="4" t="s">
        <v>395</v>
      </c>
      <c r="D177" s="4" t="s">
        <v>39</v>
      </c>
      <c r="E177" s="4">
        <v>9.1258799999999994E-3</v>
      </c>
      <c r="F177" s="4">
        <v>6.6384300000000001E-4</v>
      </c>
      <c r="G177" s="4">
        <v>1</v>
      </c>
      <c r="H177" s="4">
        <v>1</v>
      </c>
      <c r="I177" s="4">
        <v>4</v>
      </c>
      <c r="J177" s="4" t="s">
        <v>353</v>
      </c>
      <c r="K177" s="4" t="s">
        <v>396</v>
      </c>
      <c r="L177" s="4" t="s">
        <v>39</v>
      </c>
      <c r="M177" s="4">
        <v>0</v>
      </c>
      <c r="N177" s="4">
        <v>1483.6560500000001</v>
      </c>
      <c r="O177" s="4" t="s">
        <v>34</v>
      </c>
      <c r="P177" s="4" t="s">
        <v>34</v>
      </c>
      <c r="Q177" s="4">
        <v>1.9819999999999999E-4</v>
      </c>
      <c r="R177" s="4">
        <v>1.2800000000000001E-3</v>
      </c>
      <c r="S177" s="4">
        <v>1.93</v>
      </c>
    </row>
    <row r="178" spans="1:34" hidden="1" outlineLevel="1" collapsed="1" x14ac:dyDescent="0.25">
      <c r="A178" t="s">
        <v>39</v>
      </c>
      <c r="B178" s="4" t="s">
        <v>34</v>
      </c>
      <c r="C178" s="4" t="s">
        <v>397</v>
      </c>
      <c r="D178" s="4" t="s">
        <v>39</v>
      </c>
      <c r="E178" s="4">
        <v>4.6271300000000001E-4</v>
      </c>
      <c r="F178" s="4">
        <v>6.6384300000000001E-4</v>
      </c>
      <c r="G178" s="4">
        <v>1</v>
      </c>
      <c r="H178" s="4">
        <v>1</v>
      </c>
      <c r="I178" s="4">
        <v>25</v>
      </c>
      <c r="J178" s="4" t="s">
        <v>353</v>
      </c>
      <c r="K178" s="4" t="s">
        <v>398</v>
      </c>
      <c r="L178" s="4" t="s">
        <v>39</v>
      </c>
      <c r="M178" s="4">
        <v>0</v>
      </c>
      <c r="N178" s="4">
        <v>1541.78594</v>
      </c>
      <c r="O178" s="4" t="s">
        <v>34</v>
      </c>
      <c r="P178" s="4" t="s">
        <v>34</v>
      </c>
      <c r="Q178" s="4">
        <v>1.9819999999999999E-4</v>
      </c>
      <c r="R178" s="4">
        <v>2.6659999999999999E-5</v>
      </c>
      <c r="S178" s="4">
        <v>3.96</v>
      </c>
    </row>
    <row r="179" spans="1:34" hidden="1" outlineLevel="1" collapsed="1" x14ac:dyDescent="0.25">
      <c r="A179" t="s">
        <v>39</v>
      </c>
      <c r="B179" s="4" t="s">
        <v>34</v>
      </c>
      <c r="C179" s="4" t="s">
        <v>399</v>
      </c>
      <c r="D179" s="4" t="s">
        <v>39</v>
      </c>
      <c r="E179" s="4">
        <v>2.2301899999999999E-7</v>
      </c>
      <c r="F179" s="4">
        <v>6.6384300000000001E-4</v>
      </c>
      <c r="G179" s="4">
        <v>1</v>
      </c>
      <c r="H179" s="4">
        <v>1</v>
      </c>
      <c r="I179" s="4">
        <v>5</v>
      </c>
      <c r="J179" s="4" t="s">
        <v>353</v>
      </c>
      <c r="K179" s="4" t="s">
        <v>400</v>
      </c>
      <c r="L179" s="4" t="s">
        <v>39</v>
      </c>
      <c r="M179" s="4">
        <v>1</v>
      </c>
      <c r="N179" s="4">
        <v>2786.2890499999999</v>
      </c>
      <c r="O179" s="4" t="s">
        <v>34</v>
      </c>
      <c r="P179" s="4" t="s">
        <v>34</v>
      </c>
      <c r="Q179" s="4">
        <v>1.9819999999999999E-4</v>
      </c>
      <c r="R179" s="4">
        <v>1.3270000000000001E-9</v>
      </c>
      <c r="S179" s="4">
        <v>5.1100000000000003</v>
      </c>
    </row>
    <row r="180" spans="1:34" hidden="1" outlineLevel="1" collapsed="1" x14ac:dyDescent="0.25">
      <c r="A180" t="s">
        <v>39</v>
      </c>
      <c r="B180" s="4" t="s">
        <v>34</v>
      </c>
      <c r="C180" s="4" t="s">
        <v>401</v>
      </c>
      <c r="D180" s="4" t="s">
        <v>39</v>
      </c>
      <c r="E180" s="4">
        <v>8.8657499999999998E-8</v>
      </c>
      <c r="F180" s="4">
        <v>6.6384300000000001E-4</v>
      </c>
      <c r="G180" s="4">
        <v>1</v>
      </c>
      <c r="H180" s="4">
        <v>1</v>
      </c>
      <c r="I180" s="4">
        <v>16</v>
      </c>
      <c r="J180" s="4" t="s">
        <v>353</v>
      </c>
      <c r="K180" s="4" t="s">
        <v>402</v>
      </c>
      <c r="L180" s="4" t="s">
        <v>39</v>
      </c>
      <c r="M180" s="4">
        <v>0</v>
      </c>
      <c r="N180" s="4">
        <v>2013.9399900000001</v>
      </c>
      <c r="O180" s="4" t="s">
        <v>34</v>
      </c>
      <c r="P180" s="4" t="s">
        <v>34</v>
      </c>
      <c r="Q180" s="4">
        <v>1.9819999999999999E-4</v>
      </c>
      <c r="R180" s="4">
        <v>4.0200000000000001E-10</v>
      </c>
      <c r="S180" s="4">
        <v>6.34</v>
      </c>
    </row>
    <row r="181" spans="1:34" hidden="1" outlineLevel="1" collapsed="1" x14ac:dyDescent="0.25">
      <c r="A181" t="s">
        <v>39</v>
      </c>
      <c r="B181" s="4" t="s">
        <v>34</v>
      </c>
      <c r="C181" s="4" t="s">
        <v>403</v>
      </c>
      <c r="D181" s="4" t="s">
        <v>39</v>
      </c>
      <c r="E181" s="4">
        <v>2.3605399999999999E-5</v>
      </c>
      <c r="F181" s="4">
        <v>6.6384300000000001E-4</v>
      </c>
      <c r="G181" s="4">
        <v>1</v>
      </c>
      <c r="H181" s="4">
        <v>1</v>
      </c>
      <c r="I181" s="4">
        <v>2</v>
      </c>
      <c r="J181" s="4" t="s">
        <v>353</v>
      </c>
      <c r="K181" s="4" t="s">
        <v>404</v>
      </c>
      <c r="L181" s="4" t="s">
        <v>39</v>
      </c>
      <c r="M181" s="4">
        <v>0</v>
      </c>
      <c r="N181" s="4">
        <v>1869.0704900000001</v>
      </c>
      <c r="O181" s="4" t="s">
        <v>34</v>
      </c>
      <c r="P181" s="4" t="s">
        <v>34</v>
      </c>
      <c r="Q181" s="4">
        <v>1.9819999999999999E-4</v>
      </c>
      <c r="R181" s="4">
        <v>5.6100000000000001E-7</v>
      </c>
      <c r="S181" s="4">
        <v>4.79</v>
      </c>
    </row>
    <row r="182" spans="1:34" hidden="1" outlineLevel="1" collapsed="1" x14ac:dyDescent="0.25">
      <c r="A182" t="s">
        <v>39</v>
      </c>
      <c r="B182" s="4" t="s">
        <v>34</v>
      </c>
      <c r="C182" s="4" t="s">
        <v>405</v>
      </c>
      <c r="D182" s="4" t="s">
        <v>39</v>
      </c>
      <c r="E182" s="4">
        <v>6.4260000000000003E-3</v>
      </c>
      <c r="F182" s="4">
        <v>6.6384300000000001E-4</v>
      </c>
      <c r="G182" s="4">
        <v>1</v>
      </c>
      <c r="H182" s="4">
        <v>1</v>
      </c>
      <c r="I182" s="4">
        <v>2</v>
      </c>
      <c r="J182" s="4" t="s">
        <v>353</v>
      </c>
      <c r="K182" s="4" t="s">
        <v>406</v>
      </c>
      <c r="L182" s="4" t="s">
        <v>39</v>
      </c>
      <c r="M182" s="4">
        <v>0</v>
      </c>
      <c r="N182" s="4">
        <v>1049.56259</v>
      </c>
      <c r="O182" s="4" t="s">
        <v>34</v>
      </c>
      <c r="P182" s="4" t="s">
        <v>34</v>
      </c>
      <c r="Q182" s="4">
        <v>1.9819999999999999E-4</v>
      </c>
      <c r="R182" s="4">
        <v>8.0730000000000005E-4</v>
      </c>
      <c r="S182" s="4">
        <v>1.94</v>
      </c>
    </row>
    <row r="183" spans="1:34" hidden="1" outlineLevel="1" collapsed="1" x14ac:dyDescent="0.25">
      <c r="A183" t="s">
        <v>39</v>
      </c>
      <c r="B183" s="4" t="s">
        <v>34</v>
      </c>
      <c r="C183" s="4" t="s">
        <v>407</v>
      </c>
      <c r="D183" s="4" t="s">
        <v>39</v>
      </c>
      <c r="E183" s="4">
        <v>1.57742E-4</v>
      </c>
      <c r="F183" s="4">
        <v>6.6384300000000001E-4</v>
      </c>
      <c r="G183" s="4">
        <v>1</v>
      </c>
      <c r="H183" s="4">
        <v>1</v>
      </c>
      <c r="I183" s="4">
        <v>3</v>
      </c>
      <c r="J183" s="4" t="s">
        <v>353</v>
      </c>
      <c r="K183" s="4" t="s">
        <v>408</v>
      </c>
      <c r="L183" s="4" t="s">
        <v>39</v>
      </c>
      <c r="M183" s="4">
        <v>1</v>
      </c>
      <c r="N183" s="4">
        <v>1298.72876</v>
      </c>
      <c r="O183" s="4" t="s">
        <v>34</v>
      </c>
      <c r="P183" s="4" t="s">
        <v>34</v>
      </c>
      <c r="Q183" s="4">
        <v>1.9819999999999999E-4</v>
      </c>
      <c r="R183" s="4">
        <v>6.5830000000000003E-6</v>
      </c>
      <c r="S183" s="4">
        <v>4.37</v>
      </c>
    </row>
    <row r="184" spans="1:34" hidden="1" outlineLevel="1" collapsed="1" x14ac:dyDescent="0.25">
      <c r="A184" t="s">
        <v>39</v>
      </c>
      <c r="B184" s="4" t="s">
        <v>34</v>
      </c>
      <c r="C184" s="4" t="s">
        <v>409</v>
      </c>
      <c r="D184" s="4" t="s">
        <v>180</v>
      </c>
      <c r="E184" s="4">
        <v>1.9045499999999999E-4</v>
      </c>
      <c r="F184" s="4">
        <v>6.6384300000000001E-4</v>
      </c>
      <c r="G184" s="4">
        <v>1</v>
      </c>
      <c r="H184" s="4">
        <v>1</v>
      </c>
      <c r="I184" s="4">
        <v>2</v>
      </c>
      <c r="J184" s="4" t="s">
        <v>353</v>
      </c>
      <c r="K184" s="4" t="s">
        <v>410</v>
      </c>
      <c r="L184" s="4" t="s">
        <v>383</v>
      </c>
      <c r="M184" s="4">
        <v>1</v>
      </c>
      <c r="N184" s="4">
        <v>1891.88948</v>
      </c>
      <c r="O184" s="4" t="s">
        <v>34</v>
      </c>
      <c r="P184" s="4" t="s">
        <v>34</v>
      </c>
      <c r="Q184" s="4">
        <v>1.9819999999999999E-4</v>
      </c>
      <c r="R184" s="4">
        <v>8.3930000000000008E-6</v>
      </c>
      <c r="S184" s="4">
        <v>4.43</v>
      </c>
    </row>
    <row r="185" spans="1:34" hidden="1" outlineLevel="1" collapsed="1" x14ac:dyDescent="0.25">
      <c r="A185" t="s">
        <v>39</v>
      </c>
      <c r="B185" s="4" t="s">
        <v>34</v>
      </c>
      <c r="C185" s="4" t="s">
        <v>411</v>
      </c>
      <c r="D185" s="4" t="s">
        <v>39</v>
      </c>
      <c r="E185" s="4">
        <v>1.96207E-4</v>
      </c>
      <c r="F185" s="4">
        <v>6.6384300000000001E-4</v>
      </c>
      <c r="G185" s="4">
        <v>1</v>
      </c>
      <c r="H185" s="4">
        <v>1</v>
      </c>
      <c r="I185" s="4">
        <v>10</v>
      </c>
      <c r="J185" s="4" t="s">
        <v>353</v>
      </c>
      <c r="K185" s="4" t="s">
        <v>412</v>
      </c>
      <c r="L185" s="4" t="s">
        <v>39</v>
      </c>
      <c r="M185" s="4">
        <v>0</v>
      </c>
      <c r="N185" s="4">
        <v>1142.6276499999999</v>
      </c>
      <c r="O185" s="4" t="s">
        <v>34</v>
      </c>
      <c r="P185" s="4" t="s">
        <v>34</v>
      </c>
      <c r="Q185" s="4">
        <v>1.9819999999999999E-4</v>
      </c>
      <c r="R185" s="4">
        <v>8.7649999999999999E-6</v>
      </c>
      <c r="S185" s="4">
        <v>2.95</v>
      </c>
    </row>
    <row r="186" spans="1:34" hidden="1" outlineLevel="1" collapsed="1" x14ac:dyDescent="0.25">
      <c r="A186" t="s">
        <v>39</v>
      </c>
      <c r="B186" s="4" t="s">
        <v>34</v>
      </c>
      <c r="C186" s="4" t="s">
        <v>413</v>
      </c>
      <c r="D186" s="4" t="s">
        <v>39</v>
      </c>
      <c r="E186" s="4">
        <v>1.03998E-4</v>
      </c>
      <c r="F186" s="4">
        <v>6.6384300000000001E-4</v>
      </c>
      <c r="G186" s="4">
        <v>1</v>
      </c>
      <c r="H186" s="4">
        <v>1</v>
      </c>
      <c r="I186" s="4">
        <v>5</v>
      </c>
      <c r="J186" s="4" t="s">
        <v>353</v>
      </c>
      <c r="K186" s="4" t="s">
        <v>414</v>
      </c>
      <c r="L186" s="4" t="s">
        <v>39</v>
      </c>
      <c r="M186" s="4">
        <v>0</v>
      </c>
      <c r="N186" s="4">
        <v>1758.8504499999999</v>
      </c>
      <c r="O186" s="4" t="s">
        <v>34</v>
      </c>
      <c r="P186" s="4" t="s">
        <v>34</v>
      </c>
      <c r="Q186" s="4">
        <v>1.9819999999999999E-4</v>
      </c>
      <c r="R186" s="4">
        <v>3.8360000000000002E-6</v>
      </c>
      <c r="S186" s="4">
        <v>3.95</v>
      </c>
    </row>
    <row r="187" spans="1:34" hidden="1" outlineLevel="1" collapsed="1" x14ac:dyDescent="0.25">
      <c r="A187" t="s">
        <v>39</v>
      </c>
      <c r="B187" s="4" t="s">
        <v>34</v>
      </c>
      <c r="C187" s="4" t="s">
        <v>415</v>
      </c>
      <c r="D187" s="4" t="s">
        <v>39</v>
      </c>
      <c r="E187" s="4">
        <v>2.91084E-3</v>
      </c>
      <c r="F187" s="4">
        <v>6.6384300000000001E-4</v>
      </c>
      <c r="G187" s="4">
        <v>1</v>
      </c>
      <c r="H187" s="4">
        <v>1</v>
      </c>
      <c r="I187" s="4">
        <v>4</v>
      </c>
      <c r="J187" s="4" t="s">
        <v>353</v>
      </c>
      <c r="K187" s="4" t="s">
        <v>416</v>
      </c>
      <c r="L187" s="4" t="s">
        <v>39</v>
      </c>
      <c r="M187" s="4">
        <v>0</v>
      </c>
      <c r="N187" s="4">
        <v>1913.8776700000001</v>
      </c>
      <c r="O187" s="4" t="s">
        <v>34</v>
      </c>
      <c r="P187" s="4" t="s">
        <v>34</v>
      </c>
      <c r="Q187" s="4">
        <v>1.9819999999999999E-4</v>
      </c>
      <c r="R187" s="4">
        <v>2.8899999999999998E-4</v>
      </c>
      <c r="S187" s="4">
        <v>3.28</v>
      </c>
    </row>
    <row r="188" spans="1:34" hidden="1" outlineLevel="1" collapsed="1" x14ac:dyDescent="0.25">
      <c r="A188" t="s">
        <v>39</v>
      </c>
      <c r="B188" s="4" t="s">
        <v>34</v>
      </c>
      <c r="C188" s="4" t="s">
        <v>417</v>
      </c>
      <c r="D188" s="4" t="s">
        <v>39</v>
      </c>
      <c r="E188" s="4">
        <v>1.18522E-2</v>
      </c>
      <c r="F188" s="4">
        <v>6.6384300000000001E-4</v>
      </c>
      <c r="G188" s="4">
        <v>1</v>
      </c>
      <c r="H188" s="4">
        <v>1</v>
      </c>
      <c r="I188" s="4">
        <v>4</v>
      </c>
      <c r="J188" s="4" t="s">
        <v>353</v>
      </c>
      <c r="K188" s="4" t="s">
        <v>418</v>
      </c>
      <c r="L188" s="4" t="s">
        <v>39</v>
      </c>
      <c r="M188" s="4">
        <v>0</v>
      </c>
      <c r="N188" s="4">
        <v>1067.5884100000001</v>
      </c>
      <c r="O188" s="4" t="s">
        <v>34</v>
      </c>
      <c r="P188" s="4" t="s">
        <v>34</v>
      </c>
      <c r="Q188" s="4">
        <v>1.9819999999999999E-4</v>
      </c>
      <c r="R188" s="4">
        <v>1.789E-3</v>
      </c>
      <c r="S188" s="4">
        <v>1.88</v>
      </c>
    </row>
    <row r="189" spans="1:34" collapsed="1" x14ac:dyDescent="0.25">
      <c r="A189" s="3" t="s">
        <v>34</v>
      </c>
      <c r="B189" s="3" t="s">
        <v>35</v>
      </c>
      <c r="C189" s="3" t="s">
        <v>419</v>
      </c>
      <c r="D189" s="3" t="s">
        <v>420</v>
      </c>
      <c r="E189" s="3">
        <v>0</v>
      </c>
      <c r="F189" s="3">
        <v>145.322</v>
      </c>
      <c r="G189" s="3">
        <v>51</v>
      </c>
      <c r="H189" s="3">
        <v>21</v>
      </c>
      <c r="I189" s="3">
        <v>110</v>
      </c>
      <c r="J189" s="3">
        <v>7</v>
      </c>
      <c r="K189" s="3">
        <v>523</v>
      </c>
      <c r="L189" s="3">
        <v>56.5</v>
      </c>
      <c r="M189" s="3">
        <v>7.4</v>
      </c>
      <c r="N189" s="3">
        <v>369.99</v>
      </c>
      <c r="O189" s="3">
        <v>21</v>
      </c>
      <c r="P189" s="3" t="s">
        <v>421</v>
      </c>
      <c r="Q189" s="3" t="s">
        <v>422</v>
      </c>
      <c r="R189" s="3" t="s">
        <v>423</v>
      </c>
      <c r="S189" s="3" t="s">
        <v>424</v>
      </c>
      <c r="T189" s="3" t="s">
        <v>425</v>
      </c>
      <c r="U189" s="3" t="s">
        <v>419</v>
      </c>
      <c r="V189" s="3" t="s">
        <v>426</v>
      </c>
      <c r="W189" s="3" t="s">
        <v>427</v>
      </c>
      <c r="X189" s="3" t="s">
        <v>428</v>
      </c>
      <c r="Y189" s="3" t="s">
        <v>39</v>
      </c>
      <c r="Z189" s="3" t="s">
        <v>429</v>
      </c>
      <c r="AA189" s="3">
        <v>5</v>
      </c>
      <c r="AB189" s="3" t="s">
        <v>34</v>
      </c>
      <c r="AC189" s="3">
        <v>1</v>
      </c>
      <c r="AD189" s="3">
        <v>0</v>
      </c>
      <c r="AE189" s="3" t="s">
        <v>39</v>
      </c>
      <c r="AF189" s="3">
        <v>9</v>
      </c>
      <c r="AG189" s="3" t="s">
        <v>430</v>
      </c>
      <c r="AH189" s="3" t="s">
        <v>431</v>
      </c>
    </row>
    <row r="190" spans="1:34" hidden="1" outlineLevel="1" collapsed="1" x14ac:dyDescent="0.25">
      <c r="A190" t="s">
        <v>39</v>
      </c>
      <c r="B190" s="2" t="s">
        <v>45</v>
      </c>
      <c r="C190" s="2" t="s">
        <v>46</v>
      </c>
      <c r="D190" s="2" t="s">
        <v>33</v>
      </c>
      <c r="E190" s="2" t="s">
        <v>47</v>
      </c>
      <c r="F190" s="2" t="s">
        <v>48</v>
      </c>
      <c r="G190" s="2" t="s">
        <v>28</v>
      </c>
      <c r="H190" s="2" t="s">
        <v>49</v>
      </c>
      <c r="I190" s="2" t="s">
        <v>8</v>
      </c>
      <c r="J190" s="2" t="s">
        <v>50</v>
      </c>
      <c r="K190" s="2" t="s">
        <v>51</v>
      </c>
      <c r="L190" s="2" t="s">
        <v>52</v>
      </c>
      <c r="M190" s="2" t="s">
        <v>53</v>
      </c>
      <c r="N190" s="2" t="s">
        <v>54</v>
      </c>
      <c r="O190" s="2" t="s">
        <v>27</v>
      </c>
      <c r="P190" s="2" t="s">
        <v>55</v>
      </c>
      <c r="Q190" s="2" t="s">
        <v>56</v>
      </c>
      <c r="R190" s="2" t="s">
        <v>57</v>
      </c>
      <c r="S190" s="2" t="s">
        <v>58</v>
      </c>
    </row>
    <row r="191" spans="1:34" hidden="1" outlineLevel="1" collapsed="1" x14ac:dyDescent="0.25">
      <c r="A191" t="s">
        <v>39</v>
      </c>
      <c r="B191" s="4" t="s">
        <v>34</v>
      </c>
      <c r="C191" s="4" t="s">
        <v>432</v>
      </c>
      <c r="D191" s="4" t="s">
        <v>433</v>
      </c>
      <c r="E191" s="4">
        <v>5.4854600000000002E-3</v>
      </c>
      <c r="F191" s="4">
        <v>6.6384300000000001E-4</v>
      </c>
      <c r="G191" s="4">
        <v>2</v>
      </c>
      <c r="H191" s="4">
        <v>2</v>
      </c>
      <c r="I191" s="4">
        <v>1</v>
      </c>
      <c r="J191" s="4" t="s">
        <v>434</v>
      </c>
      <c r="K191" s="4" t="s">
        <v>435</v>
      </c>
      <c r="L191" s="4" t="s">
        <v>436</v>
      </c>
      <c r="M191" s="4">
        <v>0</v>
      </c>
      <c r="N191" s="4">
        <v>3201.4424800000002</v>
      </c>
      <c r="O191" s="4" t="s">
        <v>34</v>
      </c>
      <c r="P191" s="4" t="s">
        <v>34</v>
      </c>
      <c r="Q191" s="4">
        <v>1.9819999999999999E-4</v>
      </c>
      <c r="R191" s="4">
        <v>6.5879999999999997E-4</v>
      </c>
      <c r="S191" s="4">
        <v>4.12</v>
      </c>
    </row>
    <row r="192" spans="1:34" hidden="1" outlineLevel="1" collapsed="1" x14ac:dyDescent="0.25">
      <c r="A192" t="s">
        <v>39</v>
      </c>
      <c r="B192" s="4" t="s">
        <v>34</v>
      </c>
      <c r="C192" s="4" t="s">
        <v>432</v>
      </c>
      <c r="D192" s="4" t="s">
        <v>437</v>
      </c>
      <c r="E192" s="4">
        <v>5.5471800000000003E-6</v>
      </c>
      <c r="F192" s="4">
        <v>6.6384300000000001E-4</v>
      </c>
      <c r="G192" s="4">
        <v>2</v>
      </c>
      <c r="H192" s="4">
        <v>2</v>
      </c>
      <c r="I192" s="4">
        <v>3</v>
      </c>
      <c r="J192" s="4" t="s">
        <v>434</v>
      </c>
      <c r="K192" s="4" t="s">
        <v>435</v>
      </c>
      <c r="L192" s="4" t="s">
        <v>438</v>
      </c>
      <c r="M192" s="4">
        <v>0</v>
      </c>
      <c r="N192" s="4">
        <v>3217.4373900000001</v>
      </c>
      <c r="O192" s="4" t="s">
        <v>34</v>
      </c>
      <c r="P192" s="4" t="s">
        <v>34</v>
      </c>
      <c r="Q192" s="4">
        <v>1.9819999999999999E-4</v>
      </c>
      <c r="R192" s="4">
        <v>8.5619999999999995E-8</v>
      </c>
      <c r="S192" s="4">
        <v>5.15</v>
      </c>
    </row>
    <row r="193" spans="1:19" hidden="1" outlineLevel="1" collapsed="1" x14ac:dyDescent="0.25">
      <c r="A193" t="s">
        <v>39</v>
      </c>
      <c r="B193" s="4" t="s">
        <v>34</v>
      </c>
      <c r="C193" s="4" t="s">
        <v>439</v>
      </c>
      <c r="D193" s="4" t="s">
        <v>433</v>
      </c>
      <c r="E193" s="4">
        <v>2.93549E-2</v>
      </c>
      <c r="F193" s="4">
        <v>6.6384300000000001E-4</v>
      </c>
      <c r="G193" s="4">
        <v>2</v>
      </c>
      <c r="H193" s="4">
        <v>2</v>
      </c>
      <c r="I193" s="4">
        <v>1</v>
      </c>
      <c r="J193" s="4" t="s">
        <v>434</v>
      </c>
      <c r="K193" s="4" t="s">
        <v>440</v>
      </c>
      <c r="L193" s="4" t="s">
        <v>436</v>
      </c>
      <c r="M193" s="4">
        <v>1</v>
      </c>
      <c r="N193" s="4">
        <v>3357.5435900000002</v>
      </c>
      <c r="O193" s="4" t="s">
        <v>34</v>
      </c>
      <c r="P193" s="4" t="s">
        <v>34</v>
      </c>
      <c r="Q193" s="4">
        <v>1.9819999999999999E-4</v>
      </c>
      <c r="R193" s="4">
        <v>5.8859999999999997E-3</v>
      </c>
      <c r="S193" s="4">
        <v>3.74</v>
      </c>
    </row>
    <row r="194" spans="1:19" hidden="1" outlineLevel="1" collapsed="1" x14ac:dyDescent="0.25">
      <c r="A194" t="s">
        <v>39</v>
      </c>
      <c r="B194" s="4" t="s">
        <v>34</v>
      </c>
      <c r="C194" s="4" t="s">
        <v>439</v>
      </c>
      <c r="D194" s="4" t="s">
        <v>437</v>
      </c>
      <c r="E194" s="4">
        <v>2.63625E-6</v>
      </c>
      <c r="F194" s="4">
        <v>6.6384300000000001E-4</v>
      </c>
      <c r="G194" s="4">
        <v>2</v>
      </c>
      <c r="H194" s="4">
        <v>2</v>
      </c>
      <c r="I194" s="4">
        <v>6</v>
      </c>
      <c r="J194" s="4" t="s">
        <v>434</v>
      </c>
      <c r="K194" s="4" t="s">
        <v>440</v>
      </c>
      <c r="L194" s="4" t="s">
        <v>438</v>
      </c>
      <c r="M194" s="4">
        <v>1</v>
      </c>
      <c r="N194" s="4">
        <v>3373.5385000000001</v>
      </c>
      <c r="O194" s="4" t="s">
        <v>34</v>
      </c>
      <c r="P194" s="4" t="s">
        <v>34</v>
      </c>
      <c r="Q194" s="4">
        <v>1.9819999999999999E-4</v>
      </c>
      <c r="R194" s="4">
        <v>3.2670000000000001E-8</v>
      </c>
      <c r="S194" s="4">
        <v>4.87</v>
      </c>
    </row>
    <row r="195" spans="1:19" hidden="1" outlineLevel="1" collapsed="1" x14ac:dyDescent="0.25">
      <c r="A195" t="s">
        <v>39</v>
      </c>
      <c r="B195" s="4" t="s">
        <v>34</v>
      </c>
      <c r="C195" s="4" t="s">
        <v>441</v>
      </c>
      <c r="D195" s="4" t="s">
        <v>168</v>
      </c>
      <c r="E195" s="4">
        <v>7.3694099999999995E-7</v>
      </c>
      <c r="F195" s="4">
        <v>6.6384300000000001E-4</v>
      </c>
      <c r="G195" s="4">
        <v>2</v>
      </c>
      <c r="H195" s="4">
        <v>3</v>
      </c>
      <c r="I195" s="4">
        <v>9</v>
      </c>
      <c r="J195" s="4" t="s">
        <v>434</v>
      </c>
      <c r="K195" s="4" t="s">
        <v>442</v>
      </c>
      <c r="L195" s="4" t="s">
        <v>443</v>
      </c>
      <c r="M195" s="4">
        <v>0</v>
      </c>
      <c r="N195" s="4">
        <v>2110.0372600000001</v>
      </c>
      <c r="O195" s="4" t="s">
        <v>34</v>
      </c>
      <c r="P195" s="4" t="s">
        <v>34</v>
      </c>
      <c r="Q195" s="4">
        <v>1.9819999999999999E-4</v>
      </c>
      <c r="R195" s="4">
        <v>6.2650000000000002E-9</v>
      </c>
      <c r="S195" s="4">
        <v>5.52</v>
      </c>
    </row>
    <row r="196" spans="1:19" hidden="1" outlineLevel="1" collapsed="1" x14ac:dyDescent="0.25">
      <c r="A196" t="s">
        <v>39</v>
      </c>
      <c r="B196" s="4" t="s">
        <v>34</v>
      </c>
      <c r="C196" s="4" t="s">
        <v>444</v>
      </c>
      <c r="D196" s="4" t="s">
        <v>39</v>
      </c>
      <c r="E196" s="4">
        <v>1.1274099999999999E-5</v>
      </c>
      <c r="F196" s="4">
        <v>6.6384300000000001E-4</v>
      </c>
      <c r="G196" s="4">
        <v>3</v>
      </c>
      <c r="H196" s="4">
        <v>4</v>
      </c>
      <c r="I196" s="4">
        <v>7</v>
      </c>
      <c r="J196" s="4" t="s">
        <v>445</v>
      </c>
      <c r="K196" s="4" t="s">
        <v>446</v>
      </c>
      <c r="L196" s="4" t="s">
        <v>39</v>
      </c>
      <c r="M196" s="4">
        <v>0</v>
      </c>
      <c r="N196" s="4">
        <v>1469.7706800000001</v>
      </c>
      <c r="O196" s="4" t="s">
        <v>34</v>
      </c>
      <c r="P196" s="4" t="s">
        <v>34</v>
      </c>
      <c r="Q196" s="4">
        <v>1.9819999999999999E-4</v>
      </c>
      <c r="R196" s="4">
        <v>2.16E-7</v>
      </c>
      <c r="S196" s="4">
        <v>4.2</v>
      </c>
    </row>
    <row r="197" spans="1:19" hidden="1" outlineLevel="1" collapsed="1" x14ac:dyDescent="0.25">
      <c r="A197" t="s">
        <v>39</v>
      </c>
      <c r="B197" s="4" t="s">
        <v>34</v>
      </c>
      <c r="C197" s="4" t="s">
        <v>447</v>
      </c>
      <c r="D197" s="4" t="s">
        <v>39</v>
      </c>
      <c r="E197" s="4">
        <v>3.1665600000000001E-3</v>
      </c>
      <c r="F197" s="4">
        <v>6.6384300000000001E-4</v>
      </c>
      <c r="G197" s="4">
        <v>2</v>
      </c>
      <c r="H197" s="4">
        <v>2</v>
      </c>
      <c r="I197" s="4">
        <v>1</v>
      </c>
      <c r="J197" s="4" t="s">
        <v>448</v>
      </c>
      <c r="K197" s="4" t="s">
        <v>449</v>
      </c>
      <c r="L197" s="4" t="s">
        <v>39</v>
      </c>
      <c r="M197" s="4">
        <v>0</v>
      </c>
      <c r="N197" s="4">
        <v>1387.6528599999999</v>
      </c>
      <c r="O197" s="4" t="s">
        <v>34</v>
      </c>
      <c r="P197" s="4" t="s">
        <v>34</v>
      </c>
      <c r="Q197" s="4">
        <v>1.9819999999999999E-4</v>
      </c>
      <c r="R197" s="4">
        <v>3.2190000000000002E-4</v>
      </c>
      <c r="S197" s="4">
        <v>3</v>
      </c>
    </row>
    <row r="198" spans="1:19" hidden="1" outlineLevel="1" collapsed="1" x14ac:dyDescent="0.25">
      <c r="A198" t="s">
        <v>39</v>
      </c>
      <c r="B198" s="4" t="s">
        <v>34</v>
      </c>
      <c r="C198" s="4" t="s">
        <v>450</v>
      </c>
      <c r="D198" s="4" t="s">
        <v>39</v>
      </c>
      <c r="E198" s="4">
        <v>3.0284999999999999E-3</v>
      </c>
      <c r="F198" s="4">
        <v>6.6384300000000001E-4</v>
      </c>
      <c r="G198" s="4">
        <v>1</v>
      </c>
      <c r="H198" s="4">
        <v>1</v>
      </c>
      <c r="I198" s="4">
        <v>2</v>
      </c>
      <c r="J198" s="4" t="s">
        <v>419</v>
      </c>
      <c r="K198" s="4" t="s">
        <v>451</v>
      </c>
      <c r="L198" s="4" t="s">
        <v>39</v>
      </c>
      <c r="M198" s="4">
        <v>1</v>
      </c>
      <c r="N198" s="4">
        <v>1543.75397</v>
      </c>
      <c r="O198" s="4" t="s">
        <v>34</v>
      </c>
      <c r="P198" s="4" t="s">
        <v>34</v>
      </c>
      <c r="Q198" s="4">
        <v>1.9819999999999999E-4</v>
      </c>
      <c r="R198" s="4">
        <v>3.0529999999999999E-4</v>
      </c>
      <c r="S198" s="4">
        <v>2.91</v>
      </c>
    </row>
    <row r="199" spans="1:19" hidden="1" outlineLevel="1" collapsed="1" x14ac:dyDescent="0.25">
      <c r="A199" t="s">
        <v>39</v>
      </c>
      <c r="B199" s="4" t="s">
        <v>34</v>
      </c>
      <c r="C199" s="4" t="s">
        <v>452</v>
      </c>
      <c r="D199" s="4" t="s">
        <v>39</v>
      </c>
      <c r="E199" s="4">
        <v>1.7395500000000001E-2</v>
      </c>
      <c r="F199" s="4">
        <v>6.6384300000000001E-4</v>
      </c>
      <c r="G199" s="4">
        <v>1</v>
      </c>
      <c r="H199" s="4">
        <v>1</v>
      </c>
      <c r="I199" s="4">
        <v>1</v>
      </c>
      <c r="J199" s="4" t="s">
        <v>419</v>
      </c>
      <c r="K199" s="4" t="s">
        <v>453</v>
      </c>
      <c r="L199" s="4" t="s">
        <v>39</v>
      </c>
      <c r="M199" s="4">
        <v>0</v>
      </c>
      <c r="N199" s="4">
        <v>2896.4978700000001</v>
      </c>
      <c r="O199" s="4" t="s">
        <v>34</v>
      </c>
      <c r="P199" s="4" t="s">
        <v>34</v>
      </c>
      <c r="Q199" s="4">
        <v>1.9819999999999999E-4</v>
      </c>
      <c r="R199" s="4">
        <v>2.9580000000000001E-3</v>
      </c>
      <c r="S199" s="4">
        <v>3.19</v>
      </c>
    </row>
    <row r="200" spans="1:19" hidden="1" outlineLevel="1" collapsed="1" x14ac:dyDescent="0.25">
      <c r="A200" t="s">
        <v>39</v>
      </c>
      <c r="B200" s="4" t="s">
        <v>34</v>
      </c>
      <c r="C200" s="4" t="s">
        <v>454</v>
      </c>
      <c r="D200" s="4" t="s">
        <v>198</v>
      </c>
      <c r="E200" s="4">
        <v>2.46293E-2</v>
      </c>
      <c r="F200" s="4">
        <v>6.6384300000000001E-4</v>
      </c>
      <c r="G200" s="4">
        <v>2</v>
      </c>
      <c r="H200" s="4">
        <v>2</v>
      </c>
      <c r="I200" s="4">
        <v>1</v>
      </c>
      <c r="J200" s="4" t="s">
        <v>448</v>
      </c>
      <c r="K200" s="4" t="s">
        <v>455</v>
      </c>
      <c r="L200" s="4" t="s">
        <v>456</v>
      </c>
      <c r="M200" s="4">
        <v>1</v>
      </c>
      <c r="N200" s="4">
        <v>1960.0531900000001</v>
      </c>
      <c r="O200" s="4" t="s">
        <v>34</v>
      </c>
      <c r="P200" s="4" t="s">
        <v>34</v>
      </c>
      <c r="Q200" s="4">
        <v>1.9819999999999999E-4</v>
      </c>
      <c r="R200" s="4">
        <v>4.6610000000000002E-3</v>
      </c>
      <c r="S200" s="4">
        <v>2.44</v>
      </c>
    </row>
    <row r="201" spans="1:19" hidden="1" outlineLevel="1" collapsed="1" x14ac:dyDescent="0.25">
      <c r="A201" t="s">
        <v>39</v>
      </c>
      <c r="B201" s="4" t="s">
        <v>34</v>
      </c>
      <c r="C201" s="4" t="s">
        <v>457</v>
      </c>
      <c r="D201" s="4" t="s">
        <v>458</v>
      </c>
      <c r="E201" s="4">
        <v>1.3015000000000001E-2</v>
      </c>
      <c r="F201" s="4">
        <v>6.6384300000000001E-4</v>
      </c>
      <c r="G201" s="4">
        <v>3</v>
      </c>
      <c r="H201" s="4">
        <v>4</v>
      </c>
      <c r="I201" s="4">
        <v>6</v>
      </c>
      <c r="J201" s="4" t="s">
        <v>445</v>
      </c>
      <c r="K201" s="4" t="s">
        <v>459</v>
      </c>
      <c r="L201" s="4" t="s">
        <v>460</v>
      </c>
      <c r="M201" s="4">
        <v>0</v>
      </c>
      <c r="N201" s="4">
        <v>1069.4652599999999</v>
      </c>
      <c r="O201" s="4" t="s">
        <v>34</v>
      </c>
      <c r="P201" s="4" t="s">
        <v>34</v>
      </c>
      <c r="Q201" s="4">
        <v>1.9819999999999999E-4</v>
      </c>
      <c r="R201" s="4">
        <v>2.026E-3</v>
      </c>
      <c r="S201" s="4">
        <v>1.83</v>
      </c>
    </row>
    <row r="202" spans="1:19" hidden="1" outlineLevel="1" collapsed="1" x14ac:dyDescent="0.25">
      <c r="A202" t="s">
        <v>39</v>
      </c>
      <c r="B202" s="4" t="s">
        <v>34</v>
      </c>
      <c r="C202" s="4" t="s">
        <v>461</v>
      </c>
      <c r="D202" s="4" t="s">
        <v>39</v>
      </c>
      <c r="E202" s="4">
        <v>1.4220699999999999E-2</v>
      </c>
      <c r="F202" s="4">
        <v>6.6384300000000001E-4</v>
      </c>
      <c r="G202" s="4">
        <v>1</v>
      </c>
      <c r="H202" s="4">
        <v>1</v>
      </c>
      <c r="I202" s="4">
        <v>1</v>
      </c>
      <c r="J202" s="4" t="s">
        <v>419</v>
      </c>
      <c r="K202" s="4" t="s">
        <v>462</v>
      </c>
      <c r="L202" s="4" t="s">
        <v>39</v>
      </c>
      <c r="M202" s="4">
        <v>0</v>
      </c>
      <c r="N202" s="4">
        <v>1434.7144699999999</v>
      </c>
      <c r="O202" s="4" t="s">
        <v>34</v>
      </c>
      <c r="P202" s="4" t="s">
        <v>34</v>
      </c>
      <c r="Q202" s="4">
        <v>1.9819999999999999E-4</v>
      </c>
      <c r="R202" s="4">
        <v>2.281E-3</v>
      </c>
      <c r="S202" s="4">
        <v>2.68</v>
      </c>
    </row>
    <row r="203" spans="1:19" hidden="1" outlineLevel="1" collapsed="1" x14ac:dyDescent="0.25">
      <c r="A203" t="s">
        <v>39</v>
      </c>
      <c r="B203" s="4" t="s">
        <v>34</v>
      </c>
      <c r="C203" s="4" t="s">
        <v>461</v>
      </c>
      <c r="D203" s="4" t="s">
        <v>463</v>
      </c>
      <c r="E203" s="4">
        <v>4.0330400000000003E-5</v>
      </c>
      <c r="F203" s="4">
        <v>6.6384300000000001E-4</v>
      </c>
      <c r="G203" s="4">
        <v>1</v>
      </c>
      <c r="H203" s="4">
        <v>1</v>
      </c>
      <c r="I203" s="4">
        <v>24</v>
      </c>
      <c r="J203" s="4" t="s">
        <v>419</v>
      </c>
      <c r="K203" s="4" t="s">
        <v>462</v>
      </c>
      <c r="L203" s="4" t="s">
        <v>464</v>
      </c>
      <c r="M203" s="4">
        <v>0</v>
      </c>
      <c r="N203" s="4">
        <v>1450.70939</v>
      </c>
      <c r="O203" s="4" t="s">
        <v>34</v>
      </c>
      <c r="P203" s="4" t="s">
        <v>34</v>
      </c>
      <c r="Q203" s="4">
        <v>1.9819999999999999E-4</v>
      </c>
      <c r="R203" s="4">
        <v>1.122E-6</v>
      </c>
      <c r="S203" s="4">
        <v>3.94</v>
      </c>
    </row>
    <row r="204" spans="1:19" hidden="1" outlineLevel="1" collapsed="1" x14ac:dyDescent="0.25">
      <c r="A204" t="s">
        <v>39</v>
      </c>
      <c r="B204" s="4" t="s">
        <v>34</v>
      </c>
      <c r="C204" s="4" t="s">
        <v>465</v>
      </c>
      <c r="D204" s="4" t="s">
        <v>39</v>
      </c>
      <c r="E204" s="4">
        <v>2.8080099999999999E-5</v>
      </c>
      <c r="F204" s="4">
        <v>6.6384300000000001E-4</v>
      </c>
      <c r="G204" s="4">
        <v>2</v>
      </c>
      <c r="H204" s="4">
        <v>2</v>
      </c>
      <c r="I204" s="4">
        <v>1</v>
      </c>
      <c r="J204" s="4" t="s">
        <v>448</v>
      </c>
      <c r="K204" s="4" t="s">
        <v>466</v>
      </c>
      <c r="L204" s="4" t="s">
        <v>39</v>
      </c>
      <c r="M204" s="4">
        <v>0</v>
      </c>
      <c r="N204" s="4">
        <v>1758.9418499999999</v>
      </c>
      <c r="O204" s="4" t="s">
        <v>34</v>
      </c>
      <c r="P204" s="4" t="s">
        <v>34</v>
      </c>
      <c r="Q204" s="4">
        <v>1.9819999999999999E-4</v>
      </c>
      <c r="R204" s="4">
        <v>7.032E-7</v>
      </c>
      <c r="S204" s="4">
        <v>3.84</v>
      </c>
    </row>
    <row r="205" spans="1:19" hidden="1" outlineLevel="1" collapsed="1" x14ac:dyDescent="0.25">
      <c r="A205" t="s">
        <v>39</v>
      </c>
      <c r="B205" s="4" t="s">
        <v>34</v>
      </c>
      <c r="C205" s="4" t="s">
        <v>465</v>
      </c>
      <c r="D205" s="4" t="s">
        <v>467</v>
      </c>
      <c r="E205" s="4">
        <v>3.7069500000000001E-5</v>
      </c>
      <c r="F205" s="4">
        <v>6.6384300000000001E-4</v>
      </c>
      <c r="G205" s="4">
        <v>2</v>
      </c>
      <c r="H205" s="4">
        <v>2</v>
      </c>
      <c r="I205" s="4">
        <v>13</v>
      </c>
      <c r="J205" s="4" t="s">
        <v>448</v>
      </c>
      <c r="K205" s="4" t="s">
        <v>466</v>
      </c>
      <c r="L205" s="4" t="s">
        <v>456</v>
      </c>
      <c r="M205" s="4">
        <v>0</v>
      </c>
      <c r="N205" s="4">
        <v>1774.93676</v>
      </c>
      <c r="O205" s="4" t="s">
        <v>34</v>
      </c>
      <c r="P205" s="4" t="s">
        <v>34</v>
      </c>
      <c r="Q205" s="4">
        <v>1.9819999999999999E-4</v>
      </c>
      <c r="R205" s="4">
        <v>1.009E-6</v>
      </c>
      <c r="S205" s="4">
        <v>4.3499999999999996</v>
      </c>
    </row>
    <row r="206" spans="1:19" hidden="1" outlineLevel="1" collapsed="1" x14ac:dyDescent="0.25">
      <c r="A206" t="s">
        <v>39</v>
      </c>
      <c r="B206" s="4" t="s">
        <v>34</v>
      </c>
      <c r="C206" s="4" t="s">
        <v>468</v>
      </c>
      <c r="D206" s="4" t="s">
        <v>186</v>
      </c>
      <c r="E206" s="4">
        <v>4.1168200000000002E-3</v>
      </c>
      <c r="F206" s="4">
        <v>6.6384300000000001E-4</v>
      </c>
      <c r="G206" s="4">
        <v>1</v>
      </c>
      <c r="H206" s="4">
        <v>1</v>
      </c>
      <c r="I206" s="4">
        <v>3</v>
      </c>
      <c r="J206" s="4" t="s">
        <v>419</v>
      </c>
      <c r="K206" s="4" t="s">
        <v>469</v>
      </c>
      <c r="L206" s="4" t="s">
        <v>470</v>
      </c>
      <c r="M206" s="4">
        <v>0</v>
      </c>
      <c r="N206" s="4">
        <v>892.49206000000004</v>
      </c>
      <c r="O206" s="4" t="s">
        <v>34</v>
      </c>
      <c r="P206" s="4" t="s">
        <v>34</v>
      </c>
      <c r="Q206" s="4">
        <v>1.9819999999999999E-4</v>
      </c>
      <c r="R206" s="4">
        <v>4.5320000000000001E-4</v>
      </c>
      <c r="S206" s="4">
        <v>2.2999999999999998</v>
      </c>
    </row>
    <row r="207" spans="1:19" hidden="1" outlineLevel="1" collapsed="1" x14ac:dyDescent="0.25">
      <c r="A207" t="s">
        <v>39</v>
      </c>
      <c r="B207" s="4" t="s">
        <v>34</v>
      </c>
      <c r="C207" s="4" t="s">
        <v>471</v>
      </c>
      <c r="D207" s="4" t="s">
        <v>152</v>
      </c>
      <c r="E207" s="4">
        <v>0.167626</v>
      </c>
      <c r="F207" s="4">
        <v>5.2710999999999999E-3</v>
      </c>
      <c r="G207" s="4">
        <v>1</v>
      </c>
      <c r="H207" s="4">
        <v>1</v>
      </c>
      <c r="I207" s="4">
        <v>1</v>
      </c>
      <c r="J207" s="4" t="s">
        <v>419</v>
      </c>
      <c r="K207" s="4" t="s">
        <v>472</v>
      </c>
      <c r="L207" s="4" t="s">
        <v>470</v>
      </c>
      <c r="M207" s="4">
        <v>1</v>
      </c>
      <c r="N207" s="4">
        <v>1191.6514199999999</v>
      </c>
      <c r="O207" s="4" t="s">
        <v>34</v>
      </c>
      <c r="P207" s="4" t="s">
        <v>34</v>
      </c>
      <c r="Q207" s="4">
        <v>1.3780000000000001E-3</v>
      </c>
      <c r="R207" s="4">
        <v>6.1650000000000003E-2</v>
      </c>
      <c r="S207" s="4">
        <v>2.3199999999999998</v>
      </c>
    </row>
    <row r="208" spans="1:19" hidden="1" outlineLevel="1" collapsed="1" x14ac:dyDescent="0.25">
      <c r="A208" t="s">
        <v>39</v>
      </c>
      <c r="B208" s="4" t="s">
        <v>34</v>
      </c>
      <c r="C208" s="4" t="s">
        <v>473</v>
      </c>
      <c r="D208" s="4" t="s">
        <v>39</v>
      </c>
      <c r="E208" s="4">
        <v>3.0248700000000001E-5</v>
      </c>
      <c r="F208" s="4">
        <v>6.6384300000000001E-4</v>
      </c>
      <c r="G208" s="4">
        <v>2</v>
      </c>
      <c r="H208" s="4">
        <v>3</v>
      </c>
      <c r="I208" s="4">
        <v>3</v>
      </c>
      <c r="J208" s="4" t="s">
        <v>434</v>
      </c>
      <c r="K208" s="4" t="s">
        <v>474</v>
      </c>
      <c r="L208" s="4" t="s">
        <v>39</v>
      </c>
      <c r="M208" s="4">
        <v>0</v>
      </c>
      <c r="N208" s="4">
        <v>1941.0287499999999</v>
      </c>
      <c r="O208" s="4" t="s">
        <v>34</v>
      </c>
      <c r="P208" s="4" t="s">
        <v>34</v>
      </c>
      <c r="Q208" s="4">
        <v>1.9819999999999999E-4</v>
      </c>
      <c r="R208" s="4">
        <v>7.7209999999999999E-7</v>
      </c>
      <c r="S208" s="4">
        <v>4.76</v>
      </c>
    </row>
    <row r="209" spans="1:34" hidden="1" outlineLevel="1" collapsed="1" x14ac:dyDescent="0.25">
      <c r="A209" t="s">
        <v>39</v>
      </c>
      <c r="B209" s="4" t="s">
        <v>34</v>
      </c>
      <c r="C209" s="4" t="s">
        <v>475</v>
      </c>
      <c r="D209" s="4" t="s">
        <v>39</v>
      </c>
      <c r="E209" s="4">
        <v>3.8051799999999999E-6</v>
      </c>
      <c r="F209" s="4">
        <v>6.6384300000000001E-4</v>
      </c>
      <c r="G209" s="4">
        <v>2</v>
      </c>
      <c r="H209" s="4">
        <v>3</v>
      </c>
      <c r="I209" s="4">
        <v>5</v>
      </c>
      <c r="J209" s="4" t="s">
        <v>434</v>
      </c>
      <c r="K209" s="4" t="s">
        <v>476</v>
      </c>
      <c r="L209" s="4" t="s">
        <v>39</v>
      </c>
      <c r="M209" s="4">
        <v>1</v>
      </c>
      <c r="N209" s="4">
        <v>2069.1237099999998</v>
      </c>
      <c r="O209" s="4" t="s">
        <v>34</v>
      </c>
      <c r="P209" s="4" t="s">
        <v>34</v>
      </c>
      <c r="Q209" s="4">
        <v>1.9819999999999999E-4</v>
      </c>
      <c r="R209" s="4">
        <v>5.2660000000000003E-8</v>
      </c>
      <c r="S209" s="4">
        <v>4.42</v>
      </c>
    </row>
    <row r="210" spans="1:34" hidden="1" outlineLevel="1" collapsed="1" x14ac:dyDescent="0.25">
      <c r="A210" t="s">
        <v>39</v>
      </c>
      <c r="B210" s="4" t="s">
        <v>34</v>
      </c>
      <c r="C210" s="4" t="s">
        <v>477</v>
      </c>
      <c r="D210" s="4" t="s">
        <v>39</v>
      </c>
      <c r="E210" s="4">
        <v>1.9647999999999999E-5</v>
      </c>
      <c r="F210" s="4">
        <v>6.6384300000000001E-4</v>
      </c>
      <c r="G210" s="4">
        <v>2</v>
      </c>
      <c r="H210" s="4">
        <v>3</v>
      </c>
      <c r="I210" s="4">
        <v>2</v>
      </c>
      <c r="J210" s="4" t="s">
        <v>434</v>
      </c>
      <c r="K210" s="4" t="s">
        <v>478</v>
      </c>
      <c r="L210" s="4" t="s">
        <v>39</v>
      </c>
      <c r="M210" s="4">
        <v>0</v>
      </c>
      <c r="N210" s="4">
        <v>2478.2510900000002</v>
      </c>
      <c r="O210" s="4" t="s">
        <v>34</v>
      </c>
      <c r="P210" s="4" t="s">
        <v>34</v>
      </c>
      <c r="Q210" s="4">
        <v>1.9819999999999999E-4</v>
      </c>
      <c r="R210" s="4">
        <v>4.4130000000000001E-7</v>
      </c>
      <c r="S210" s="4">
        <v>4.96</v>
      </c>
    </row>
    <row r="211" spans="1:34" hidden="1" outlineLevel="1" collapsed="1" x14ac:dyDescent="0.25">
      <c r="A211" t="s">
        <v>39</v>
      </c>
      <c r="B211" s="4" t="s">
        <v>34</v>
      </c>
      <c r="C211" s="4" t="s">
        <v>479</v>
      </c>
      <c r="D211" s="4" t="s">
        <v>480</v>
      </c>
      <c r="E211" s="4">
        <v>6.6315099999999998E-6</v>
      </c>
      <c r="F211" s="4">
        <v>6.6384300000000001E-4</v>
      </c>
      <c r="G211" s="4">
        <v>1</v>
      </c>
      <c r="H211" s="4">
        <v>1</v>
      </c>
      <c r="I211" s="4">
        <v>9</v>
      </c>
      <c r="J211" s="4" t="s">
        <v>419</v>
      </c>
      <c r="K211" s="4" t="s">
        <v>481</v>
      </c>
      <c r="L211" s="4" t="s">
        <v>482</v>
      </c>
      <c r="M211" s="4">
        <v>1</v>
      </c>
      <c r="N211" s="4">
        <v>1830.9378200000001</v>
      </c>
      <c r="O211" s="4" t="s">
        <v>34</v>
      </c>
      <c r="P211" s="4" t="s">
        <v>34</v>
      </c>
      <c r="Q211" s="4">
        <v>1.9819999999999999E-4</v>
      </c>
      <c r="R211" s="4">
        <v>1.082E-7</v>
      </c>
      <c r="S211" s="4">
        <v>4.63</v>
      </c>
    </row>
    <row r="212" spans="1:34" hidden="1" outlineLevel="1" collapsed="1" x14ac:dyDescent="0.25">
      <c r="A212" t="s">
        <v>39</v>
      </c>
      <c r="B212" s="4" t="s">
        <v>34</v>
      </c>
      <c r="C212" s="4" t="s">
        <v>483</v>
      </c>
      <c r="D212" s="4" t="s">
        <v>484</v>
      </c>
      <c r="E212" s="4">
        <v>8.0142500000000005E-2</v>
      </c>
      <c r="F212" s="4">
        <v>1.35166E-3</v>
      </c>
      <c r="G212" s="4">
        <v>1</v>
      </c>
      <c r="H212" s="4">
        <v>1</v>
      </c>
      <c r="I212" s="4">
        <v>1</v>
      </c>
      <c r="J212" s="4" t="s">
        <v>419</v>
      </c>
      <c r="K212" s="4" t="s">
        <v>485</v>
      </c>
      <c r="L212" s="4" t="s">
        <v>464</v>
      </c>
      <c r="M212" s="4">
        <v>1</v>
      </c>
      <c r="N212" s="4">
        <v>1903.9793500000001</v>
      </c>
      <c r="O212" s="4" t="s">
        <v>34</v>
      </c>
      <c r="P212" s="4" t="s">
        <v>34</v>
      </c>
      <c r="Q212" s="4">
        <v>3.7310000000000002E-4</v>
      </c>
      <c r="R212" s="4">
        <v>2.2349999999999998E-2</v>
      </c>
      <c r="S212" s="4">
        <v>2.68</v>
      </c>
    </row>
    <row r="213" spans="1:34" hidden="1" outlineLevel="1" collapsed="1" x14ac:dyDescent="0.25">
      <c r="A213" t="s">
        <v>39</v>
      </c>
      <c r="B213" s="4" t="s">
        <v>34</v>
      </c>
      <c r="C213" s="4" t="s">
        <v>486</v>
      </c>
      <c r="D213" s="4" t="s">
        <v>39</v>
      </c>
      <c r="E213" s="4">
        <v>4.1283599999999998E-4</v>
      </c>
      <c r="F213" s="4">
        <v>6.6384300000000001E-4</v>
      </c>
      <c r="G213" s="4">
        <v>3</v>
      </c>
      <c r="H213" s="4">
        <v>3</v>
      </c>
      <c r="I213" s="4">
        <v>2</v>
      </c>
      <c r="J213" s="4" t="s">
        <v>445</v>
      </c>
      <c r="K213" s="4" t="s">
        <v>487</v>
      </c>
      <c r="L213" s="4" t="s">
        <v>39</v>
      </c>
      <c r="M213" s="4">
        <v>0</v>
      </c>
      <c r="N213" s="4">
        <v>1940.9460799999999</v>
      </c>
      <c r="O213" s="4" t="s">
        <v>34</v>
      </c>
      <c r="P213" s="4" t="s">
        <v>34</v>
      </c>
      <c r="Q213" s="4">
        <v>1.9819999999999999E-4</v>
      </c>
      <c r="R213" s="4">
        <v>2.302E-5</v>
      </c>
      <c r="S213" s="4">
        <v>3.48</v>
      </c>
    </row>
    <row r="214" spans="1:34" hidden="1" outlineLevel="1" collapsed="1" x14ac:dyDescent="0.25">
      <c r="A214" t="s">
        <v>39</v>
      </c>
      <c r="B214" s="4" t="s">
        <v>34</v>
      </c>
      <c r="C214" s="4" t="s">
        <v>488</v>
      </c>
      <c r="D214" s="4" t="s">
        <v>39</v>
      </c>
      <c r="E214" s="4">
        <v>1.2205099999999999E-5</v>
      </c>
      <c r="F214" s="4">
        <v>6.6384300000000001E-4</v>
      </c>
      <c r="G214" s="4">
        <v>3</v>
      </c>
      <c r="H214" s="4">
        <v>4</v>
      </c>
      <c r="I214" s="4">
        <v>5</v>
      </c>
      <c r="J214" s="4" t="s">
        <v>445</v>
      </c>
      <c r="K214" s="4" t="s">
        <v>489</v>
      </c>
      <c r="L214" s="4" t="s">
        <v>39</v>
      </c>
      <c r="M214" s="4">
        <v>0</v>
      </c>
      <c r="N214" s="4">
        <v>2157.0709999999999</v>
      </c>
      <c r="O214" s="4" t="s">
        <v>34</v>
      </c>
      <c r="P214" s="4" t="s">
        <v>34</v>
      </c>
      <c r="Q214" s="4">
        <v>1.9819999999999999E-4</v>
      </c>
      <c r="R214" s="4">
        <v>2.3900000000000001E-7</v>
      </c>
      <c r="S214" s="4">
        <v>5.36</v>
      </c>
    </row>
    <row r="215" spans="1:34" hidden="1" outlineLevel="1" collapsed="1" x14ac:dyDescent="0.25">
      <c r="A215" t="s">
        <v>39</v>
      </c>
      <c r="B215" s="4" t="s">
        <v>34</v>
      </c>
      <c r="C215" s="4" t="s">
        <v>490</v>
      </c>
      <c r="D215" s="4" t="s">
        <v>39</v>
      </c>
      <c r="E215" s="4">
        <v>6.3313900000000001E-3</v>
      </c>
      <c r="F215" s="4">
        <v>6.6384300000000001E-4</v>
      </c>
      <c r="G215" s="4">
        <v>3</v>
      </c>
      <c r="H215" s="4">
        <v>4</v>
      </c>
      <c r="I215" s="4">
        <v>2</v>
      </c>
      <c r="J215" s="4" t="s">
        <v>445</v>
      </c>
      <c r="K215" s="4" t="s">
        <v>491</v>
      </c>
      <c r="L215" s="4" t="s">
        <v>39</v>
      </c>
      <c r="M215" s="4">
        <v>1</v>
      </c>
      <c r="N215" s="4">
        <v>2542.3035199999999</v>
      </c>
      <c r="O215" s="4" t="s">
        <v>34</v>
      </c>
      <c r="P215" s="4" t="s">
        <v>34</v>
      </c>
      <c r="Q215" s="4">
        <v>1.9819999999999999E-4</v>
      </c>
      <c r="R215" s="4">
        <v>7.919E-4</v>
      </c>
      <c r="S215" s="4">
        <v>3.35</v>
      </c>
    </row>
    <row r="216" spans="1:34" collapsed="1" x14ac:dyDescent="0.25">
      <c r="A216" s="3" t="s">
        <v>34</v>
      </c>
      <c r="B216" s="3" t="s">
        <v>35</v>
      </c>
      <c r="C216" s="3" t="s">
        <v>492</v>
      </c>
      <c r="D216" s="3" t="s">
        <v>493</v>
      </c>
      <c r="E216" s="3">
        <v>0</v>
      </c>
      <c r="F216" s="3">
        <v>144.976</v>
      </c>
      <c r="G216" s="3">
        <v>45</v>
      </c>
      <c r="H216" s="3">
        <v>21</v>
      </c>
      <c r="I216" s="3">
        <v>99</v>
      </c>
      <c r="J216" s="3">
        <v>8</v>
      </c>
      <c r="K216" s="3">
        <v>639</v>
      </c>
      <c r="L216" s="3">
        <v>69.400000000000006</v>
      </c>
      <c r="M216" s="3">
        <v>5.0599999999999996</v>
      </c>
      <c r="N216" s="3">
        <v>309.06</v>
      </c>
      <c r="O216" s="3">
        <v>21</v>
      </c>
      <c r="P216" s="3" t="s">
        <v>38</v>
      </c>
      <c r="Q216" s="3" t="s">
        <v>39</v>
      </c>
      <c r="R216" s="3" t="s">
        <v>39</v>
      </c>
      <c r="S216" s="3" t="s">
        <v>40</v>
      </c>
      <c r="T216" s="3" t="s">
        <v>39</v>
      </c>
      <c r="U216" s="3" t="s">
        <v>492</v>
      </c>
      <c r="V216" s="3" t="s">
        <v>39</v>
      </c>
      <c r="W216" s="3" t="s">
        <v>427</v>
      </c>
      <c r="X216" s="3" t="s">
        <v>39</v>
      </c>
      <c r="Y216" s="3" t="s">
        <v>39</v>
      </c>
      <c r="Z216" s="3" t="s">
        <v>39</v>
      </c>
      <c r="AA216" s="3">
        <v>0</v>
      </c>
      <c r="AB216" s="3" t="s">
        <v>34</v>
      </c>
      <c r="AC216" s="3">
        <v>1</v>
      </c>
      <c r="AD216" s="3">
        <v>0</v>
      </c>
      <c r="AE216" s="3" t="s">
        <v>39</v>
      </c>
      <c r="AF216" s="3">
        <v>3</v>
      </c>
      <c r="AG216" s="3" t="s">
        <v>494</v>
      </c>
      <c r="AH216" s="3" t="s">
        <v>494</v>
      </c>
    </row>
    <row r="217" spans="1:34" hidden="1" outlineLevel="1" collapsed="1" x14ac:dyDescent="0.25">
      <c r="A217" t="s">
        <v>39</v>
      </c>
      <c r="B217" s="2" t="s">
        <v>45</v>
      </c>
      <c r="C217" s="2" t="s">
        <v>46</v>
      </c>
      <c r="D217" s="2" t="s">
        <v>33</v>
      </c>
      <c r="E217" s="2" t="s">
        <v>47</v>
      </c>
      <c r="F217" s="2" t="s">
        <v>48</v>
      </c>
      <c r="G217" s="2" t="s">
        <v>28</v>
      </c>
      <c r="H217" s="2" t="s">
        <v>49</v>
      </c>
      <c r="I217" s="2" t="s">
        <v>8</v>
      </c>
      <c r="J217" s="2" t="s">
        <v>50</v>
      </c>
      <c r="K217" s="2" t="s">
        <v>51</v>
      </c>
      <c r="L217" s="2" t="s">
        <v>52</v>
      </c>
      <c r="M217" s="2" t="s">
        <v>53</v>
      </c>
      <c r="N217" s="2" t="s">
        <v>54</v>
      </c>
      <c r="O217" s="2" t="s">
        <v>27</v>
      </c>
      <c r="P217" s="2" t="s">
        <v>55</v>
      </c>
      <c r="Q217" s="2" t="s">
        <v>56</v>
      </c>
      <c r="R217" s="2" t="s">
        <v>57</v>
      </c>
      <c r="S217" s="2" t="s">
        <v>58</v>
      </c>
    </row>
    <row r="218" spans="1:34" hidden="1" outlineLevel="1" collapsed="1" x14ac:dyDescent="0.25">
      <c r="A218" t="s">
        <v>39</v>
      </c>
      <c r="B218" s="4" t="s">
        <v>34</v>
      </c>
      <c r="C218" s="4" t="s">
        <v>495</v>
      </c>
      <c r="D218" s="4" t="s">
        <v>39</v>
      </c>
      <c r="E218" s="4">
        <v>2.88214E-3</v>
      </c>
      <c r="F218" s="4">
        <v>6.6384300000000001E-4</v>
      </c>
      <c r="G218" s="4">
        <v>2</v>
      </c>
      <c r="H218" s="4">
        <v>3</v>
      </c>
      <c r="I218" s="4">
        <v>4</v>
      </c>
      <c r="J218" s="4" t="s">
        <v>496</v>
      </c>
      <c r="K218" s="4" t="s">
        <v>497</v>
      </c>
      <c r="L218" s="4" t="s">
        <v>39</v>
      </c>
      <c r="M218" s="4">
        <v>0</v>
      </c>
      <c r="N218" s="4">
        <v>1675.7306699999999</v>
      </c>
      <c r="O218" s="4" t="s">
        <v>34</v>
      </c>
      <c r="P218" s="4" t="s">
        <v>34</v>
      </c>
      <c r="Q218" s="4">
        <v>1.9819999999999999E-4</v>
      </c>
      <c r="R218" s="4">
        <v>2.8630000000000002E-4</v>
      </c>
      <c r="S218" s="4">
        <v>2.71</v>
      </c>
    </row>
    <row r="219" spans="1:34" hidden="1" outlineLevel="1" collapsed="1" x14ac:dyDescent="0.25">
      <c r="A219" t="s">
        <v>39</v>
      </c>
      <c r="B219" s="4" t="s">
        <v>34</v>
      </c>
      <c r="C219" s="4" t="s">
        <v>498</v>
      </c>
      <c r="D219" s="4" t="s">
        <v>39</v>
      </c>
      <c r="E219" s="4">
        <v>1.82141E-4</v>
      </c>
      <c r="F219" s="4">
        <v>6.6384300000000001E-4</v>
      </c>
      <c r="G219" s="4">
        <v>3</v>
      </c>
      <c r="H219" s="4">
        <v>4</v>
      </c>
      <c r="I219" s="4">
        <v>7</v>
      </c>
      <c r="J219" s="4" t="s">
        <v>499</v>
      </c>
      <c r="K219" s="4" t="s">
        <v>500</v>
      </c>
      <c r="L219" s="4" t="s">
        <v>39</v>
      </c>
      <c r="M219" s="4">
        <v>0</v>
      </c>
      <c r="N219" s="4">
        <v>1199.67426</v>
      </c>
      <c r="O219" s="4" t="s">
        <v>34</v>
      </c>
      <c r="P219" s="4" t="s">
        <v>34</v>
      </c>
      <c r="Q219" s="4">
        <v>1.9819999999999999E-4</v>
      </c>
      <c r="R219" s="4">
        <v>7.9170000000000006E-6</v>
      </c>
      <c r="S219" s="4">
        <v>2.68</v>
      </c>
    </row>
    <row r="220" spans="1:34" hidden="1" outlineLevel="1" collapsed="1" x14ac:dyDescent="0.25">
      <c r="A220" t="s">
        <v>39</v>
      </c>
      <c r="B220" s="4" t="s">
        <v>34</v>
      </c>
      <c r="C220" s="4" t="s">
        <v>501</v>
      </c>
      <c r="D220" s="4" t="s">
        <v>39</v>
      </c>
      <c r="E220" s="4">
        <v>2.9802E-5</v>
      </c>
      <c r="F220" s="4">
        <v>6.6384300000000001E-4</v>
      </c>
      <c r="G220" s="4">
        <v>2</v>
      </c>
      <c r="H220" s="4">
        <v>4</v>
      </c>
      <c r="I220" s="4">
        <v>1</v>
      </c>
      <c r="J220" s="4" t="s">
        <v>496</v>
      </c>
      <c r="K220" s="4" t="s">
        <v>502</v>
      </c>
      <c r="L220" s="4" t="s">
        <v>39</v>
      </c>
      <c r="M220" s="4">
        <v>1</v>
      </c>
      <c r="N220" s="4">
        <v>1938.0443399999999</v>
      </c>
      <c r="O220" s="4" t="s">
        <v>34</v>
      </c>
      <c r="P220" s="4" t="s">
        <v>34</v>
      </c>
      <c r="Q220" s="4">
        <v>1.9819999999999999E-4</v>
      </c>
      <c r="R220" s="4">
        <v>7.5769999999999996E-7</v>
      </c>
      <c r="S220" s="4">
        <v>4.1100000000000003</v>
      </c>
    </row>
    <row r="221" spans="1:34" hidden="1" outlineLevel="1" collapsed="1" x14ac:dyDescent="0.25">
      <c r="A221" t="s">
        <v>39</v>
      </c>
      <c r="B221" s="4" t="s">
        <v>34</v>
      </c>
      <c r="C221" s="4" t="s">
        <v>503</v>
      </c>
      <c r="D221" s="4" t="s">
        <v>463</v>
      </c>
      <c r="E221" s="4">
        <v>3.3470199999999999E-2</v>
      </c>
      <c r="F221" s="4">
        <v>6.6384300000000001E-4</v>
      </c>
      <c r="G221" s="4">
        <v>1</v>
      </c>
      <c r="H221" s="4">
        <v>1</v>
      </c>
      <c r="I221" s="4">
        <v>2</v>
      </c>
      <c r="J221" s="4" t="s">
        <v>492</v>
      </c>
      <c r="K221" s="4" t="s">
        <v>504</v>
      </c>
      <c r="L221" s="4" t="s">
        <v>505</v>
      </c>
      <c r="M221" s="4">
        <v>0</v>
      </c>
      <c r="N221" s="4">
        <v>1374.69334</v>
      </c>
      <c r="O221" s="4" t="s">
        <v>34</v>
      </c>
      <c r="P221" s="4" t="s">
        <v>34</v>
      </c>
      <c r="Q221" s="4">
        <v>1.9819999999999999E-4</v>
      </c>
      <c r="R221" s="4">
        <v>6.9670000000000001E-3</v>
      </c>
      <c r="S221" s="4">
        <v>2.48</v>
      </c>
    </row>
    <row r="222" spans="1:34" hidden="1" outlineLevel="1" collapsed="1" x14ac:dyDescent="0.25">
      <c r="A222" t="s">
        <v>39</v>
      </c>
      <c r="B222" s="4" t="s">
        <v>34</v>
      </c>
      <c r="C222" s="4" t="s">
        <v>506</v>
      </c>
      <c r="D222" s="4" t="s">
        <v>39</v>
      </c>
      <c r="E222" s="4">
        <v>2.3523400000000001E-3</v>
      </c>
      <c r="F222" s="4">
        <v>6.6384300000000001E-4</v>
      </c>
      <c r="G222" s="4">
        <v>2</v>
      </c>
      <c r="H222" s="4">
        <v>4</v>
      </c>
      <c r="I222" s="4">
        <v>1</v>
      </c>
      <c r="J222" s="4" t="s">
        <v>496</v>
      </c>
      <c r="K222" s="4" t="s">
        <v>507</v>
      </c>
      <c r="L222" s="4" t="s">
        <v>39</v>
      </c>
      <c r="M222" s="4">
        <v>0</v>
      </c>
      <c r="N222" s="4">
        <v>1183.64698</v>
      </c>
      <c r="O222" s="4" t="s">
        <v>34</v>
      </c>
      <c r="P222" s="4" t="s">
        <v>34</v>
      </c>
      <c r="Q222" s="4">
        <v>1.9819999999999999E-4</v>
      </c>
      <c r="R222" s="4">
        <v>2.196E-4</v>
      </c>
      <c r="S222" s="4">
        <v>1.97</v>
      </c>
    </row>
    <row r="223" spans="1:34" hidden="1" outlineLevel="1" collapsed="1" x14ac:dyDescent="0.25">
      <c r="A223" t="s">
        <v>39</v>
      </c>
      <c r="B223" s="4" t="s">
        <v>34</v>
      </c>
      <c r="C223" s="4" t="s">
        <v>508</v>
      </c>
      <c r="D223" s="4" t="s">
        <v>39</v>
      </c>
      <c r="E223" s="4">
        <v>4.6923399999999997E-2</v>
      </c>
      <c r="F223" s="4">
        <v>6.6384300000000001E-4</v>
      </c>
      <c r="G223" s="4">
        <v>1</v>
      </c>
      <c r="H223" s="4">
        <v>2</v>
      </c>
      <c r="I223" s="4">
        <v>1</v>
      </c>
      <c r="J223" s="4" t="s">
        <v>492</v>
      </c>
      <c r="K223" s="4" t="s">
        <v>509</v>
      </c>
      <c r="L223" s="4" t="s">
        <v>39</v>
      </c>
      <c r="M223" s="4">
        <v>1</v>
      </c>
      <c r="N223" s="4">
        <v>2713.3467900000001</v>
      </c>
      <c r="O223" s="4" t="s">
        <v>34</v>
      </c>
      <c r="P223" s="4" t="s">
        <v>34</v>
      </c>
      <c r="Q223" s="4">
        <v>1.9819999999999999E-4</v>
      </c>
      <c r="R223" s="4">
        <v>1.095E-2</v>
      </c>
      <c r="S223" s="4">
        <v>2.87</v>
      </c>
    </row>
    <row r="224" spans="1:34" hidden="1" outlineLevel="1" collapsed="1" x14ac:dyDescent="0.25">
      <c r="A224" t="s">
        <v>39</v>
      </c>
      <c r="B224" s="4" t="s">
        <v>34</v>
      </c>
      <c r="C224" s="4" t="s">
        <v>510</v>
      </c>
      <c r="D224" s="4" t="s">
        <v>39</v>
      </c>
      <c r="E224" s="4">
        <v>4.23201E-4</v>
      </c>
      <c r="F224" s="4">
        <v>6.6384300000000001E-4</v>
      </c>
      <c r="G224" s="4">
        <v>2</v>
      </c>
      <c r="H224" s="4">
        <v>2</v>
      </c>
      <c r="I224" s="4">
        <v>5</v>
      </c>
      <c r="J224" s="4" t="s">
        <v>496</v>
      </c>
      <c r="K224" s="4" t="s">
        <v>511</v>
      </c>
      <c r="L224" s="4" t="s">
        <v>39</v>
      </c>
      <c r="M224" s="4">
        <v>1</v>
      </c>
      <c r="N224" s="4">
        <v>1815.98107</v>
      </c>
      <c r="O224" s="4" t="s">
        <v>34</v>
      </c>
      <c r="P224" s="4" t="s">
        <v>34</v>
      </c>
      <c r="Q224" s="4">
        <v>1.9819999999999999E-4</v>
      </c>
      <c r="R224" s="4">
        <v>2.372E-5</v>
      </c>
      <c r="S224" s="4">
        <v>2.98</v>
      </c>
    </row>
    <row r="225" spans="1:34" hidden="1" outlineLevel="1" collapsed="1" x14ac:dyDescent="0.25">
      <c r="A225" t="s">
        <v>39</v>
      </c>
      <c r="B225" s="4" t="s">
        <v>34</v>
      </c>
      <c r="C225" s="4" t="s">
        <v>512</v>
      </c>
      <c r="D225" s="4" t="s">
        <v>39</v>
      </c>
      <c r="E225" s="4">
        <v>8.1561299999999994E-5</v>
      </c>
      <c r="F225" s="4">
        <v>6.6384300000000001E-4</v>
      </c>
      <c r="G225" s="4">
        <v>2</v>
      </c>
      <c r="H225" s="4">
        <v>4</v>
      </c>
      <c r="I225" s="4">
        <v>4</v>
      </c>
      <c r="J225" s="4" t="s">
        <v>496</v>
      </c>
      <c r="K225" s="4" t="s">
        <v>513</v>
      </c>
      <c r="L225" s="4" t="s">
        <v>39</v>
      </c>
      <c r="M225" s="4">
        <v>0</v>
      </c>
      <c r="N225" s="4">
        <v>1659.8952099999999</v>
      </c>
      <c r="O225" s="4" t="s">
        <v>34</v>
      </c>
      <c r="P225" s="4" t="s">
        <v>34</v>
      </c>
      <c r="Q225" s="4">
        <v>1.9819999999999999E-4</v>
      </c>
      <c r="R225" s="4">
        <v>2.796E-6</v>
      </c>
      <c r="S225" s="4">
        <v>3.38</v>
      </c>
    </row>
    <row r="226" spans="1:34" hidden="1" outlineLevel="1" collapsed="1" x14ac:dyDescent="0.25">
      <c r="A226" t="s">
        <v>39</v>
      </c>
      <c r="B226" s="4" t="s">
        <v>34</v>
      </c>
      <c r="C226" s="4" t="s">
        <v>514</v>
      </c>
      <c r="D226" s="4" t="s">
        <v>39</v>
      </c>
      <c r="E226" s="4">
        <v>1.9166700000000001E-5</v>
      </c>
      <c r="F226" s="4">
        <v>6.6384300000000001E-4</v>
      </c>
      <c r="G226" s="4">
        <v>2</v>
      </c>
      <c r="H226" s="4">
        <v>4</v>
      </c>
      <c r="I226" s="4">
        <v>2</v>
      </c>
      <c r="J226" s="4" t="s">
        <v>496</v>
      </c>
      <c r="K226" s="4" t="s">
        <v>515</v>
      </c>
      <c r="L226" s="4" t="s">
        <v>39</v>
      </c>
      <c r="M226" s="4">
        <v>1</v>
      </c>
      <c r="N226" s="4">
        <v>1787.99018</v>
      </c>
      <c r="O226" s="4" t="s">
        <v>34</v>
      </c>
      <c r="P226" s="4" t="s">
        <v>34</v>
      </c>
      <c r="Q226" s="4">
        <v>1.9819999999999999E-4</v>
      </c>
      <c r="R226" s="4">
        <v>4.2899999999999999E-7</v>
      </c>
      <c r="S226" s="4">
        <v>4.47</v>
      </c>
    </row>
    <row r="227" spans="1:34" hidden="1" outlineLevel="1" collapsed="1" x14ac:dyDescent="0.25">
      <c r="A227" t="s">
        <v>39</v>
      </c>
      <c r="B227" s="4" t="s">
        <v>34</v>
      </c>
      <c r="C227" s="4" t="s">
        <v>516</v>
      </c>
      <c r="D227" s="4" t="s">
        <v>39</v>
      </c>
      <c r="E227" s="4">
        <v>5.0180900000000002E-3</v>
      </c>
      <c r="F227" s="4">
        <v>6.6384300000000001E-4</v>
      </c>
      <c r="G227" s="4">
        <v>2</v>
      </c>
      <c r="H227" s="4">
        <v>2</v>
      </c>
      <c r="I227" s="4">
        <v>1</v>
      </c>
      <c r="J227" s="4" t="s">
        <v>496</v>
      </c>
      <c r="K227" s="4" t="s">
        <v>517</v>
      </c>
      <c r="L227" s="4" t="s">
        <v>39</v>
      </c>
      <c r="M227" s="4">
        <v>0</v>
      </c>
      <c r="N227" s="4">
        <v>1274.6891800000001</v>
      </c>
      <c r="O227" s="4" t="s">
        <v>34</v>
      </c>
      <c r="P227" s="4" t="s">
        <v>34</v>
      </c>
      <c r="Q227" s="4">
        <v>1.9819999999999999E-4</v>
      </c>
      <c r="R227" s="4">
        <v>5.8830000000000004E-4</v>
      </c>
      <c r="S227" s="4">
        <v>2.89</v>
      </c>
    </row>
    <row r="228" spans="1:34" hidden="1" outlineLevel="1" collapsed="1" x14ac:dyDescent="0.25">
      <c r="A228" t="s">
        <v>39</v>
      </c>
      <c r="B228" s="4" t="s">
        <v>34</v>
      </c>
      <c r="C228" s="4" t="s">
        <v>518</v>
      </c>
      <c r="D228" s="4" t="s">
        <v>39</v>
      </c>
      <c r="E228" s="4">
        <v>1.6331399999999999E-4</v>
      </c>
      <c r="F228" s="4">
        <v>6.6384300000000001E-4</v>
      </c>
      <c r="G228" s="4">
        <v>1</v>
      </c>
      <c r="H228" s="4">
        <v>1</v>
      </c>
      <c r="I228" s="4">
        <v>21</v>
      </c>
      <c r="J228" s="4" t="s">
        <v>492</v>
      </c>
      <c r="K228" s="4" t="s">
        <v>519</v>
      </c>
      <c r="L228" s="4" t="s">
        <v>39</v>
      </c>
      <c r="M228" s="4">
        <v>0</v>
      </c>
      <c r="N228" s="4">
        <v>3262.5174900000002</v>
      </c>
      <c r="O228" s="4" t="s">
        <v>34</v>
      </c>
      <c r="P228" s="4" t="s">
        <v>34</v>
      </c>
      <c r="Q228" s="4">
        <v>1.9819999999999999E-4</v>
      </c>
      <c r="R228" s="4">
        <v>6.9E-6</v>
      </c>
      <c r="S228" s="4">
        <v>4.3899999999999997</v>
      </c>
    </row>
    <row r="229" spans="1:34" hidden="1" outlineLevel="1" collapsed="1" x14ac:dyDescent="0.25">
      <c r="A229" t="s">
        <v>39</v>
      </c>
      <c r="B229" s="4" t="s">
        <v>34</v>
      </c>
      <c r="C229" s="4" t="s">
        <v>520</v>
      </c>
      <c r="D229" s="4" t="s">
        <v>152</v>
      </c>
      <c r="E229" s="4">
        <v>4.1250200000000002E-7</v>
      </c>
      <c r="F229" s="4">
        <v>6.6384300000000001E-4</v>
      </c>
      <c r="G229" s="4">
        <v>1</v>
      </c>
      <c r="H229" s="4">
        <v>1</v>
      </c>
      <c r="I229" s="4">
        <v>13</v>
      </c>
      <c r="J229" s="4" t="s">
        <v>492</v>
      </c>
      <c r="K229" s="4" t="s">
        <v>521</v>
      </c>
      <c r="L229" s="4" t="s">
        <v>522</v>
      </c>
      <c r="M229" s="4">
        <v>0</v>
      </c>
      <c r="N229" s="4">
        <v>1607.7482299999999</v>
      </c>
      <c r="O229" s="4" t="s">
        <v>34</v>
      </c>
      <c r="P229" s="4" t="s">
        <v>34</v>
      </c>
      <c r="Q229" s="4">
        <v>1.9819999999999999E-4</v>
      </c>
      <c r="R229" s="4">
        <v>2.9619999999999999E-9</v>
      </c>
      <c r="S229" s="4">
        <v>4.5599999999999996</v>
      </c>
    </row>
    <row r="230" spans="1:34" hidden="1" outlineLevel="1" collapsed="1" x14ac:dyDescent="0.25">
      <c r="A230" t="s">
        <v>39</v>
      </c>
      <c r="B230" s="4" t="s">
        <v>34</v>
      </c>
      <c r="C230" s="4" t="s">
        <v>523</v>
      </c>
      <c r="D230" s="4" t="s">
        <v>152</v>
      </c>
      <c r="E230" s="4">
        <v>6.1477100000000001E-5</v>
      </c>
      <c r="F230" s="4">
        <v>6.6384300000000001E-4</v>
      </c>
      <c r="G230" s="4">
        <v>1</v>
      </c>
      <c r="H230" s="4">
        <v>1</v>
      </c>
      <c r="I230" s="4">
        <v>4</v>
      </c>
      <c r="J230" s="4" t="s">
        <v>492</v>
      </c>
      <c r="K230" s="4" t="s">
        <v>524</v>
      </c>
      <c r="L230" s="4" t="s">
        <v>522</v>
      </c>
      <c r="M230" s="4">
        <v>1</v>
      </c>
      <c r="N230" s="4">
        <v>1763.84934</v>
      </c>
      <c r="O230" s="4" t="s">
        <v>34</v>
      </c>
      <c r="P230" s="4" t="s">
        <v>34</v>
      </c>
      <c r="Q230" s="4">
        <v>1.9819999999999999E-4</v>
      </c>
      <c r="R230" s="4">
        <v>1.9369999999999998E-6</v>
      </c>
      <c r="S230" s="4">
        <v>3.55</v>
      </c>
    </row>
    <row r="231" spans="1:34" hidden="1" outlineLevel="1" collapsed="1" x14ac:dyDescent="0.25">
      <c r="A231" t="s">
        <v>39</v>
      </c>
      <c r="B231" s="4" t="s">
        <v>34</v>
      </c>
      <c r="C231" s="4" t="s">
        <v>525</v>
      </c>
      <c r="D231" s="4" t="s">
        <v>39</v>
      </c>
      <c r="E231" s="4">
        <v>4.0272600000000001E-4</v>
      </c>
      <c r="F231" s="4">
        <v>6.6384300000000001E-4</v>
      </c>
      <c r="G231" s="4">
        <v>2</v>
      </c>
      <c r="H231" s="4">
        <v>2</v>
      </c>
      <c r="I231" s="4">
        <v>8</v>
      </c>
      <c r="J231" s="4" t="s">
        <v>496</v>
      </c>
      <c r="K231" s="4" t="s">
        <v>526</v>
      </c>
      <c r="L231" s="4" t="s">
        <v>39</v>
      </c>
      <c r="M231" s="4">
        <v>0</v>
      </c>
      <c r="N231" s="4">
        <v>1265.6735900000001</v>
      </c>
      <c r="O231" s="4" t="s">
        <v>34</v>
      </c>
      <c r="P231" s="4" t="s">
        <v>34</v>
      </c>
      <c r="Q231" s="4">
        <v>1.9819999999999999E-4</v>
      </c>
      <c r="R231" s="4">
        <v>2.2229999999999999E-5</v>
      </c>
      <c r="S231" s="4">
        <v>3.35</v>
      </c>
    </row>
    <row r="232" spans="1:34" hidden="1" outlineLevel="1" collapsed="1" x14ac:dyDescent="0.25">
      <c r="A232" t="s">
        <v>39</v>
      </c>
      <c r="B232" s="4" t="s">
        <v>34</v>
      </c>
      <c r="C232" s="4" t="s">
        <v>527</v>
      </c>
      <c r="D232" s="4" t="s">
        <v>39</v>
      </c>
      <c r="E232" s="4">
        <v>1.5387899999999999E-4</v>
      </c>
      <c r="F232" s="4">
        <v>6.6384300000000001E-4</v>
      </c>
      <c r="G232" s="4">
        <v>1</v>
      </c>
      <c r="H232" s="4">
        <v>1</v>
      </c>
      <c r="I232" s="4">
        <v>2</v>
      </c>
      <c r="J232" s="4" t="s">
        <v>492</v>
      </c>
      <c r="K232" s="4" t="s">
        <v>528</v>
      </c>
      <c r="L232" s="4" t="s">
        <v>39</v>
      </c>
      <c r="M232" s="4">
        <v>2</v>
      </c>
      <c r="N232" s="4">
        <v>2133.0669800000001</v>
      </c>
      <c r="O232" s="4" t="s">
        <v>34</v>
      </c>
      <c r="P232" s="4" t="s">
        <v>34</v>
      </c>
      <c r="Q232" s="4">
        <v>1.9819999999999999E-4</v>
      </c>
      <c r="R232" s="4">
        <v>6.3759999999999996E-6</v>
      </c>
      <c r="S232" s="4">
        <v>3.57</v>
      </c>
    </row>
    <row r="233" spans="1:34" hidden="1" outlineLevel="1" collapsed="1" x14ac:dyDescent="0.25">
      <c r="A233" t="s">
        <v>39</v>
      </c>
      <c r="B233" s="4" t="s">
        <v>34</v>
      </c>
      <c r="C233" s="4" t="s">
        <v>529</v>
      </c>
      <c r="D233" s="4" t="s">
        <v>39</v>
      </c>
      <c r="E233" s="4">
        <v>7.4428699999999997E-7</v>
      </c>
      <c r="F233" s="4">
        <v>6.6384300000000001E-4</v>
      </c>
      <c r="G233" s="4">
        <v>1</v>
      </c>
      <c r="H233" s="4">
        <v>2</v>
      </c>
      <c r="I233" s="4">
        <v>2</v>
      </c>
      <c r="J233" s="4" t="s">
        <v>492</v>
      </c>
      <c r="K233" s="4" t="s">
        <v>530</v>
      </c>
      <c r="L233" s="4" t="s">
        <v>39</v>
      </c>
      <c r="M233" s="4">
        <v>0</v>
      </c>
      <c r="N233" s="4">
        <v>2585.25182</v>
      </c>
      <c r="O233" s="4" t="s">
        <v>34</v>
      </c>
      <c r="P233" s="4" t="s">
        <v>34</v>
      </c>
      <c r="Q233" s="4">
        <v>1.9819999999999999E-4</v>
      </c>
      <c r="R233" s="4">
        <v>6.3620000000000002E-9</v>
      </c>
      <c r="S233" s="4">
        <v>5.65</v>
      </c>
    </row>
    <row r="234" spans="1:34" hidden="1" outlineLevel="1" collapsed="1" x14ac:dyDescent="0.25">
      <c r="A234" t="s">
        <v>39</v>
      </c>
      <c r="B234" s="4" t="s">
        <v>34</v>
      </c>
      <c r="C234" s="4" t="s">
        <v>531</v>
      </c>
      <c r="D234" s="4" t="s">
        <v>39</v>
      </c>
      <c r="E234" s="4">
        <v>3.71701E-7</v>
      </c>
      <c r="F234" s="4">
        <v>6.6384300000000001E-4</v>
      </c>
      <c r="G234" s="4">
        <v>2</v>
      </c>
      <c r="H234" s="4">
        <v>2</v>
      </c>
      <c r="I234" s="4">
        <v>2</v>
      </c>
      <c r="J234" s="4" t="s">
        <v>496</v>
      </c>
      <c r="K234" s="4" t="s">
        <v>532</v>
      </c>
      <c r="L234" s="4" t="s">
        <v>39</v>
      </c>
      <c r="M234" s="4">
        <v>0</v>
      </c>
      <c r="N234" s="4">
        <v>2577.2678700000001</v>
      </c>
      <c r="O234" s="4" t="s">
        <v>34</v>
      </c>
      <c r="P234" s="4" t="s">
        <v>34</v>
      </c>
      <c r="Q234" s="4">
        <v>1.9819999999999999E-4</v>
      </c>
      <c r="R234" s="4">
        <v>2.582E-9</v>
      </c>
      <c r="S234" s="4">
        <v>6.21</v>
      </c>
    </row>
    <row r="235" spans="1:34" hidden="1" outlineLevel="1" collapsed="1" x14ac:dyDescent="0.25">
      <c r="A235" t="s">
        <v>39</v>
      </c>
      <c r="B235" s="4" t="s">
        <v>34</v>
      </c>
      <c r="C235" s="4" t="s">
        <v>533</v>
      </c>
      <c r="D235" s="4" t="s">
        <v>39</v>
      </c>
      <c r="E235" s="4">
        <v>1.7617000000000001E-5</v>
      </c>
      <c r="F235" s="4">
        <v>6.6384300000000001E-4</v>
      </c>
      <c r="G235" s="4">
        <v>2</v>
      </c>
      <c r="H235" s="4">
        <v>2</v>
      </c>
      <c r="I235" s="4">
        <v>5</v>
      </c>
      <c r="J235" s="4" t="s">
        <v>496</v>
      </c>
      <c r="K235" s="4" t="s">
        <v>534</v>
      </c>
      <c r="L235" s="4" t="s">
        <v>39</v>
      </c>
      <c r="M235" s="4">
        <v>0</v>
      </c>
      <c r="N235" s="4">
        <v>1459.7751000000001</v>
      </c>
      <c r="O235" s="4" t="s">
        <v>34</v>
      </c>
      <c r="P235" s="4" t="s">
        <v>34</v>
      </c>
      <c r="Q235" s="4">
        <v>1.9819999999999999E-4</v>
      </c>
      <c r="R235" s="4">
        <v>3.847E-7</v>
      </c>
      <c r="S235" s="4">
        <v>2.92</v>
      </c>
    </row>
    <row r="236" spans="1:34" hidden="1" outlineLevel="1" collapsed="1" x14ac:dyDescent="0.25">
      <c r="A236" t="s">
        <v>39</v>
      </c>
      <c r="B236" s="4" t="s">
        <v>34</v>
      </c>
      <c r="C236" s="4" t="s">
        <v>535</v>
      </c>
      <c r="D236" s="4" t="s">
        <v>536</v>
      </c>
      <c r="E236" s="4">
        <v>4.2496099999999999E-7</v>
      </c>
      <c r="F236" s="4">
        <v>6.6384300000000001E-4</v>
      </c>
      <c r="G236" s="4">
        <v>2</v>
      </c>
      <c r="H236" s="4">
        <v>2</v>
      </c>
      <c r="I236" s="4">
        <v>2</v>
      </c>
      <c r="J236" s="4" t="s">
        <v>496</v>
      </c>
      <c r="K236" s="4" t="s">
        <v>537</v>
      </c>
      <c r="L236" s="4" t="s">
        <v>538</v>
      </c>
      <c r="M236" s="4">
        <v>0</v>
      </c>
      <c r="N236" s="4">
        <v>2571.39498</v>
      </c>
      <c r="O236" s="4" t="s">
        <v>34</v>
      </c>
      <c r="P236" s="4" t="s">
        <v>34</v>
      </c>
      <c r="Q236" s="4">
        <v>1.9819999999999999E-4</v>
      </c>
      <c r="R236" s="4">
        <v>3.0669999999999999E-9</v>
      </c>
      <c r="S236" s="4">
        <v>5.61</v>
      </c>
    </row>
    <row r="237" spans="1:34" hidden="1" outlineLevel="1" collapsed="1" x14ac:dyDescent="0.25">
      <c r="A237" t="s">
        <v>39</v>
      </c>
      <c r="B237" s="4" t="s">
        <v>34</v>
      </c>
      <c r="C237" s="4" t="s">
        <v>539</v>
      </c>
      <c r="D237" s="4" t="s">
        <v>39</v>
      </c>
      <c r="E237" s="4">
        <v>1.3910699999999999E-3</v>
      </c>
      <c r="F237" s="4">
        <v>6.6384300000000001E-4</v>
      </c>
      <c r="G237" s="4">
        <v>1</v>
      </c>
      <c r="H237" s="4">
        <v>1</v>
      </c>
      <c r="I237" s="4">
        <v>7</v>
      </c>
      <c r="J237" s="4" t="s">
        <v>492</v>
      </c>
      <c r="K237" s="4" t="s">
        <v>540</v>
      </c>
      <c r="L237" s="4" t="s">
        <v>39</v>
      </c>
      <c r="M237" s="4">
        <v>0</v>
      </c>
      <c r="N237" s="4">
        <v>1457.6907000000001</v>
      </c>
      <c r="O237" s="4" t="s">
        <v>34</v>
      </c>
      <c r="P237" s="4" t="s">
        <v>34</v>
      </c>
      <c r="Q237" s="4">
        <v>1.9819999999999999E-4</v>
      </c>
      <c r="R237" s="4">
        <v>1.1069999999999999E-4</v>
      </c>
      <c r="S237" s="4">
        <v>3.15</v>
      </c>
    </row>
    <row r="238" spans="1:34" hidden="1" outlineLevel="1" collapsed="1" x14ac:dyDescent="0.25">
      <c r="A238" t="s">
        <v>39</v>
      </c>
      <c r="B238" s="4" t="s">
        <v>34</v>
      </c>
      <c r="C238" s="4" t="s">
        <v>541</v>
      </c>
      <c r="D238" s="4" t="s">
        <v>39</v>
      </c>
      <c r="E238" s="4">
        <v>4.0732400000000003E-5</v>
      </c>
      <c r="F238" s="4">
        <v>6.6384300000000001E-4</v>
      </c>
      <c r="G238" s="4">
        <v>2</v>
      </c>
      <c r="H238" s="4">
        <v>2</v>
      </c>
      <c r="I238" s="4">
        <v>5</v>
      </c>
      <c r="J238" s="4" t="s">
        <v>496</v>
      </c>
      <c r="K238" s="4" t="s">
        <v>542</v>
      </c>
      <c r="L238" s="4" t="s">
        <v>39</v>
      </c>
      <c r="M238" s="4">
        <v>0</v>
      </c>
      <c r="N238" s="4">
        <v>1894.9293700000001</v>
      </c>
      <c r="O238" s="4" t="s">
        <v>34</v>
      </c>
      <c r="P238" s="4" t="s">
        <v>34</v>
      </c>
      <c r="Q238" s="4">
        <v>1.9819999999999999E-4</v>
      </c>
      <c r="R238" s="4">
        <v>1.1379999999999999E-6</v>
      </c>
      <c r="S238" s="4">
        <v>4.78</v>
      </c>
    </row>
    <row r="239" spans="1:34" collapsed="1" x14ac:dyDescent="0.25">
      <c r="A239" s="3" t="s">
        <v>34</v>
      </c>
      <c r="B239" s="3" t="s">
        <v>35</v>
      </c>
      <c r="C239" s="3" t="s">
        <v>543</v>
      </c>
      <c r="D239" s="3" t="s">
        <v>544</v>
      </c>
      <c r="E239" s="3">
        <v>0</v>
      </c>
      <c r="F239" s="3">
        <v>132.40100000000001</v>
      </c>
      <c r="G239" s="3">
        <v>66</v>
      </c>
      <c r="H239" s="3">
        <v>20</v>
      </c>
      <c r="I239" s="3">
        <v>231</v>
      </c>
      <c r="J239" s="3">
        <v>20</v>
      </c>
      <c r="K239" s="3">
        <v>295</v>
      </c>
      <c r="L239" s="3">
        <v>34.1</v>
      </c>
      <c r="M239" s="3">
        <v>8.2899999999999991</v>
      </c>
      <c r="N239" s="3">
        <v>697.47</v>
      </c>
      <c r="O239" s="3">
        <v>20</v>
      </c>
      <c r="P239" s="3" t="s">
        <v>38</v>
      </c>
      <c r="Q239" s="3" t="s">
        <v>39</v>
      </c>
      <c r="R239" s="3" t="s">
        <v>39</v>
      </c>
      <c r="S239" s="3" t="s">
        <v>545</v>
      </c>
      <c r="T239" s="3" t="s">
        <v>39</v>
      </c>
      <c r="U239" s="3" t="s">
        <v>546</v>
      </c>
      <c r="V239" s="3" t="s">
        <v>39</v>
      </c>
      <c r="W239" s="3" t="s">
        <v>147</v>
      </c>
      <c r="X239" s="3" t="s">
        <v>39</v>
      </c>
      <c r="Y239" s="3" t="s">
        <v>39</v>
      </c>
      <c r="Z239" s="3" t="s">
        <v>39</v>
      </c>
      <c r="AA239" s="3">
        <v>0</v>
      </c>
      <c r="AB239" s="3" t="s">
        <v>34</v>
      </c>
      <c r="AC239" s="3">
        <v>1</v>
      </c>
      <c r="AD239" s="3">
        <v>0</v>
      </c>
      <c r="AE239" s="3" t="s">
        <v>39</v>
      </c>
      <c r="AF239" s="3">
        <v>4</v>
      </c>
      <c r="AG239" s="3" t="s">
        <v>547</v>
      </c>
      <c r="AH239" s="3" t="s">
        <v>548</v>
      </c>
    </row>
    <row r="240" spans="1:34" hidden="1" outlineLevel="1" collapsed="1" x14ac:dyDescent="0.25">
      <c r="A240" t="s">
        <v>39</v>
      </c>
      <c r="B240" s="2" t="s">
        <v>45</v>
      </c>
      <c r="C240" s="2" t="s">
        <v>46</v>
      </c>
      <c r="D240" s="2" t="s">
        <v>33</v>
      </c>
      <c r="E240" s="2" t="s">
        <v>47</v>
      </c>
      <c r="F240" s="2" t="s">
        <v>48</v>
      </c>
      <c r="G240" s="2" t="s">
        <v>28</v>
      </c>
      <c r="H240" s="2" t="s">
        <v>49</v>
      </c>
      <c r="I240" s="2" t="s">
        <v>8</v>
      </c>
      <c r="J240" s="2" t="s">
        <v>50</v>
      </c>
      <c r="K240" s="2" t="s">
        <v>51</v>
      </c>
      <c r="L240" s="2" t="s">
        <v>52</v>
      </c>
      <c r="M240" s="2" t="s">
        <v>53</v>
      </c>
      <c r="N240" s="2" t="s">
        <v>54</v>
      </c>
      <c r="O240" s="2" t="s">
        <v>27</v>
      </c>
      <c r="P240" s="2" t="s">
        <v>55</v>
      </c>
      <c r="Q240" s="2" t="s">
        <v>56</v>
      </c>
      <c r="R240" s="2" t="s">
        <v>57</v>
      </c>
      <c r="S240" s="2" t="s">
        <v>58</v>
      </c>
    </row>
    <row r="241" spans="1:19" hidden="1" outlineLevel="1" collapsed="1" x14ac:dyDescent="0.25">
      <c r="A241" t="s">
        <v>39</v>
      </c>
      <c r="B241" s="4" t="s">
        <v>34</v>
      </c>
      <c r="C241" s="4" t="s">
        <v>549</v>
      </c>
      <c r="D241" s="4" t="s">
        <v>39</v>
      </c>
      <c r="E241" s="4">
        <v>6.4924099999999997E-5</v>
      </c>
      <c r="F241" s="4">
        <v>6.6384300000000001E-4</v>
      </c>
      <c r="G241" s="4">
        <v>1</v>
      </c>
      <c r="H241" s="4">
        <v>1</v>
      </c>
      <c r="I241" s="4">
        <v>34</v>
      </c>
      <c r="J241" s="4" t="s">
        <v>543</v>
      </c>
      <c r="K241" s="4" t="s">
        <v>550</v>
      </c>
      <c r="L241" s="4" t="s">
        <v>39</v>
      </c>
      <c r="M241" s="4">
        <v>1</v>
      </c>
      <c r="N241" s="4">
        <v>1587.8489300000001</v>
      </c>
      <c r="O241" s="4" t="s">
        <v>34</v>
      </c>
      <c r="P241" s="4" t="s">
        <v>34</v>
      </c>
      <c r="Q241" s="4">
        <v>1.9819999999999999E-4</v>
      </c>
      <c r="R241" s="4">
        <v>2.0889999999999998E-6</v>
      </c>
      <c r="S241" s="4">
        <v>3.25</v>
      </c>
    </row>
    <row r="242" spans="1:19" hidden="1" outlineLevel="1" collapsed="1" x14ac:dyDescent="0.25">
      <c r="A242" t="s">
        <v>39</v>
      </c>
      <c r="B242" s="4" t="s">
        <v>34</v>
      </c>
      <c r="C242" s="4" t="s">
        <v>551</v>
      </c>
      <c r="D242" s="4" t="s">
        <v>152</v>
      </c>
      <c r="E242" s="4">
        <v>7.38596E-5</v>
      </c>
      <c r="F242" s="4">
        <v>6.6384300000000001E-4</v>
      </c>
      <c r="G242" s="4">
        <v>1</v>
      </c>
      <c r="H242" s="4">
        <v>1</v>
      </c>
      <c r="I242" s="4">
        <v>1</v>
      </c>
      <c r="J242" s="4" t="s">
        <v>543</v>
      </c>
      <c r="K242" s="4" t="s">
        <v>552</v>
      </c>
      <c r="L242" s="4" t="s">
        <v>553</v>
      </c>
      <c r="M242" s="4">
        <v>0</v>
      </c>
      <c r="N242" s="4">
        <v>2922.4818399999999</v>
      </c>
      <c r="O242" s="4" t="s">
        <v>34</v>
      </c>
      <c r="P242" s="4" t="s">
        <v>34</v>
      </c>
      <c r="Q242" s="4">
        <v>1.9819999999999999E-4</v>
      </c>
      <c r="R242" s="4">
        <v>2.458E-6</v>
      </c>
      <c r="S242" s="4">
        <v>3.41</v>
      </c>
    </row>
    <row r="243" spans="1:19" hidden="1" outlineLevel="1" collapsed="1" x14ac:dyDescent="0.25">
      <c r="A243" t="s">
        <v>39</v>
      </c>
      <c r="B243" s="4" t="s">
        <v>34</v>
      </c>
      <c r="C243" s="4" t="s">
        <v>554</v>
      </c>
      <c r="D243" s="4" t="s">
        <v>308</v>
      </c>
      <c r="E243" s="4">
        <v>4.1577899999999997E-3</v>
      </c>
      <c r="F243" s="4">
        <v>6.6384300000000001E-4</v>
      </c>
      <c r="G243" s="4">
        <v>1</v>
      </c>
      <c r="H243" s="4">
        <v>1</v>
      </c>
      <c r="I243" s="4">
        <v>8</v>
      </c>
      <c r="J243" s="4" t="s">
        <v>543</v>
      </c>
      <c r="K243" s="4" t="s">
        <v>555</v>
      </c>
      <c r="L243" s="4" t="s">
        <v>556</v>
      </c>
      <c r="M243" s="4">
        <v>0</v>
      </c>
      <c r="N243" s="4">
        <v>905.41453999999999</v>
      </c>
      <c r="O243" s="4" t="s">
        <v>34</v>
      </c>
      <c r="P243" s="4" t="s">
        <v>34</v>
      </c>
      <c r="Q243" s="4">
        <v>1.9819999999999999E-4</v>
      </c>
      <c r="R243" s="4">
        <v>4.6069999999999998E-4</v>
      </c>
      <c r="S243" s="4">
        <v>2.31</v>
      </c>
    </row>
    <row r="244" spans="1:19" hidden="1" outlineLevel="1" collapsed="1" x14ac:dyDescent="0.25">
      <c r="A244" t="s">
        <v>39</v>
      </c>
      <c r="B244" s="4" t="s">
        <v>34</v>
      </c>
      <c r="C244" s="4" t="s">
        <v>557</v>
      </c>
      <c r="D244" s="4" t="s">
        <v>558</v>
      </c>
      <c r="E244" s="4">
        <v>2.1452799999999999E-4</v>
      </c>
      <c r="F244" s="4">
        <v>6.6384300000000001E-4</v>
      </c>
      <c r="G244" s="4">
        <v>1</v>
      </c>
      <c r="H244" s="4">
        <v>1</v>
      </c>
      <c r="I244" s="4">
        <v>4</v>
      </c>
      <c r="J244" s="4" t="s">
        <v>543</v>
      </c>
      <c r="K244" s="4" t="s">
        <v>559</v>
      </c>
      <c r="L244" s="4" t="s">
        <v>560</v>
      </c>
      <c r="M244" s="4">
        <v>0</v>
      </c>
      <c r="N244" s="4">
        <v>1524.67875</v>
      </c>
      <c r="O244" s="4" t="s">
        <v>34</v>
      </c>
      <c r="P244" s="4" t="s">
        <v>34</v>
      </c>
      <c r="Q244" s="4">
        <v>1.9819999999999999E-4</v>
      </c>
      <c r="R244" s="4">
        <v>9.8260000000000005E-6</v>
      </c>
      <c r="S244" s="4">
        <v>4.04</v>
      </c>
    </row>
    <row r="245" spans="1:19" hidden="1" outlineLevel="1" collapsed="1" x14ac:dyDescent="0.25">
      <c r="A245" t="s">
        <v>39</v>
      </c>
      <c r="B245" s="4" t="s">
        <v>34</v>
      </c>
      <c r="C245" s="4" t="s">
        <v>561</v>
      </c>
      <c r="D245" s="4" t="s">
        <v>39</v>
      </c>
      <c r="E245" s="4">
        <v>3.6289599999999998E-4</v>
      </c>
      <c r="F245" s="4">
        <v>6.6384300000000001E-4</v>
      </c>
      <c r="G245" s="4">
        <v>1</v>
      </c>
      <c r="H245" s="4">
        <v>1</v>
      </c>
      <c r="I245" s="4">
        <v>5</v>
      </c>
      <c r="J245" s="4" t="s">
        <v>543</v>
      </c>
      <c r="K245" s="4" t="s">
        <v>562</v>
      </c>
      <c r="L245" s="4" t="s">
        <v>39</v>
      </c>
      <c r="M245" s="4">
        <v>1</v>
      </c>
      <c r="N245" s="4">
        <v>1369.6998100000001</v>
      </c>
      <c r="O245" s="4" t="s">
        <v>34</v>
      </c>
      <c r="P245" s="4" t="s">
        <v>34</v>
      </c>
      <c r="Q245" s="4">
        <v>1.9819999999999999E-4</v>
      </c>
      <c r="R245" s="4">
        <v>1.9380000000000001E-5</v>
      </c>
      <c r="S245" s="4">
        <v>3.71</v>
      </c>
    </row>
    <row r="246" spans="1:19" hidden="1" outlineLevel="1" collapsed="1" x14ac:dyDescent="0.25">
      <c r="A246" t="s">
        <v>39</v>
      </c>
      <c r="B246" s="4" t="s">
        <v>34</v>
      </c>
      <c r="C246" s="4" t="s">
        <v>563</v>
      </c>
      <c r="D246" s="4" t="s">
        <v>39</v>
      </c>
      <c r="E246" s="4">
        <v>1.07672E-4</v>
      </c>
      <c r="F246" s="4">
        <v>6.6384300000000001E-4</v>
      </c>
      <c r="G246" s="4">
        <v>1</v>
      </c>
      <c r="H246" s="4">
        <v>1</v>
      </c>
      <c r="I246" s="4">
        <v>2</v>
      </c>
      <c r="J246" s="4" t="s">
        <v>543</v>
      </c>
      <c r="K246" s="4" t="s">
        <v>564</v>
      </c>
      <c r="L246" s="4" t="s">
        <v>39</v>
      </c>
      <c r="M246" s="4">
        <v>2</v>
      </c>
      <c r="N246" s="4">
        <v>1525.8009199999999</v>
      </c>
      <c r="O246" s="4" t="s">
        <v>34</v>
      </c>
      <c r="P246" s="4" t="s">
        <v>34</v>
      </c>
      <c r="Q246" s="4">
        <v>1.9819999999999999E-4</v>
      </c>
      <c r="R246" s="4">
        <v>4.0130000000000004E-6</v>
      </c>
      <c r="S246" s="4">
        <v>4.74</v>
      </c>
    </row>
    <row r="247" spans="1:19" hidden="1" outlineLevel="1" collapsed="1" x14ac:dyDescent="0.25">
      <c r="A247" t="s">
        <v>39</v>
      </c>
      <c r="B247" s="4" t="s">
        <v>34</v>
      </c>
      <c r="C247" s="4" t="s">
        <v>565</v>
      </c>
      <c r="D247" s="4" t="s">
        <v>39</v>
      </c>
      <c r="E247" s="4">
        <v>3.9179799999999997E-3</v>
      </c>
      <c r="F247" s="4">
        <v>6.6384300000000001E-4</v>
      </c>
      <c r="G247" s="4">
        <v>1</v>
      </c>
      <c r="H247" s="4">
        <v>1</v>
      </c>
      <c r="I247" s="4">
        <v>12</v>
      </c>
      <c r="J247" s="4" t="s">
        <v>543</v>
      </c>
      <c r="K247" s="4" t="s">
        <v>566</v>
      </c>
      <c r="L247" s="4" t="s">
        <v>39</v>
      </c>
      <c r="M247" s="4">
        <v>0</v>
      </c>
      <c r="N247" s="4">
        <v>1069.5564400000001</v>
      </c>
      <c r="O247" s="4" t="s">
        <v>34</v>
      </c>
      <c r="P247" s="4" t="s">
        <v>34</v>
      </c>
      <c r="Q247" s="4">
        <v>1.9819999999999999E-4</v>
      </c>
      <c r="R247" s="4">
        <v>4.2539999999999999E-4</v>
      </c>
      <c r="S247" s="4">
        <v>2.5099999999999998</v>
      </c>
    </row>
    <row r="248" spans="1:19" hidden="1" outlineLevel="1" collapsed="1" x14ac:dyDescent="0.25">
      <c r="A248" t="s">
        <v>39</v>
      </c>
      <c r="B248" s="4" t="s">
        <v>34</v>
      </c>
      <c r="C248" s="4" t="s">
        <v>567</v>
      </c>
      <c r="D248" s="4" t="s">
        <v>39</v>
      </c>
      <c r="E248" s="4">
        <v>6.9205899999999999E-3</v>
      </c>
      <c r="F248" s="4">
        <v>6.6384300000000001E-4</v>
      </c>
      <c r="G248" s="4">
        <v>1</v>
      </c>
      <c r="H248" s="4">
        <v>1</v>
      </c>
      <c r="I248" s="4">
        <v>2</v>
      </c>
      <c r="J248" s="4" t="s">
        <v>543</v>
      </c>
      <c r="K248" s="4" t="s">
        <v>568</v>
      </c>
      <c r="L248" s="4" t="s">
        <v>39</v>
      </c>
      <c r="M248" s="4">
        <v>1</v>
      </c>
      <c r="N248" s="4">
        <v>1225.6575499999999</v>
      </c>
      <c r="O248" s="4" t="s">
        <v>34</v>
      </c>
      <c r="P248" s="4" t="s">
        <v>34</v>
      </c>
      <c r="Q248" s="4">
        <v>1.9819999999999999E-4</v>
      </c>
      <c r="R248" s="4">
        <v>8.922E-4</v>
      </c>
      <c r="S248" s="4">
        <v>2.7</v>
      </c>
    </row>
    <row r="249" spans="1:19" hidden="1" outlineLevel="1" collapsed="1" x14ac:dyDescent="0.25">
      <c r="A249" t="s">
        <v>39</v>
      </c>
      <c r="B249" s="4" t="s">
        <v>34</v>
      </c>
      <c r="C249" s="4" t="s">
        <v>569</v>
      </c>
      <c r="D249" s="4" t="s">
        <v>39</v>
      </c>
      <c r="E249" s="4">
        <v>3.26679E-2</v>
      </c>
      <c r="F249" s="4">
        <v>6.6384300000000001E-4</v>
      </c>
      <c r="G249" s="4">
        <v>1</v>
      </c>
      <c r="H249" s="4">
        <v>1</v>
      </c>
      <c r="I249" s="4">
        <v>2</v>
      </c>
      <c r="J249" s="4" t="s">
        <v>543</v>
      </c>
      <c r="K249" s="4" t="s">
        <v>570</v>
      </c>
      <c r="L249" s="4" t="s">
        <v>39</v>
      </c>
      <c r="M249" s="4">
        <v>0</v>
      </c>
      <c r="N249" s="4">
        <v>987.51054999999997</v>
      </c>
      <c r="O249" s="4" t="s">
        <v>34</v>
      </c>
      <c r="P249" s="4" t="s">
        <v>34</v>
      </c>
      <c r="Q249" s="4">
        <v>1.9819999999999999E-4</v>
      </c>
      <c r="R249" s="4">
        <v>6.7600000000000004E-3</v>
      </c>
      <c r="S249" s="4">
        <v>2.0299999999999998</v>
      </c>
    </row>
    <row r="250" spans="1:19" hidden="1" outlineLevel="1" collapsed="1" x14ac:dyDescent="0.25">
      <c r="A250" t="s">
        <v>39</v>
      </c>
      <c r="B250" s="4" t="s">
        <v>34</v>
      </c>
      <c r="C250" s="4" t="s">
        <v>571</v>
      </c>
      <c r="D250" s="4" t="s">
        <v>39</v>
      </c>
      <c r="E250" s="4">
        <v>3.4962600000000002E-3</v>
      </c>
      <c r="F250" s="4">
        <v>6.6384300000000001E-4</v>
      </c>
      <c r="G250" s="4">
        <v>1</v>
      </c>
      <c r="H250" s="4">
        <v>1</v>
      </c>
      <c r="I250" s="4">
        <v>6</v>
      </c>
      <c r="J250" s="4" t="s">
        <v>543</v>
      </c>
      <c r="K250" s="4" t="s">
        <v>572</v>
      </c>
      <c r="L250" s="4" t="s">
        <v>39</v>
      </c>
      <c r="M250" s="4">
        <v>1</v>
      </c>
      <c r="N250" s="4">
        <v>1228.68958</v>
      </c>
      <c r="O250" s="4" t="s">
        <v>34</v>
      </c>
      <c r="P250" s="4" t="s">
        <v>34</v>
      </c>
      <c r="Q250" s="4">
        <v>1.9819999999999999E-4</v>
      </c>
      <c r="R250" s="4">
        <v>3.6640000000000002E-4</v>
      </c>
      <c r="S250" s="4">
        <v>2</v>
      </c>
    </row>
    <row r="251" spans="1:19" hidden="1" outlineLevel="1" collapsed="1" x14ac:dyDescent="0.25">
      <c r="A251" t="s">
        <v>39</v>
      </c>
      <c r="B251" s="4" t="s">
        <v>34</v>
      </c>
      <c r="C251" s="4" t="s">
        <v>573</v>
      </c>
      <c r="D251" s="4" t="s">
        <v>39</v>
      </c>
      <c r="E251" s="4">
        <v>0.123254</v>
      </c>
      <c r="F251" s="4">
        <v>1.97102E-3</v>
      </c>
      <c r="G251" s="4">
        <v>1</v>
      </c>
      <c r="H251" s="4">
        <v>1</v>
      </c>
      <c r="I251" s="4">
        <v>2</v>
      </c>
      <c r="J251" s="4" t="s">
        <v>543</v>
      </c>
      <c r="K251" s="4" t="s">
        <v>574</v>
      </c>
      <c r="L251" s="4" t="s">
        <v>39</v>
      </c>
      <c r="M251" s="4">
        <v>1</v>
      </c>
      <c r="N251" s="4">
        <v>872.49483999999995</v>
      </c>
      <c r="O251" s="4" t="s">
        <v>34</v>
      </c>
      <c r="P251" s="4" t="s">
        <v>34</v>
      </c>
      <c r="Q251" s="4">
        <v>5.2709999999999996E-4</v>
      </c>
      <c r="R251" s="4">
        <v>4.0099999999999997E-2</v>
      </c>
      <c r="S251" s="4">
        <v>2.12</v>
      </c>
    </row>
    <row r="252" spans="1:19" hidden="1" outlineLevel="1" collapsed="1" x14ac:dyDescent="0.25">
      <c r="A252" t="s">
        <v>39</v>
      </c>
      <c r="B252" s="4" t="s">
        <v>34</v>
      </c>
      <c r="C252" s="4" t="s">
        <v>575</v>
      </c>
      <c r="D252" s="4" t="s">
        <v>39</v>
      </c>
      <c r="E252" s="4">
        <v>9.4934200000000007E-3</v>
      </c>
      <c r="F252" s="4">
        <v>6.6384300000000001E-4</v>
      </c>
      <c r="G252" s="4">
        <v>1</v>
      </c>
      <c r="H252" s="4">
        <v>1</v>
      </c>
      <c r="I252" s="4">
        <v>3</v>
      </c>
      <c r="J252" s="4" t="s">
        <v>543</v>
      </c>
      <c r="K252" s="4" t="s">
        <v>576</v>
      </c>
      <c r="L252" s="4" t="s">
        <v>39</v>
      </c>
      <c r="M252" s="4">
        <v>0</v>
      </c>
      <c r="N252" s="4">
        <v>1189.57692</v>
      </c>
      <c r="O252" s="4" t="s">
        <v>34</v>
      </c>
      <c r="P252" s="4" t="s">
        <v>34</v>
      </c>
      <c r="Q252" s="4">
        <v>1.9819999999999999E-4</v>
      </c>
      <c r="R252" s="4">
        <v>1.3450000000000001E-3</v>
      </c>
      <c r="S252" s="4">
        <v>2.2799999999999998</v>
      </c>
    </row>
    <row r="253" spans="1:19" hidden="1" outlineLevel="1" collapsed="1" x14ac:dyDescent="0.25">
      <c r="A253" t="s">
        <v>39</v>
      </c>
      <c r="B253" s="4" t="s">
        <v>34</v>
      </c>
      <c r="C253" s="4" t="s">
        <v>575</v>
      </c>
      <c r="D253" s="4" t="s">
        <v>270</v>
      </c>
      <c r="E253" s="4">
        <v>6.0779699999999998E-4</v>
      </c>
      <c r="F253" s="4">
        <v>6.6384300000000001E-4</v>
      </c>
      <c r="G253" s="4">
        <v>1</v>
      </c>
      <c r="H253" s="4">
        <v>1</v>
      </c>
      <c r="I253" s="4">
        <v>37</v>
      </c>
      <c r="J253" s="4" t="s">
        <v>543</v>
      </c>
      <c r="K253" s="4" t="s">
        <v>576</v>
      </c>
      <c r="L253" s="4" t="s">
        <v>577</v>
      </c>
      <c r="M253" s="4">
        <v>0</v>
      </c>
      <c r="N253" s="4">
        <v>1205.5718300000001</v>
      </c>
      <c r="O253" s="4" t="s">
        <v>34</v>
      </c>
      <c r="P253" s="4" t="s">
        <v>34</v>
      </c>
      <c r="Q253" s="4">
        <v>1.9819999999999999E-4</v>
      </c>
      <c r="R253" s="4">
        <v>3.7910000000000001E-5</v>
      </c>
      <c r="S253" s="4">
        <v>3.82</v>
      </c>
    </row>
    <row r="254" spans="1:19" hidden="1" outlineLevel="1" collapsed="1" x14ac:dyDescent="0.25">
      <c r="A254" t="s">
        <v>39</v>
      </c>
      <c r="B254" s="4" t="s">
        <v>34</v>
      </c>
      <c r="C254" s="4" t="s">
        <v>578</v>
      </c>
      <c r="D254" s="4" t="s">
        <v>124</v>
      </c>
      <c r="E254" s="4">
        <v>0.120518</v>
      </c>
      <c r="F254" s="4">
        <v>1.97102E-3</v>
      </c>
      <c r="G254" s="4">
        <v>1</v>
      </c>
      <c r="H254" s="4">
        <v>1</v>
      </c>
      <c r="I254" s="4">
        <v>1</v>
      </c>
      <c r="J254" s="4" t="s">
        <v>543</v>
      </c>
      <c r="K254" s="4" t="s">
        <v>579</v>
      </c>
      <c r="L254" s="4" t="s">
        <v>560</v>
      </c>
      <c r="M254" s="4">
        <v>1</v>
      </c>
      <c r="N254" s="4">
        <v>1878.9418499999999</v>
      </c>
      <c r="O254" s="4" t="s">
        <v>34</v>
      </c>
      <c r="P254" s="4" t="s">
        <v>34</v>
      </c>
      <c r="Q254" s="4">
        <v>5.2709999999999996E-4</v>
      </c>
      <c r="R254" s="4">
        <v>3.8850000000000003E-2</v>
      </c>
      <c r="S254" s="4">
        <v>2.23</v>
      </c>
    </row>
    <row r="255" spans="1:19" hidden="1" outlineLevel="1" collapsed="1" x14ac:dyDescent="0.25">
      <c r="A255" t="s">
        <v>39</v>
      </c>
      <c r="B255" s="4" t="s">
        <v>34</v>
      </c>
      <c r="C255" s="4" t="s">
        <v>580</v>
      </c>
      <c r="D255" s="4" t="s">
        <v>39</v>
      </c>
      <c r="E255" s="4">
        <v>1.6599099999999998E-5</v>
      </c>
      <c r="F255" s="4">
        <v>6.6384300000000001E-4</v>
      </c>
      <c r="G255" s="4">
        <v>1</v>
      </c>
      <c r="H255" s="4">
        <v>1</v>
      </c>
      <c r="I255" s="4">
        <v>8</v>
      </c>
      <c r="J255" s="4" t="s">
        <v>543</v>
      </c>
      <c r="K255" s="4" t="s">
        <v>581</v>
      </c>
      <c r="L255" s="4" t="s">
        <v>39</v>
      </c>
      <c r="M255" s="4">
        <v>0</v>
      </c>
      <c r="N255" s="4">
        <v>2309.1078000000002</v>
      </c>
      <c r="O255" s="4" t="s">
        <v>34</v>
      </c>
      <c r="P255" s="4" t="s">
        <v>34</v>
      </c>
      <c r="Q255" s="4">
        <v>1.9819999999999999E-4</v>
      </c>
      <c r="R255" s="4">
        <v>3.552E-7</v>
      </c>
      <c r="S255" s="4">
        <v>4.5199999999999996</v>
      </c>
    </row>
    <row r="256" spans="1:19" hidden="1" outlineLevel="1" collapsed="1" x14ac:dyDescent="0.25">
      <c r="A256" t="s">
        <v>39</v>
      </c>
      <c r="B256" s="4" t="s">
        <v>34</v>
      </c>
      <c r="C256" s="4" t="s">
        <v>580</v>
      </c>
      <c r="D256" s="4" t="s">
        <v>582</v>
      </c>
      <c r="E256" s="4">
        <v>6.6405000000000002E-7</v>
      </c>
      <c r="F256" s="4">
        <v>6.6384300000000001E-4</v>
      </c>
      <c r="G256" s="4">
        <v>1</v>
      </c>
      <c r="H256" s="4">
        <v>1</v>
      </c>
      <c r="I256" s="4">
        <v>17</v>
      </c>
      <c r="J256" s="4" t="s">
        <v>543</v>
      </c>
      <c r="K256" s="4" t="s">
        <v>581</v>
      </c>
      <c r="L256" s="4" t="s">
        <v>583</v>
      </c>
      <c r="M256" s="4">
        <v>0</v>
      </c>
      <c r="N256" s="4">
        <v>2325.1027199999999</v>
      </c>
      <c r="O256" s="4" t="s">
        <v>34</v>
      </c>
      <c r="P256" s="4" t="s">
        <v>34</v>
      </c>
      <c r="Q256" s="4">
        <v>1.9819999999999999E-4</v>
      </c>
      <c r="R256" s="4">
        <v>5.4890000000000004E-9</v>
      </c>
      <c r="S256" s="4">
        <v>6.26</v>
      </c>
    </row>
    <row r="257" spans="1:34" hidden="1" outlineLevel="1" collapsed="1" x14ac:dyDescent="0.25">
      <c r="A257" t="s">
        <v>39</v>
      </c>
      <c r="B257" s="4" t="s">
        <v>34</v>
      </c>
      <c r="C257" s="4" t="s">
        <v>584</v>
      </c>
      <c r="D257" s="4" t="s">
        <v>582</v>
      </c>
      <c r="E257" s="4">
        <v>7.2642399999999996E-2</v>
      </c>
      <c r="F257" s="4">
        <v>1.35166E-3</v>
      </c>
      <c r="G257" s="4">
        <v>1</v>
      </c>
      <c r="H257" s="4">
        <v>1</v>
      </c>
      <c r="I257" s="4">
        <v>1</v>
      </c>
      <c r="J257" s="4" t="s">
        <v>543</v>
      </c>
      <c r="K257" s="4" t="s">
        <v>585</v>
      </c>
      <c r="L257" s="4" t="s">
        <v>583</v>
      </c>
      <c r="M257" s="4">
        <v>1</v>
      </c>
      <c r="N257" s="4">
        <v>2481.2038299999999</v>
      </c>
      <c r="O257" s="4" t="s">
        <v>34</v>
      </c>
      <c r="P257" s="4" t="s">
        <v>34</v>
      </c>
      <c r="Q257" s="4">
        <v>3.7310000000000002E-4</v>
      </c>
      <c r="R257" s="4">
        <v>1.9570000000000001E-2</v>
      </c>
      <c r="S257" s="4">
        <v>2.97</v>
      </c>
    </row>
    <row r="258" spans="1:34" hidden="1" outlineLevel="1" collapsed="1" x14ac:dyDescent="0.25">
      <c r="A258" t="s">
        <v>39</v>
      </c>
      <c r="B258" s="4" t="s">
        <v>34</v>
      </c>
      <c r="C258" s="4" t="s">
        <v>586</v>
      </c>
      <c r="D258" s="4" t="s">
        <v>587</v>
      </c>
      <c r="E258" s="4">
        <v>1.19696E-2</v>
      </c>
      <c r="F258" s="4">
        <v>6.6384300000000001E-4</v>
      </c>
      <c r="G258" s="4">
        <v>1</v>
      </c>
      <c r="H258" s="4">
        <v>1</v>
      </c>
      <c r="I258" s="4">
        <v>7</v>
      </c>
      <c r="J258" s="4" t="s">
        <v>543</v>
      </c>
      <c r="K258" s="4" t="s">
        <v>588</v>
      </c>
      <c r="L258" s="4" t="s">
        <v>589</v>
      </c>
      <c r="M258" s="4">
        <v>1</v>
      </c>
      <c r="N258" s="4">
        <v>1604.7333100000001</v>
      </c>
      <c r="O258" s="4" t="s">
        <v>34</v>
      </c>
      <c r="P258" s="4" t="s">
        <v>34</v>
      </c>
      <c r="Q258" s="4">
        <v>1.9819999999999999E-4</v>
      </c>
      <c r="R258" s="4">
        <v>1.82E-3</v>
      </c>
      <c r="S258" s="4">
        <v>1.79</v>
      </c>
    </row>
    <row r="259" spans="1:34" hidden="1" outlineLevel="1" collapsed="1" x14ac:dyDescent="0.25">
      <c r="A259" t="s">
        <v>39</v>
      </c>
      <c r="B259" s="4" t="s">
        <v>34</v>
      </c>
      <c r="C259" s="4" t="s">
        <v>590</v>
      </c>
      <c r="D259" s="4" t="s">
        <v>39</v>
      </c>
      <c r="E259" s="4">
        <v>8.6862999999999992E-3</v>
      </c>
      <c r="F259" s="4">
        <v>6.6384300000000001E-4</v>
      </c>
      <c r="G259" s="4">
        <v>1</v>
      </c>
      <c r="H259" s="4">
        <v>1</v>
      </c>
      <c r="I259" s="4">
        <v>7</v>
      </c>
      <c r="J259" s="4" t="s">
        <v>543</v>
      </c>
      <c r="K259" s="4" t="s">
        <v>591</v>
      </c>
      <c r="L259" s="4" t="s">
        <v>39</v>
      </c>
      <c r="M259" s="4">
        <v>1</v>
      </c>
      <c r="N259" s="4">
        <v>1345.67803</v>
      </c>
      <c r="O259" s="4" t="s">
        <v>34</v>
      </c>
      <c r="P259" s="4" t="s">
        <v>34</v>
      </c>
      <c r="Q259" s="4">
        <v>1.9819999999999999E-4</v>
      </c>
      <c r="R259" s="4">
        <v>1.1969999999999999E-3</v>
      </c>
      <c r="S259" s="4">
        <v>3.07</v>
      </c>
    </row>
    <row r="260" spans="1:34" hidden="1" outlineLevel="1" collapsed="1" x14ac:dyDescent="0.25">
      <c r="A260" t="s">
        <v>39</v>
      </c>
      <c r="B260" s="4" t="s">
        <v>34</v>
      </c>
      <c r="C260" s="4" t="s">
        <v>590</v>
      </c>
      <c r="D260" s="4" t="s">
        <v>592</v>
      </c>
      <c r="E260" s="4">
        <v>1.7395500000000001E-2</v>
      </c>
      <c r="F260" s="4">
        <v>6.6384300000000001E-4</v>
      </c>
      <c r="G260" s="4">
        <v>1</v>
      </c>
      <c r="H260" s="4">
        <v>1</v>
      </c>
      <c r="I260" s="4">
        <v>63</v>
      </c>
      <c r="J260" s="4" t="s">
        <v>543</v>
      </c>
      <c r="K260" s="4" t="s">
        <v>591</v>
      </c>
      <c r="L260" s="4" t="s">
        <v>577</v>
      </c>
      <c r="M260" s="4">
        <v>1</v>
      </c>
      <c r="N260" s="4">
        <v>1361.6729399999999</v>
      </c>
      <c r="O260" s="4" t="s">
        <v>34</v>
      </c>
      <c r="P260" s="4" t="s">
        <v>34</v>
      </c>
      <c r="Q260" s="4">
        <v>1.9819999999999999E-4</v>
      </c>
      <c r="R260" s="4">
        <v>2.957E-3</v>
      </c>
      <c r="S260" s="4">
        <v>3.01</v>
      </c>
    </row>
    <row r="261" spans="1:34" hidden="1" outlineLevel="1" collapsed="1" x14ac:dyDescent="0.25">
      <c r="A261" t="s">
        <v>39</v>
      </c>
      <c r="B261" s="4" t="s">
        <v>34</v>
      </c>
      <c r="C261" s="4" t="s">
        <v>593</v>
      </c>
      <c r="D261" s="4" t="s">
        <v>39</v>
      </c>
      <c r="E261" s="4">
        <v>2.3173100000000001E-6</v>
      </c>
      <c r="F261" s="4">
        <v>6.6384300000000001E-4</v>
      </c>
      <c r="G261" s="4">
        <v>1</v>
      </c>
      <c r="H261" s="4">
        <v>1</v>
      </c>
      <c r="I261" s="4">
        <v>2</v>
      </c>
      <c r="J261" s="4" t="s">
        <v>543</v>
      </c>
      <c r="K261" s="4" t="s">
        <v>594</v>
      </c>
      <c r="L261" s="4" t="s">
        <v>39</v>
      </c>
      <c r="M261" s="4">
        <v>0</v>
      </c>
      <c r="N261" s="4">
        <v>3238.57501</v>
      </c>
      <c r="O261" s="4" t="s">
        <v>34</v>
      </c>
      <c r="P261" s="4" t="s">
        <v>34</v>
      </c>
      <c r="Q261" s="4">
        <v>1.9819999999999999E-4</v>
      </c>
      <c r="R261" s="4">
        <v>2.7689999999999998E-8</v>
      </c>
      <c r="S261" s="4">
        <v>5.46</v>
      </c>
    </row>
    <row r="262" spans="1:34" hidden="1" outlineLevel="1" collapsed="1" x14ac:dyDescent="0.25">
      <c r="A262" t="s">
        <v>39</v>
      </c>
      <c r="B262" s="4" t="s">
        <v>34</v>
      </c>
      <c r="C262" s="4" t="s">
        <v>595</v>
      </c>
      <c r="D262" s="4" t="s">
        <v>39</v>
      </c>
      <c r="E262" s="4">
        <v>2.1304000000000002E-3</v>
      </c>
      <c r="F262" s="4">
        <v>6.6384300000000001E-4</v>
      </c>
      <c r="G262" s="4">
        <v>1</v>
      </c>
      <c r="H262" s="4">
        <v>1</v>
      </c>
      <c r="I262" s="4">
        <v>1</v>
      </c>
      <c r="J262" s="4" t="s">
        <v>543</v>
      </c>
      <c r="K262" s="4" t="s">
        <v>596</v>
      </c>
      <c r="L262" s="4" t="s">
        <v>39</v>
      </c>
      <c r="M262" s="4">
        <v>0</v>
      </c>
      <c r="N262" s="4">
        <v>1650.8988999999999</v>
      </c>
      <c r="O262" s="4" t="s">
        <v>34</v>
      </c>
      <c r="P262" s="4" t="s">
        <v>34</v>
      </c>
      <c r="Q262" s="4">
        <v>1.9819999999999999E-4</v>
      </c>
      <c r="R262" s="4">
        <v>1.9330000000000001E-4</v>
      </c>
      <c r="S262" s="4">
        <v>2.25</v>
      </c>
    </row>
    <row r="263" spans="1:34" hidden="1" outlineLevel="1" collapsed="1" x14ac:dyDescent="0.25">
      <c r="A263" t="s">
        <v>39</v>
      </c>
      <c r="B263" s="4" t="s">
        <v>34</v>
      </c>
      <c r="C263" s="4" t="s">
        <v>597</v>
      </c>
      <c r="D263" s="4" t="s">
        <v>186</v>
      </c>
      <c r="E263" s="4">
        <v>6.38695E-4</v>
      </c>
      <c r="F263" s="4">
        <v>6.6384300000000001E-4</v>
      </c>
      <c r="G263" s="4">
        <v>1</v>
      </c>
      <c r="H263" s="4">
        <v>1</v>
      </c>
      <c r="I263" s="4">
        <v>6</v>
      </c>
      <c r="J263" s="4" t="s">
        <v>543</v>
      </c>
      <c r="K263" s="4" t="s">
        <v>598</v>
      </c>
      <c r="L263" s="4" t="s">
        <v>599</v>
      </c>
      <c r="M263" s="4">
        <v>0</v>
      </c>
      <c r="N263" s="4">
        <v>1690.7489599999999</v>
      </c>
      <c r="O263" s="4" t="s">
        <v>34</v>
      </c>
      <c r="P263" s="4" t="s">
        <v>34</v>
      </c>
      <c r="Q263" s="4">
        <v>1.9819999999999999E-4</v>
      </c>
      <c r="R263" s="4">
        <v>4.0429999999999997E-5</v>
      </c>
      <c r="S263" s="4">
        <v>3.69</v>
      </c>
    </row>
    <row r="264" spans="1:34" collapsed="1" x14ac:dyDescent="0.25">
      <c r="A264" s="3" t="s">
        <v>34</v>
      </c>
      <c r="B264" s="3" t="s">
        <v>35</v>
      </c>
      <c r="C264" s="3" t="s">
        <v>600</v>
      </c>
      <c r="D264" s="3" t="s">
        <v>601</v>
      </c>
      <c r="E264" s="3">
        <v>0</v>
      </c>
      <c r="F264" s="3">
        <v>118.846</v>
      </c>
      <c r="G264" s="3">
        <v>42</v>
      </c>
      <c r="H264" s="3">
        <v>18</v>
      </c>
      <c r="I264" s="3">
        <v>69</v>
      </c>
      <c r="J264" s="3">
        <v>5</v>
      </c>
      <c r="K264" s="3">
        <v>642</v>
      </c>
      <c r="L264" s="3">
        <v>69.599999999999994</v>
      </c>
      <c r="M264" s="3">
        <v>5.1100000000000003</v>
      </c>
      <c r="N264" s="3">
        <v>212.39</v>
      </c>
      <c r="O264" s="3">
        <v>18</v>
      </c>
      <c r="P264" s="3" t="s">
        <v>38</v>
      </c>
      <c r="Q264" s="3" t="s">
        <v>39</v>
      </c>
      <c r="R264" s="3" t="s">
        <v>602</v>
      </c>
      <c r="S264" s="3" t="s">
        <v>40</v>
      </c>
      <c r="T264" s="3" t="s">
        <v>39</v>
      </c>
      <c r="U264" s="3" t="s">
        <v>603</v>
      </c>
      <c r="V264" s="3" t="s">
        <v>39</v>
      </c>
      <c r="W264" s="3" t="s">
        <v>604</v>
      </c>
      <c r="X264" s="3" t="s">
        <v>39</v>
      </c>
      <c r="Y264" s="3" t="s">
        <v>39</v>
      </c>
      <c r="Z264" s="3" t="s">
        <v>39</v>
      </c>
      <c r="AA264" s="3">
        <v>0</v>
      </c>
      <c r="AB264" s="3" t="s">
        <v>34</v>
      </c>
      <c r="AC264" s="3">
        <v>1</v>
      </c>
      <c r="AD264" s="3">
        <v>0</v>
      </c>
      <c r="AE264" s="3" t="s">
        <v>39</v>
      </c>
      <c r="AF264" s="3">
        <v>3</v>
      </c>
      <c r="AG264" s="3" t="s">
        <v>494</v>
      </c>
      <c r="AH264" s="3" t="s">
        <v>494</v>
      </c>
    </row>
    <row r="265" spans="1:34" hidden="1" outlineLevel="1" collapsed="1" x14ac:dyDescent="0.25">
      <c r="A265" t="s">
        <v>39</v>
      </c>
      <c r="B265" s="2" t="s">
        <v>45</v>
      </c>
      <c r="C265" s="2" t="s">
        <v>46</v>
      </c>
      <c r="D265" s="2" t="s">
        <v>33</v>
      </c>
      <c r="E265" s="2" t="s">
        <v>47</v>
      </c>
      <c r="F265" s="2" t="s">
        <v>48</v>
      </c>
      <c r="G265" s="2" t="s">
        <v>28</v>
      </c>
      <c r="H265" s="2" t="s">
        <v>49</v>
      </c>
      <c r="I265" s="2" t="s">
        <v>8</v>
      </c>
      <c r="J265" s="2" t="s">
        <v>50</v>
      </c>
      <c r="K265" s="2" t="s">
        <v>51</v>
      </c>
      <c r="L265" s="2" t="s">
        <v>52</v>
      </c>
      <c r="M265" s="2" t="s">
        <v>53</v>
      </c>
      <c r="N265" s="2" t="s">
        <v>54</v>
      </c>
      <c r="O265" s="2" t="s">
        <v>27</v>
      </c>
      <c r="P265" s="2" t="s">
        <v>55</v>
      </c>
      <c r="Q265" s="2" t="s">
        <v>56</v>
      </c>
      <c r="R265" s="2" t="s">
        <v>57</v>
      </c>
      <c r="S265" s="2" t="s">
        <v>58</v>
      </c>
    </row>
    <row r="266" spans="1:34" hidden="1" outlineLevel="1" collapsed="1" x14ac:dyDescent="0.25">
      <c r="A266" t="s">
        <v>39</v>
      </c>
      <c r="B266" s="4" t="s">
        <v>34</v>
      </c>
      <c r="C266" s="4" t="s">
        <v>495</v>
      </c>
      <c r="D266" s="4" t="s">
        <v>39</v>
      </c>
      <c r="E266" s="4">
        <v>2.88214E-3</v>
      </c>
      <c r="F266" s="4">
        <v>6.6384300000000001E-4</v>
      </c>
      <c r="G266" s="4">
        <v>2</v>
      </c>
      <c r="H266" s="4">
        <v>3</v>
      </c>
      <c r="I266" s="4">
        <v>4</v>
      </c>
      <c r="J266" s="4" t="s">
        <v>496</v>
      </c>
      <c r="K266" s="4" t="s">
        <v>497</v>
      </c>
      <c r="L266" s="4" t="s">
        <v>39</v>
      </c>
      <c r="M266" s="4">
        <v>0</v>
      </c>
      <c r="N266" s="4">
        <v>1675.7306699999999</v>
      </c>
      <c r="O266" s="4" t="s">
        <v>34</v>
      </c>
      <c r="P266" s="4" t="s">
        <v>34</v>
      </c>
      <c r="Q266" s="4">
        <v>1.9819999999999999E-4</v>
      </c>
      <c r="R266" s="4">
        <v>2.8630000000000002E-4</v>
      </c>
      <c r="S266" s="4">
        <v>2.71</v>
      </c>
    </row>
    <row r="267" spans="1:34" hidden="1" outlineLevel="1" collapsed="1" x14ac:dyDescent="0.25">
      <c r="A267" t="s">
        <v>39</v>
      </c>
      <c r="B267" s="4" t="s">
        <v>34</v>
      </c>
      <c r="C267" s="4" t="s">
        <v>498</v>
      </c>
      <c r="D267" s="4" t="s">
        <v>39</v>
      </c>
      <c r="E267" s="4">
        <v>1.82141E-4</v>
      </c>
      <c r="F267" s="4">
        <v>6.6384300000000001E-4</v>
      </c>
      <c r="G267" s="4">
        <v>3</v>
      </c>
      <c r="H267" s="4">
        <v>4</v>
      </c>
      <c r="I267" s="4">
        <v>7</v>
      </c>
      <c r="J267" s="4" t="s">
        <v>499</v>
      </c>
      <c r="K267" s="4" t="s">
        <v>500</v>
      </c>
      <c r="L267" s="4" t="s">
        <v>39</v>
      </c>
      <c r="M267" s="4">
        <v>0</v>
      </c>
      <c r="N267" s="4">
        <v>1199.67426</v>
      </c>
      <c r="O267" s="4" t="s">
        <v>34</v>
      </c>
      <c r="P267" s="4" t="s">
        <v>34</v>
      </c>
      <c r="Q267" s="4">
        <v>1.9819999999999999E-4</v>
      </c>
      <c r="R267" s="4">
        <v>7.9170000000000006E-6</v>
      </c>
      <c r="S267" s="4">
        <v>2.68</v>
      </c>
    </row>
    <row r="268" spans="1:34" hidden="1" outlineLevel="1" collapsed="1" x14ac:dyDescent="0.25">
      <c r="A268" t="s">
        <v>39</v>
      </c>
      <c r="B268" s="4" t="s">
        <v>34</v>
      </c>
      <c r="C268" s="4" t="s">
        <v>501</v>
      </c>
      <c r="D268" s="4" t="s">
        <v>39</v>
      </c>
      <c r="E268" s="4">
        <v>2.9802E-5</v>
      </c>
      <c r="F268" s="4">
        <v>6.6384300000000001E-4</v>
      </c>
      <c r="G268" s="4">
        <v>2</v>
      </c>
      <c r="H268" s="4">
        <v>4</v>
      </c>
      <c r="I268" s="4">
        <v>1</v>
      </c>
      <c r="J268" s="4" t="s">
        <v>496</v>
      </c>
      <c r="K268" s="4" t="s">
        <v>502</v>
      </c>
      <c r="L268" s="4" t="s">
        <v>39</v>
      </c>
      <c r="M268" s="4">
        <v>1</v>
      </c>
      <c r="N268" s="4">
        <v>1938.0443399999999</v>
      </c>
      <c r="O268" s="4" t="s">
        <v>34</v>
      </c>
      <c r="P268" s="4" t="s">
        <v>34</v>
      </c>
      <c r="Q268" s="4">
        <v>1.9819999999999999E-4</v>
      </c>
      <c r="R268" s="4">
        <v>7.5769999999999996E-7</v>
      </c>
      <c r="S268" s="4">
        <v>4.1100000000000003</v>
      </c>
    </row>
    <row r="269" spans="1:34" hidden="1" outlineLevel="1" collapsed="1" x14ac:dyDescent="0.25">
      <c r="A269" t="s">
        <v>39</v>
      </c>
      <c r="B269" s="4" t="s">
        <v>34</v>
      </c>
      <c r="C269" s="4" t="s">
        <v>605</v>
      </c>
      <c r="D269" s="4" t="s">
        <v>463</v>
      </c>
      <c r="E269" s="4">
        <v>7.4715599999999993E-2</v>
      </c>
      <c r="F269" s="4">
        <v>1.35166E-3</v>
      </c>
      <c r="G269" s="4">
        <v>1</v>
      </c>
      <c r="H269" s="4">
        <v>1</v>
      </c>
      <c r="I269" s="4">
        <v>1</v>
      </c>
      <c r="J269" s="4" t="s">
        <v>600</v>
      </c>
      <c r="K269" s="4" t="s">
        <v>606</v>
      </c>
      <c r="L269" s="4" t="s">
        <v>607</v>
      </c>
      <c r="M269" s="4">
        <v>0</v>
      </c>
      <c r="N269" s="4">
        <v>1374.69334</v>
      </c>
      <c r="O269" s="4" t="s">
        <v>34</v>
      </c>
      <c r="P269" s="4" t="s">
        <v>34</v>
      </c>
      <c r="Q269" s="4">
        <v>3.7310000000000002E-4</v>
      </c>
      <c r="R269" s="4">
        <v>2.0279999999999999E-2</v>
      </c>
      <c r="S269" s="4">
        <v>2.19</v>
      </c>
    </row>
    <row r="270" spans="1:34" hidden="1" outlineLevel="1" collapsed="1" x14ac:dyDescent="0.25">
      <c r="A270" t="s">
        <v>39</v>
      </c>
      <c r="B270" s="4" t="s">
        <v>34</v>
      </c>
      <c r="C270" s="4" t="s">
        <v>506</v>
      </c>
      <c r="D270" s="4" t="s">
        <v>39</v>
      </c>
      <c r="E270" s="4">
        <v>2.3523400000000001E-3</v>
      </c>
      <c r="F270" s="4">
        <v>6.6384300000000001E-4</v>
      </c>
      <c r="G270" s="4">
        <v>2</v>
      </c>
      <c r="H270" s="4">
        <v>4</v>
      </c>
      <c r="I270" s="4">
        <v>1</v>
      </c>
      <c r="J270" s="4" t="s">
        <v>496</v>
      </c>
      <c r="K270" s="4" t="s">
        <v>507</v>
      </c>
      <c r="L270" s="4" t="s">
        <v>39</v>
      </c>
      <c r="M270" s="4">
        <v>0</v>
      </c>
      <c r="N270" s="4">
        <v>1183.64698</v>
      </c>
      <c r="O270" s="4" t="s">
        <v>34</v>
      </c>
      <c r="P270" s="4" t="s">
        <v>34</v>
      </c>
      <c r="Q270" s="4">
        <v>1.9819999999999999E-4</v>
      </c>
      <c r="R270" s="4">
        <v>2.196E-4</v>
      </c>
      <c r="S270" s="4">
        <v>1.97</v>
      </c>
    </row>
    <row r="271" spans="1:34" hidden="1" outlineLevel="1" collapsed="1" x14ac:dyDescent="0.25">
      <c r="A271" t="s">
        <v>39</v>
      </c>
      <c r="B271" s="4" t="s">
        <v>34</v>
      </c>
      <c r="C271" s="4" t="s">
        <v>510</v>
      </c>
      <c r="D271" s="4" t="s">
        <v>39</v>
      </c>
      <c r="E271" s="4">
        <v>4.23201E-4</v>
      </c>
      <c r="F271" s="4">
        <v>6.6384300000000001E-4</v>
      </c>
      <c r="G271" s="4">
        <v>2</v>
      </c>
      <c r="H271" s="4">
        <v>2</v>
      </c>
      <c r="I271" s="4">
        <v>5</v>
      </c>
      <c r="J271" s="4" t="s">
        <v>496</v>
      </c>
      <c r="K271" s="4" t="s">
        <v>511</v>
      </c>
      <c r="L271" s="4" t="s">
        <v>39</v>
      </c>
      <c r="M271" s="4">
        <v>1</v>
      </c>
      <c r="N271" s="4">
        <v>1815.98107</v>
      </c>
      <c r="O271" s="4" t="s">
        <v>34</v>
      </c>
      <c r="P271" s="4" t="s">
        <v>34</v>
      </c>
      <c r="Q271" s="4">
        <v>1.9819999999999999E-4</v>
      </c>
      <c r="R271" s="4">
        <v>2.372E-5</v>
      </c>
      <c r="S271" s="4">
        <v>2.98</v>
      </c>
    </row>
    <row r="272" spans="1:34" hidden="1" outlineLevel="1" collapsed="1" x14ac:dyDescent="0.25">
      <c r="A272" t="s">
        <v>39</v>
      </c>
      <c r="B272" s="4" t="s">
        <v>34</v>
      </c>
      <c r="C272" s="4" t="s">
        <v>512</v>
      </c>
      <c r="D272" s="4" t="s">
        <v>39</v>
      </c>
      <c r="E272" s="4">
        <v>8.1561299999999994E-5</v>
      </c>
      <c r="F272" s="4">
        <v>6.6384300000000001E-4</v>
      </c>
      <c r="G272" s="4">
        <v>2</v>
      </c>
      <c r="H272" s="4">
        <v>4</v>
      </c>
      <c r="I272" s="4">
        <v>4</v>
      </c>
      <c r="J272" s="4" t="s">
        <v>496</v>
      </c>
      <c r="K272" s="4" t="s">
        <v>513</v>
      </c>
      <c r="L272" s="4" t="s">
        <v>39</v>
      </c>
      <c r="M272" s="4">
        <v>0</v>
      </c>
      <c r="N272" s="4">
        <v>1659.8952099999999</v>
      </c>
      <c r="O272" s="4" t="s">
        <v>34</v>
      </c>
      <c r="P272" s="4" t="s">
        <v>34</v>
      </c>
      <c r="Q272" s="4">
        <v>1.9819999999999999E-4</v>
      </c>
      <c r="R272" s="4">
        <v>2.796E-6</v>
      </c>
      <c r="S272" s="4">
        <v>3.38</v>
      </c>
    </row>
    <row r="273" spans="1:34" hidden="1" outlineLevel="1" collapsed="1" x14ac:dyDescent="0.25">
      <c r="A273" t="s">
        <v>39</v>
      </c>
      <c r="B273" s="4" t="s">
        <v>34</v>
      </c>
      <c r="C273" s="4" t="s">
        <v>514</v>
      </c>
      <c r="D273" s="4" t="s">
        <v>39</v>
      </c>
      <c r="E273" s="4">
        <v>1.9166700000000001E-5</v>
      </c>
      <c r="F273" s="4">
        <v>6.6384300000000001E-4</v>
      </c>
      <c r="G273" s="4">
        <v>2</v>
      </c>
      <c r="H273" s="4">
        <v>4</v>
      </c>
      <c r="I273" s="4">
        <v>2</v>
      </c>
      <c r="J273" s="4" t="s">
        <v>496</v>
      </c>
      <c r="K273" s="4" t="s">
        <v>515</v>
      </c>
      <c r="L273" s="4" t="s">
        <v>39</v>
      </c>
      <c r="M273" s="4">
        <v>1</v>
      </c>
      <c r="N273" s="4">
        <v>1787.99018</v>
      </c>
      <c r="O273" s="4" t="s">
        <v>34</v>
      </c>
      <c r="P273" s="4" t="s">
        <v>34</v>
      </c>
      <c r="Q273" s="4">
        <v>1.9819999999999999E-4</v>
      </c>
      <c r="R273" s="4">
        <v>4.2899999999999999E-7</v>
      </c>
      <c r="S273" s="4">
        <v>4.47</v>
      </c>
    </row>
    <row r="274" spans="1:34" hidden="1" outlineLevel="1" collapsed="1" x14ac:dyDescent="0.25">
      <c r="A274" t="s">
        <v>39</v>
      </c>
      <c r="B274" s="4" t="s">
        <v>34</v>
      </c>
      <c r="C274" s="4" t="s">
        <v>516</v>
      </c>
      <c r="D274" s="4" t="s">
        <v>39</v>
      </c>
      <c r="E274" s="4">
        <v>5.0180900000000002E-3</v>
      </c>
      <c r="F274" s="4">
        <v>6.6384300000000001E-4</v>
      </c>
      <c r="G274" s="4">
        <v>2</v>
      </c>
      <c r="H274" s="4">
        <v>2</v>
      </c>
      <c r="I274" s="4">
        <v>1</v>
      </c>
      <c r="J274" s="4" t="s">
        <v>496</v>
      </c>
      <c r="K274" s="4" t="s">
        <v>517</v>
      </c>
      <c r="L274" s="4" t="s">
        <v>39</v>
      </c>
      <c r="M274" s="4">
        <v>0</v>
      </c>
      <c r="N274" s="4">
        <v>1274.6891800000001</v>
      </c>
      <c r="O274" s="4" t="s">
        <v>34</v>
      </c>
      <c r="P274" s="4" t="s">
        <v>34</v>
      </c>
      <c r="Q274" s="4">
        <v>1.9819999999999999E-4</v>
      </c>
      <c r="R274" s="4">
        <v>5.8830000000000004E-4</v>
      </c>
      <c r="S274" s="4">
        <v>2.89</v>
      </c>
    </row>
    <row r="275" spans="1:34" hidden="1" outlineLevel="1" collapsed="1" x14ac:dyDescent="0.25">
      <c r="A275" t="s">
        <v>39</v>
      </c>
      <c r="B275" s="4" t="s">
        <v>34</v>
      </c>
      <c r="C275" s="4" t="s">
        <v>608</v>
      </c>
      <c r="D275" s="4" t="s">
        <v>39</v>
      </c>
      <c r="E275" s="4">
        <v>5.2726099999999996E-3</v>
      </c>
      <c r="F275" s="4">
        <v>6.6384300000000001E-4</v>
      </c>
      <c r="G275" s="4">
        <v>1</v>
      </c>
      <c r="H275" s="4">
        <v>1</v>
      </c>
      <c r="I275" s="4">
        <v>4</v>
      </c>
      <c r="J275" s="4" t="s">
        <v>600</v>
      </c>
      <c r="K275" s="4" t="s">
        <v>609</v>
      </c>
      <c r="L275" s="4" t="s">
        <v>39</v>
      </c>
      <c r="M275" s="4">
        <v>0</v>
      </c>
      <c r="N275" s="4">
        <v>3375.5763999999999</v>
      </c>
      <c r="O275" s="4" t="s">
        <v>34</v>
      </c>
      <c r="P275" s="4" t="s">
        <v>34</v>
      </c>
      <c r="Q275" s="4">
        <v>1.9819999999999999E-4</v>
      </c>
      <c r="R275" s="4">
        <v>6.2609999999999999E-4</v>
      </c>
      <c r="S275" s="4">
        <v>2.23</v>
      </c>
    </row>
    <row r="276" spans="1:34" hidden="1" outlineLevel="1" collapsed="1" x14ac:dyDescent="0.25">
      <c r="A276" t="s">
        <v>39</v>
      </c>
      <c r="B276" s="4" t="s">
        <v>34</v>
      </c>
      <c r="C276" s="4" t="s">
        <v>610</v>
      </c>
      <c r="D276" s="4" t="s">
        <v>39</v>
      </c>
      <c r="E276" s="4">
        <v>5.4314599999999999E-3</v>
      </c>
      <c r="F276" s="4">
        <v>6.6384300000000001E-4</v>
      </c>
      <c r="G276" s="4">
        <v>1</v>
      </c>
      <c r="H276" s="4">
        <v>1</v>
      </c>
      <c r="I276" s="4">
        <v>2</v>
      </c>
      <c r="J276" s="4" t="s">
        <v>600</v>
      </c>
      <c r="K276" s="4" t="s">
        <v>611</v>
      </c>
      <c r="L276" s="4" t="s">
        <v>39</v>
      </c>
      <c r="M276" s="4">
        <v>0</v>
      </c>
      <c r="N276" s="4">
        <v>1607.7482299999999</v>
      </c>
      <c r="O276" s="4" t="s">
        <v>34</v>
      </c>
      <c r="P276" s="4" t="s">
        <v>34</v>
      </c>
      <c r="Q276" s="4">
        <v>1.9819999999999999E-4</v>
      </c>
      <c r="R276" s="4">
        <v>6.514E-4</v>
      </c>
      <c r="S276" s="4">
        <v>2.89</v>
      </c>
    </row>
    <row r="277" spans="1:34" hidden="1" outlineLevel="1" collapsed="1" x14ac:dyDescent="0.25">
      <c r="A277" t="s">
        <v>39</v>
      </c>
      <c r="B277" s="4" t="s">
        <v>34</v>
      </c>
      <c r="C277" s="4" t="s">
        <v>610</v>
      </c>
      <c r="D277" s="4" t="s">
        <v>152</v>
      </c>
      <c r="E277" s="4">
        <v>5.8003899999999997E-6</v>
      </c>
      <c r="F277" s="4">
        <v>6.6384300000000001E-4</v>
      </c>
      <c r="G277" s="4">
        <v>1</v>
      </c>
      <c r="H277" s="4">
        <v>1</v>
      </c>
      <c r="I277" s="4">
        <v>9</v>
      </c>
      <c r="J277" s="4" t="s">
        <v>600</v>
      </c>
      <c r="K277" s="4" t="s">
        <v>611</v>
      </c>
      <c r="L277" s="4" t="s">
        <v>612</v>
      </c>
      <c r="M277" s="4">
        <v>0</v>
      </c>
      <c r="N277" s="4">
        <v>1623.74315</v>
      </c>
      <c r="O277" s="4" t="s">
        <v>34</v>
      </c>
      <c r="P277" s="4" t="s">
        <v>34</v>
      </c>
      <c r="Q277" s="4">
        <v>1.9819999999999999E-4</v>
      </c>
      <c r="R277" s="4">
        <v>9.09E-8</v>
      </c>
      <c r="S277" s="4">
        <v>4.1900000000000004</v>
      </c>
    </row>
    <row r="278" spans="1:34" hidden="1" outlineLevel="1" collapsed="1" x14ac:dyDescent="0.25">
      <c r="A278" t="s">
        <v>39</v>
      </c>
      <c r="B278" s="4" t="s">
        <v>34</v>
      </c>
      <c r="C278" s="4" t="s">
        <v>525</v>
      </c>
      <c r="D278" s="4" t="s">
        <v>39</v>
      </c>
      <c r="E278" s="4">
        <v>4.0272600000000001E-4</v>
      </c>
      <c r="F278" s="4">
        <v>6.6384300000000001E-4</v>
      </c>
      <c r="G278" s="4">
        <v>2</v>
      </c>
      <c r="H278" s="4">
        <v>2</v>
      </c>
      <c r="I278" s="4">
        <v>8</v>
      </c>
      <c r="J278" s="4" t="s">
        <v>496</v>
      </c>
      <c r="K278" s="4" t="s">
        <v>526</v>
      </c>
      <c r="L278" s="4" t="s">
        <v>39</v>
      </c>
      <c r="M278" s="4">
        <v>0</v>
      </c>
      <c r="N278" s="4">
        <v>1265.6735900000001</v>
      </c>
      <c r="O278" s="4" t="s">
        <v>34</v>
      </c>
      <c r="P278" s="4" t="s">
        <v>34</v>
      </c>
      <c r="Q278" s="4">
        <v>1.9819999999999999E-4</v>
      </c>
      <c r="R278" s="4">
        <v>2.2229999999999999E-5</v>
      </c>
      <c r="S278" s="4">
        <v>3.35</v>
      </c>
    </row>
    <row r="279" spans="1:34" hidden="1" outlineLevel="1" collapsed="1" x14ac:dyDescent="0.25">
      <c r="A279" t="s">
        <v>39</v>
      </c>
      <c r="B279" s="4" t="s">
        <v>34</v>
      </c>
      <c r="C279" s="4" t="s">
        <v>613</v>
      </c>
      <c r="D279" s="4" t="s">
        <v>39</v>
      </c>
      <c r="E279" s="4">
        <v>1.08567E-3</v>
      </c>
      <c r="F279" s="4">
        <v>6.6384300000000001E-4</v>
      </c>
      <c r="G279" s="4">
        <v>1</v>
      </c>
      <c r="H279" s="4">
        <v>1</v>
      </c>
      <c r="I279" s="4">
        <v>1</v>
      </c>
      <c r="J279" s="4" t="s">
        <v>600</v>
      </c>
      <c r="K279" s="4" t="s">
        <v>614</v>
      </c>
      <c r="L279" s="4" t="s">
        <v>39</v>
      </c>
      <c r="M279" s="4">
        <v>0</v>
      </c>
      <c r="N279" s="4">
        <v>2599.2674699999998</v>
      </c>
      <c r="O279" s="4" t="s">
        <v>34</v>
      </c>
      <c r="P279" s="4" t="s">
        <v>34</v>
      </c>
      <c r="Q279" s="4">
        <v>1.9819999999999999E-4</v>
      </c>
      <c r="R279" s="4">
        <v>8.0420000000000006E-5</v>
      </c>
      <c r="S279" s="4">
        <v>3.7</v>
      </c>
    </row>
    <row r="280" spans="1:34" hidden="1" outlineLevel="1" collapsed="1" x14ac:dyDescent="0.25">
      <c r="A280" t="s">
        <v>39</v>
      </c>
      <c r="B280" s="4" t="s">
        <v>34</v>
      </c>
      <c r="C280" s="4" t="s">
        <v>531</v>
      </c>
      <c r="D280" s="4" t="s">
        <v>39</v>
      </c>
      <c r="E280" s="4">
        <v>3.71701E-7</v>
      </c>
      <c r="F280" s="4">
        <v>6.6384300000000001E-4</v>
      </c>
      <c r="G280" s="4">
        <v>2</v>
      </c>
      <c r="H280" s="4">
        <v>2</v>
      </c>
      <c r="I280" s="4">
        <v>2</v>
      </c>
      <c r="J280" s="4" t="s">
        <v>496</v>
      </c>
      <c r="K280" s="4" t="s">
        <v>532</v>
      </c>
      <c r="L280" s="4" t="s">
        <v>39</v>
      </c>
      <c r="M280" s="4">
        <v>0</v>
      </c>
      <c r="N280" s="4">
        <v>2577.2678700000001</v>
      </c>
      <c r="O280" s="4" t="s">
        <v>34</v>
      </c>
      <c r="P280" s="4" t="s">
        <v>34</v>
      </c>
      <c r="Q280" s="4">
        <v>1.9819999999999999E-4</v>
      </c>
      <c r="R280" s="4">
        <v>2.582E-9</v>
      </c>
      <c r="S280" s="4">
        <v>6.21</v>
      </c>
    </row>
    <row r="281" spans="1:34" hidden="1" outlineLevel="1" collapsed="1" x14ac:dyDescent="0.25">
      <c r="A281" t="s">
        <v>39</v>
      </c>
      <c r="B281" s="4" t="s">
        <v>34</v>
      </c>
      <c r="C281" s="4" t="s">
        <v>533</v>
      </c>
      <c r="D281" s="4" t="s">
        <v>39</v>
      </c>
      <c r="E281" s="4">
        <v>1.7617000000000001E-5</v>
      </c>
      <c r="F281" s="4">
        <v>6.6384300000000001E-4</v>
      </c>
      <c r="G281" s="4">
        <v>2</v>
      </c>
      <c r="H281" s="4">
        <v>2</v>
      </c>
      <c r="I281" s="4">
        <v>5</v>
      </c>
      <c r="J281" s="4" t="s">
        <v>496</v>
      </c>
      <c r="K281" s="4" t="s">
        <v>534</v>
      </c>
      <c r="L281" s="4" t="s">
        <v>39</v>
      </c>
      <c r="M281" s="4">
        <v>0</v>
      </c>
      <c r="N281" s="4">
        <v>1459.7751000000001</v>
      </c>
      <c r="O281" s="4" t="s">
        <v>34</v>
      </c>
      <c r="P281" s="4" t="s">
        <v>34</v>
      </c>
      <c r="Q281" s="4">
        <v>1.9819999999999999E-4</v>
      </c>
      <c r="R281" s="4">
        <v>3.847E-7</v>
      </c>
      <c r="S281" s="4">
        <v>2.92</v>
      </c>
    </row>
    <row r="282" spans="1:34" hidden="1" outlineLevel="1" collapsed="1" x14ac:dyDescent="0.25">
      <c r="A282" t="s">
        <v>39</v>
      </c>
      <c r="B282" s="4" t="s">
        <v>34</v>
      </c>
      <c r="C282" s="4" t="s">
        <v>535</v>
      </c>
      <c r="D282" s="4" t="s">
        <v>536</v>
      </c>
      <c r="E282" s="4">
        <v>4.2496099999999999E-7</v>
      </c>
      <c r="F282" s="4">
        <v>6.6384300000000001E-4</v>
      </c>
      <c r="G282" s="4">
        <v>2</v>
      </c>
      <c r="H282" s="4">
        <v>2</v>
      </c>
      <c r="I282" s="4">
        <v>2</v>
      </c>
      <c r="J282" s="4" t="s">
        <v>496</v>
      </c>
      <c r="K282" s="4" t="s">
        <v>537</v>
      </c>
      <c r="L282" s="4" t="s">
        <v>538</v>
      </c>
      <c r="M282" s="4">
        <v>0</v>
      </c>
      <c r="N282" s="4">
        <v>2571.39498</v>
      </c>
      <c r="O282" s="4" t="s">
        <v>34</v>
      </c>
      <c r="P282" s="4" t="s">
        <v>34</v>
      </c>
      <c r="Q282" s="4">
        <v>1.9819999999999999E-4</v>
      </c>
      <c r="R282" s="4">
        <v>3.0669999999999999E-9</v>
      </c>
      <c r="S282" s="4">
        <v>5.61</v>
      </c>
    </row>
    <row r="283" spans="1:34" hidden="1" outlineLevel="1" collapsed="1" x14ac:dyDescent="0.25">
      <c r="A283" t="s">
        <v>39</v>
      </c>
      <c r="B283" s="4" t="s">
        <v>34</v>
      </c>
      <c r="C283" s="4" t="s">
        <v>615</v>
      </c>
      <c r="D283" s="4" t="s">
        <v>39</v>
      </c>
      <c r="E283" s="4">
        <v>3.9677899999999999E-4</v>
      </c>
      <c r="F283" s="4">
        <v>6.6384300000000001E-4</v>
      </c>
      <c r="G283" s="4">
        <v>1</v>
      </c>
      <c r="H283" s="4">
        <v>1</v>
      </c>
      <c r="I283" s="4">
        <v>5</v>
      </c>
      <c r="J283" s="4" t="s">
        <v>600</v>
      </c>
      <c r="K283" s="4" t="s">
        <v>616</v>
      </c>
      <c r="L283" s="4" t="s">
        <v>39</v>
      </c>
      <c r="M283" s="4">
        <v>0</v>
      </c>
      <c r="N283" s="4">
        <v>1471.7063499999999</v>
      </c>
      <c r="O283" s="4" t="s">
        <v>34</v>
      </c>
      <c r="P283" s="4" t="s">
        <v>34</v>
      </c>
      <c r="Q283" s="4">
        <v>1.9819999999999999E-4</v>
      </c>
      <c r="R283" s="4">
        <v>2.173E-5</v>
      </c>
      <c r="S283" s="4">
        <v>2.94</v>
      </c>
    </row>
    <row r="284" spans="1:34" hidden="1" outlineLevel="1" collapsed="1" x14ac:dyDescent="0.25">
      <c r="A284" t="s">
        <v>39</v>
      </c>
      <c r="B284" s="4" t="s">
        <v>34</v>
      </c>
      <c r="C284" s="4" t="s">
        <v>541</v>
      </c>
      <c r="D284" s="4" t="s">
        <v>39</v>
      </c>
      <c r="E284" s="4">
        <v>4.0732400000000003E-5</v>
      </c>
      <c r="F284" s="4">
        <v>6.6384300000000001E-4</v>
      </c>
      <c r="G284" s="4">
        <v>2</v>
      </c>
      <c r="H284" s="4">
        <v>2</v>
      </c>
      <c r="I284" s="4">
        <v>5</v>
      </c>
      <c r="J284" s="4" t="s">
        <v>496</v>
      </c>
      <c r="K284" s="4" t="s">
        <v>542</v>
      </c>
      <c r="L284" s="4" t="s">
        <v>39</v>
      </c>
      <c r="M284" s="4">
        <v>0</v>
      </c>
      <c r="N284" s="4">
        <v>1894.9293700000001</v>
      </c>
      <c r="O284" s="4" t="s">
        <v>34</v>
      </c>
      <c r="P284" s="4" t="s">
        <v>34</v>
      </c>
      <c r="Q284" s="4">
        <v>1.9819999999999999E-4</v>
      </c>
      <c r="R284" s="4">
        <v>1.1379999999999999E-6</v>
      </c>
      <c r="S284" s="4">
        <v>4.78</v>
      </c>
    </row>
    <row r="285" spans="1:34" collapsed="1" x14ac:dyDescent="0.25">
      <c r="A285" s="3" t="s">
        <v>34</v>
      </c>
      <c r="B285" s="3" t="s">
        <v>35</v>
      </c>
      <c r="C285" s="3" t="s">
        <v>617</v>
      </c>
      <c r="D285" s="3" t="s">
        <v>618</v>
      </c>
      <c r="E285" s="3">
        <v>0</v>
      </c>
      <c r="F285" s="3">
        <v>110.714</v>
      </c>
      <c r="G285" s="3">
        <v>41</v>
      </c>
      <c r="H285" s="3">
        <v>16</v>
      </c>
      <c r="I285" s="3">
        <v>71</v>
      </c>
      <c r="J285" s="3">
        <v>8</v>
      </c>
      <c r="K285" s="3">
        <v>524</v>
      </c>
      <c r="L285" s="3">
        <v>56.4</v>
      </c>
      <c r="M285" s="3">
        <v>8.16</v>
      </c>
      <c r="N285" s="3">
        <v>251.05</v>
      </c>
      <c r="O285" s="3">
        <v>16</v>
      </c>
      <c r="P285" s="3" t="s">
        <v>421</v>
      </c>
      <c r="Q285" s="3" t="s">
        <v>39</v>
      </c>
      <c r="R285" s="3" t="s">
        <v>619</v>
      </c>
      <c r="S285" s="3" t="s">
        <v>424</v>
      </c>
      <c r="T285" s="3" t="s">
        <v>39</v>
      </c>
      <c r="U285" s="3" t="s">
        <v>617</v>
      </c>
      <c r="V285" s="3" t="s">
        <v>39</v>
      </c>
      <c r="W285" s="3" t="s">
        <v>620</v>
      </c>
      <c r="X285" s="3" t="s">
        <v>39</v>
      </c>
      <c r="Y285" s="3" t="s">
        <v>39</v>
      </c>
      <c r="Z285" s="3" t="s">
        <v>39</v>
      </c>
      <c r="AA285" s="3">
        <v>0</v>
      </c>
      <c r="AB285" s="3" t="s">
        <v>34</v>
      </c>
      <c r="AC285" s="3">
        <v>1</v>
      </c>
      <c r="AD285" s="3">
        <v>0</v>
      </c>
      <c r="AE285" s="3" t="s">
        <v>39</v>
      </c>
      <c r="AF285" s="3">
        <v>9</v>
      </c>
      <c r="AG285" s="3" t="s">
        <v>621</v>
      </c>
      <c r="AH285" s="3" t="s">
        <v>622</v>
      </c>
    </row>
    <row r="286" spans="1:34" hidden="1" outlineLevel="1" collapsed="1" x14ac:dyDescent="0.25">
      <c r="A286" t="s">
        <v>39</v>
      </c>
      <c r="B286" s="2" t="s">
        <v>45</v>
      </c>
      <c r="C286" s="2" t="s">
        <v>46</v>
      </c>
      <c r="D286" s="2" t="s">
        <v>33</v>
      </c>
      <c r="E286" s="2" t="s">
        <v>47</v>
      </c>
      <c r="F286" s="2" t="s">
        <v>48</v>
      </c>
      <c r="G286" s="2" t="s">
        <v>28</v>
      </c>
      <c r="H286" s="2" t="s">
        <v>49</v>
      </c>
      <c r="I286" s="2" t="s">
        <v>8</v>
      </c>
      <c r="J286" s="2" t="s">
        <v>50</v>
      </c>
      <c r="K286" s="2" t="s">
        <v>51</v>
      </c>
      <c r="L286" s="2" t="s">
        <v>52</v>
      </c>
      <c r="M286" s="2" t="s">
        <v>53</v>
      </c>
      <c r="N286" s="2" t="s">
        <v>54</v>
      </c>
      <c r="O286" s="2" t="s">
        <v>27</v>
      </c>
      <c r="P286" s="2" t="s">
        <v>55</v>
      </c>
      <c r="Q286" s="2" t="s">
        <v>56</v>
      </c>
      <c r="R286" s="2" t="s">
        <v>57</v>
      </c>
      <c r="S286" s="2" t="s">
        <v>58</v>
      </c>
    </row>
    <row r="287" spans="1:34" hidden="1" outlineLevel="1" collapsed="1" x14ac:dyDescent="0.25">
      <c r="A287" t="s">
        <v>39</v>
      </c>
      <c r="B287" s="4" t="s">
        <v>34</v>
      </c>
      <c r="C287" s="4" t="s">
        <v>623</v>
      </c>
      <c r="D287" s="4" t="s">
        <v>433</v>
      </c>
      <c r="E287" s="4">
        <v>1.02297E-3</v>
      </c>
      <c r="F287" s="4">
        <v>6.6384300000000001E-4</v>
      </c>
      <c r="G287" s="4">
        <v>1</v>
      </c>
      <c r="H287" s="4">
        <v>1</v>
      </c>
      <c r="I287" s="4">
        <v>1</v>
      </c>
      <c r="J287" s="4" t="s">
        <v>617</v>
      </c>
      <c r="K287" s="4" t="s">
        <v>624</v>
      </c>
      <c r="L287" s="4" t="s">
        <v>625</v>
      </c>
      <c r="M287" s="4">
        <v>0</v>
      </c>
      <c r="N287" s="4">
        <v>2901.3354899999999</v>
      </c>
      <c r="O287" s="4" t="s">
        <v>34</v>
      </c>
      <c r="P287" s="4" t="s">
        <v>34</v>
      </c>
      <c r="Q287" s="4">
        <v>1.9819999999999999E-4</v>
      </c>
      <c r="R287" s="4">
        <v>7.4610000000000006E-5</v>
      </c>
      <c r="S287" s="4">
        <v>3.99</v>
      </c>
    </row>
    <row r="288" spans="1:34" hidden="1" outlineLevel="1" collapsed="1" x14ac:dyDescent="0.25">
      <c r="A288" t="s">
        <v>39</v>
      </c>
      <c r="B288" s="4" t="s">
        <v>34</v>
      </c>
      <c r="C288" s="4" t="s">
        <v>623</v>
      </c>
      <c r="D288" s="4" t="s">
        <v>437</v>
      </c>
      <c r="E288" s="4">
        <v>1.0796499999999999E-6</v>
      </c>
      <c r="F288" s="4">
        <v>6.6384300000000001E-4</v>
      </c>
      <c r="G288" s="4">
        <v>1</v>
      </c>
      <c r="H288" s="4">
        <v>1</v>
      </c>
      <c r="I288" s="4">
        <v>10</v>
      </c>
      <c r="J288" s="4" t="s">
        <v>617</v>
      </c>
      <c r="K288" s="4" t="s">
        <v>624</v>
      </c>
      <c r="L288" s="4" t="s">
        <v>626</v>
      </c>
      <c r="M288" s="4">
        <v>0</v>
      </c>
      <c r="N288" s="4">
        <v>2917.33041</v>
      </c>
      <c r="O288" s="4" t="s">
        <v>34</v>
      </c>
      <c r="P288" s="4" t="s">
        <v>34</v>
      </c>
      <c r="Q288" s="4">
        <v>1.9819999999999999E-4</v>
      </c>
      <c r="R288" s="4">
        <v>1.03E-8</v>
      </c>
      <c r="S288" s="4">
        <v>5.87</v>
      </c>
    </row>
    <row r="289" spans="1:19" hidden="1" outlineLevel="1" collapsed="1" x14ac:dyDescent="0.25">
      <c r="A289" t="s">
        <v>39</v>
      </c>
      <c r="B289" s="4" t="s">
        <v>34</v>
      </c>
      <c r="C289" s="4" t="s">
        <v>627</v>
      </c>
      <c r="D289" s="4" t="s">
        <v>437</v>
      </c>
      <c r="E289" s="4">
        <v>1.2636100000000001E-2</v>
      </c>
      <c r="F289" s="4">
        <v>6.6384300000000001E-4</v>
      </c>
      <c r="G289" s="4">
        <v>1</v>
      </c>
      <c r="H289" s="4">
        <v>1</v>
      </c>
      <c r="I289" s="4">
        <v>1</v>
      </c>
      <c r="J289" s="4" t="s">
        <v>617</v>
      </c>
      <c r="K289" s="4" t="s">
        <v>628</v>
      </c>
      <c r="L289" s="4" t="s">
        <v>626</v>
      </c>
      <c r="M289" s="4">
        <v>1</v>
      </c>
      <c r="N289" s="4">
        <v>3217.4737799999998</v>
      </c>
      <c r="O289" s="4" t="s">
        <v>34</v>
      </c>
      <c r="P289" s="4" t="s">
        <v>34</v>
      </c>
      <c r="Q289" s="4">
        <v>1.9819999999999999E-4</v>
      </c>
      <c r="R289" s="4">
        <v>1.952E-3</v>
      </c>
      <c r="S289" s="4">
        <v>3.37</v>
      </c>
    </row>
    <row r="290" spans="1:19" hidden="1" outlineLevel="1" collapsed="1" x14ac:dyDescent="0.25">
      <c r="A290" t="s">
        <v>39</v>
      </c>
      <c r="B290" s="4" t="s">
        <v>34</v>
      </c>
      <c r="C290" s="4" t="s">
        <v>629</v>
      </c>
      <c r="D290" s="4" t="s">
        <v>87</v>
      </c>
      <c r="E290" s="4">
        <v>0.149114</v>
      </c>
      <c r="F290" s="4">
        <v>2.64504E-3</v>
      </c>
      <c r="G290" s="4">
        <v>1</v>
      </c>
      <c r="H290" s="4">
        <v>1</v>
      </c>
      <c r="I290" s="4">
        <v>1</v>
      </c>
      <c r="J290" s="4" t="s">
        <v>617</v>
      </c>
      <c r="K290" s="4" t="s">
        <v>630</v>
      </c>
      <c r="L290" s="4" t="s">
        <v>631</v>
      </c>
      <c r="M290" s="4">
        <v>0</v>
      </c>
      <c r="N290" s="4">
        <v>1567.7268300000001</v>
      </c>
      <c r="O290" s="4" t="s">
        <v>34</v>
      </c>
      <c r="P290" s="4" t="s">
        <v>34</v>
      </c>
      <c r="Q290" s="4">
        <v>6.9879999999999996E-4</v>
      </c>
      <c r="R290" s="4">
        <v>5.2310000000000002E-2</v>
      </c>
      <c r="S290" s="4">
        <v>2</v>
      </c>
    </row>
    <row r="291" spans="1:19" hidden="1" outlineLevel="1" collapsed="1" x14ac:dyDescent="0.25">
      <c r="A291" t="s">
        <v>39</v>
      </c>
      <c r="B291" s="4" t="s">
        <v>34</v>
      </c>
      <c r="C291" s="4" t="s">
        <v>632</v>
      </c>
      <c r="D291" s="4" t="s">
        <v>168</v>
      </c>
      <c r="E291" s="4">
        <v>2.0777800000000001E-6</v>
      </c>
      <c r="F291" s="4">
        <v>6.6384300000000001E-4</v>
      </c>
      <c r="G291" s="4">
        <v>1</v>
      </c>
      <c r="H291" s="4">
        <v>1</v>
      </c>
      <c r="I291" s="4">
        <v>6</v>
      </c>
      <c r="J291" s="4" t="s">
        <v>617</v>
      </c>
      <c r="K291" s="4" t="s">
        <v>633</v>
      </c>
      <c r="L291" s="4" t="s">
        <v>634</v>
      </c>
      <c r="M291" s="4">
        <v>0</v>
      </c>
      <c r="N291" s="4">
        <v>2084.0103800000002</v>
      </c>
      <c r="O291" s="4" t="s">
        <v>34</v>
      </c>
      <c r="P291" s="4" t="s">
        <v>34</v>
      </c>
      <c r="Q291" s="4">
        <v>1.9819999999999999E-4</v>
      </c>
      <c r="R291" s="4">
        <v>2.4019999999999999E-8</v>
      </c>
      <c r="S291" s="4">
        <v>5.86</v>
      </c>
    </row>
    <row r="292" spans="1:19" hidden="1" outlineLevel="1" collapsed="1" x14ac:dyDescent="0.25">
      <c r="A292" t="s">
        <v>39</v>
      </c>
      <c r="B292" s="4" t="s">
        <v>34</v>
      </c>
      <c r="C292" s="4" t="s">
        <v>444</v>
      </c>
      <c r="D292" s="4" t="s">
        <v>39</v>
      </c>
      <c r="E292" s="4">
        <v>1.1274099999999999E-5</v>
      </c>
      <c r="F292" s="4">
        <v>6.6384300000000001E-4</v>
      </c>
      <c r="G292" s="4">
        <v>3</v>
      </c>
      <c r="H292" s="4">
        <v>4</v>
      </c>
      <c r="I292" s="4">
        <v>7</v>
      </c>
      <c r="J292" s="4" t="s">
        <v>445</v>
      </c>
      <c r="K292" s="4" t="s">
        <v>446</v>
      </c>
      <c r="L292" s="4" t="s">
        <v>39</v>
      </c>
      <c r="M292" s="4">
        <v>0</v>
      </c>
      <c r="N292" s="4">
        <v>1469.7706800000001</v>
      </c>
      <c r="O292" s="4" t="s">
        <v>34</v>
      </c>
      <c r="P292" s="4" t="s">
        <v>34</v>
      </c>
      <c r="Q292" s="4">
        <v>1.9819999999999999E-4</v>
      </c>
      <c r="R292" s="4">
        <v>2.16E-7</v>
      </c>
      <c r="S292" s="4">
        <v>4.2</v>
      </c>
    </row>
    <row r="293" spans="1:19" hidden="1" outlineLevel="1" collapsed="1" x14ac:dyDescent="0.25">
      <c r="A293" t="s">
        <v>39</v>
      </c>
      <c r="B293" s="4" t="s">
        <v>34</v>
      </c>
      <c r="C293" s="4" t="s">
        <v>447</v>
      </c>
      <c r="D293" s="4" t="s">
        <v>39</v>
      </c>
      <c r="E293" s="4">
        <v>3.1665600000000001E-3</v>
      </c>
      <c r="F293" s="4">
        <v>6.6384300000000001E-4</v>
      </c>
      <c r="G293" s="4">
        <v>2</v>
      </c>
      <c r="H293" s="4">
        <v>2</v>
      </c>
      <c r="I293" s="4">
        <v>1</v>
      </c>
      <c r="J293" s="4" t="s">
        <v>448</v>
      </c>
      <c r="K293" s="4" t="s">
        <v>449</v>
      </c>
      <c r="L293" s="4" t="s">
        <v>39</v>
      </c>
      <c r="M293" s="4">
        <v>0</v>
      </c>
      <c r="N293" s="4">
        <v>1387.6528599999999</v>
      </c>
      <c r="O293" s="4" t="s">
        <v>34</v>
      </c>
      <c r="P293" s="4" t="s">
        <v>34</v>
      </c>
      <c r="Q293" s="4">
        <v>1.9819999999999999E-4</v>
      </c>
      <c r="R293" s="4">
        <v>3.2190000000000002E-4</v>
      </c>
      <c r="S293" s="4">
        <v>3</v>
      </c>
    </row>
    <row r="294" spans="1:19" hidden="1" outlineLevel="1" collapsed="1" x14ac:dyDescent="0.25">
      <c r="A294" t="s">
        <v>39</v>
      </c>
      <c r="B294" s="4" t="s">
        <v>34</v>
      </c>
      <c r="C294" s="4" t="s">
        <v>454</v>
      </c>
      <c r="D294" s="4" t="s">
        <v>198</v>
      </c>
      <c r="E294" s="4">
        <v>2.46293E-2</v>
      </c>
      <c r="F294" s="4">
        <v>6.6384300000000001E-4</v>
      </c>
      <c r="G294" s="4">
        <v>2</v>
      </c>
      <c r="H294" s="4">
        <v>2</v>
      </c>
      <c r="I294" s="4">
        <v>1</v>
      </c>
      <c r="J294" s="4" t="s">
        <v>448</v>
      </c>
      <c r="K294" s="4" t="s">
        <v>455</v>
      </c>
      <c r="L294" s="4" t="s">
        <v>456</v>
      </c>
      <c r="M294" s="4">
        <v>1</v>
      </c>
      <c r="N294" s="4">
        <v>1960.0531900000001</v>
      </c>
      <c r="O294" s="4" t="s">
        <v>34</v>
      </c>
      <c r="P294" s="4" t="s">
        <v>34</v>
      </c>
      <c r="Q294" s="4">
        <v>1.9819999999999999E-4</v>
      </c>
      <c r="R294" s="4">
        <v>4.6610000000000002E-3</v>
      </c>
      <c r="S294" s="4">
        <v>2.44</v>
      </c>
    </row>
    <row r="295" spans="1:19" hidden="1" outlineLevel="1" collapsed="1" x14ac:dyDescent="0.25">
      <c r="A295" t="s">
        <v>39</v>
      </c>
      <c r="B295" s="4" t="s">
        <v>34</v>
      </c>
      <c r="C295" s="4" t="s">
        <v>635</v>
      </c>
      <c r="D295" s="4" t="s">
        <v>39</v>
      </c>
      <c r="E295" s="4">
        <v>5.8176499999999999E-2</v>
      </c>
      <c r="F295" s="4">
        <v>6.6384300000000001E-4</v>
      </c>
      <c r="G295" s="4">
        <v>1</v>
      </c>
      <c r="H295" s="4">
        <v>1</v>
      </c>
      <c r="I295" s="4">
        <v>4</v>
      </c>
      <c r="J295" s="4" t="s">
        <v>617</v>
      </c>
      <c r="K295" s="4" t="s">
        <v>636</v>
      </c>
      <c r="L295" s="4" t="s">
        <v>39</v>
      </c>
      <c r="M295" s="4">
        <v>1</v>
      </c>
      <c r="N295" s="4">
        <v>1314.7627399999999</v>
      </c>
      <c r="O295" s="4" t="s">
        <v>34</v>
      </c>
      <c r="P295" s="4" t="s">
        <v>34</v>
      </c>
      <c r="Q295" s="4">
        <v>1.9819999999999999E-4</v>
      </c>
      <c r="R295" s="4">
        <v>1.456E-2</v>
      </c>
      <c r="S295" s="4">
        <v>2.91</v>
      </c>
    </row>
    <row r="296" spans="1:19" hidden="1" outlineLevel="1" collapsed="1" x14ac:dyDescent="0.25">
      <c r="A296" t="s">
        <v>39</v>
      </c>
      <c r="B296" s="4" t="s">
        <v>34</v>
      </c>
      <c r="C296" s="4" t="s">
        <v>457</v>
      </c>
      <c r="D296" s="4" t="s">
        <v>458</v>
      </c>
      <c r="E296" s="4">
        <v>1.3015000000000001E-2</v>
      </c>
      <c r="F296" s="4">
        <v>6.6384300000000001E-4</v>
      </c>
      <c r="G296" s="4">
        <v>3</v>
      </c>
      <c r="H296" s="4">
        <v>4</v>
      </c>
      <c r="I296" s="4">
        <v>6</v>
      </c>
      <c r="J296" s="4" t="s">
        <v>445</v>
      </c>
      <c r="K296" s="4" t="s">
        <v>459</v>
      </c>
      <c r="L296" s="4" t="s">
        <v>460</v>
      </c>
      <c r="M296" s="4">
        <v>0</v>
      </c>
      <c r="N296" s="4">
        <v>1069.4652599999999</v>
      </c>
      <c r="O296" s="4" t="s">
        <v>34</v>
      </c>
      <c r="P296" s="4" t="s">
        <v>34</v>
      </c>
      <c r="Q296" s="4">
        <v>1.9819999999999999E-4</v>
      </c>
      <c r="R296" s="4">
        <v>2.026E-3</v>
      </c>
      <c r="S296" s="4">
        <v>1.83</v>
      </c>
    </row>
    <row r="297" spans="1:19" hidden="1" outlineLevel="1" collapsed="1" x14ac:dyDescent="0.25">
      <c r="A297" t="s">
        <v>39</v>
      </c>
      <c r="B297" s="4" t="s">
        <v>34</v>
      </c>
      <c r="C297" s="4" t="s">
        <v>465</v>
      </c>
      <c r="D297" s="4" t="s">
        <v>39</v>
      </c>
      <c r="E297" s="4">
        <v>2.8080099999999999E-5</v>
      </c>
      <c r="F297" s="4">
        <v>6.6384300000000001E-4</v>
      </c>
      <c r="G297" s="4">
        <v>2</v>
      </c>
      <c r="H297" s="4">
        <v>2</v>
      </c>
      <c r="I297" s="4">
        <v>1</v>
      </c>
      <c r="J297" s="4" t="s">
        <v>448</v>
      </c>
      <c r="K297" s="4" t="s">
        <v>466</v>
      </c>
      <c r="L297" s="4" t="s">
        <v>39</v>
      </c>
      <c r="M297" s="4">
        <v>0</v>
      </c>
      <c r="N297" s="4">
        <v>1758.9418499999999</v>
      </c>
      <c r="O297" s="4" t="s">
        <v>34</v>
      </c>
      <c r="P297" s="4" t="s">
        <v>34</v>
      </c>
      <c r="Q297" s="4">
        <v>1.9819999999999999E-4</v>
      </c>
      <c r="R297" s="4">
        <v>7.032E-7</v>
      </c>
      <c r="S297" s="4">
        <v>3.84</v>
      </c>
    </row>
    <row r="298" spans="1:19" hidden="1" outlineLevel="1" collapsed="1" x14ac:dyDescent="0.25">
      <c r="A298" t="s">
        <v>39</v>
      </c>
      <c r="B298" s="4" t="s">
        <v>34</v>
      </c>
      <c r="C298" s="4" t="s">
        <v>465</v>
      </c>
      <c r="D298" s="4" t="s">
        <v>467</v>
      </c>
      <c r="E298" s="4">
        <v>3.7069500000000001E-5</v>
      </c>
      <c r="F298" s="4">
        <v>6.6384300000000001E-4</v>
      </c>
      <c r="G298" s="4">
        <v>2</v>
      </c>
      <c r="H298" s="4">
        <v>2</v>
      </c>
      <c r="I298" s="4">
        <v>13</v>
      </c>
      <c r="J298" s="4" t="s">
        <v>448</v>
      </c>
      <c r="K298" s="4" t="s">
        <v>466</v>
      </c>
      <c r="L298" s="4" t="s">
        <v>456</v>
      </c>
      <c r="M298" s="4">
        <v>0</v>
      </c>
      <c r="N298" s="4">
        <v>1774.93676</v>
      </c>
      <c r="O298" s="4" t="s">
        <v>34</v>
      </c>
      <c r="P298" s="4" t="s">
        <v>34</v>
      </c>
      <c r="Q298" s="4">
        <v>1.9819999999999999E-4</v>
      </c>
      <c r="R298" s="4">
        <v>1.009E-6</v>
      </c>
      <c r="S298" s="4">
        <v>4.3499999999999996</v>
      </c>
    </row>
    <row r="299" spans="1:19" hidden="1" outlineLevel="1" collapsed="1" x14ac:dyDescent="0.25">
      <c r="A299" t="s">
        <v>39</v>
      </c>
      <c r="B299" s="4" t="s">
        <v>34</v>
      </c>
      <c r="C299" s="4" t="s">
        <v>637</v>
      </c>
      <c r="D299" s="4" t="s">
        <v>94</v>
      </c>
      <c r="E299" s="4">
        <v>2.6589199999999999E-5</v>
      </c>
      <c r="F299" s="4">
        <v>6.6384300000000001E-4</v>
      </c>
      <c r="G299" s="4">
        <v>1</v>
      </c>
      <c r="H299" s="4">
        <v>1</v>
      </c>
      <c r="I299" s="4">
        <v>4</v>
      </c>
      <c r="J299" s="4" t="s">
        <v>617</v>
      </c>
      <c r="K299" s="4" t="s">
        <v>638</v>
      </c>
      <c r="L299" s="4" t="s">
        <v>639</v>
      </c>
      <c r="M299" s="4">
        <v>0</v>
      </c>
      <c r="N299" s="4">
        <v>2496.2690499999999</v>
      </c>
      <c r="O299" s="4" t="s">
        <v>34</v>
      </c>
      <c r="P299" s="4" t="s">
        <v>34</v>
      </c>
      <c r="Q299" s="4">
        <v>1.9819999999999999E-4</v>
      </c>
      <c r="R299" s="4">
        <v>6.5349999999999997E-7</v>
      </c>
      <c r="S299" s="4">
        <v>5.15</v>
      </c>
    </row>
    <row r="300" spans="1:19" hidden="1" outlineLevel="1" collapsed="1" x14ac:dyDescent="0.25">
      <c r="A300" t="s">
        <v>39</v>
      </c>
      <c r="B300" s="4" t="s">
        <v>34</v>
      </c>
      <c r="C300" s="4" t="s">
        <v>640</v>
      </c>
      <c r="D300" s="4" t="s">
        <v>480</v>
      </c>
      <c r="E300" s="4">
        <v>1.1788699999999999E-5</v>
      </c>
      <c r="F300" s="4">
        <v>6.6384300000000001E-4</v>
      </c>
      <c r="G300" s="4">
        <v>1</v>
      </c>
      <c r="H300" s="4">
        <v>1</v>
      </c>
      <c r="I300" s="4">
        <v>5</v>
      </c>
      <c r="J300" s="4" t="s">
        <v>617</v>
      </c>
      <c r="K300" s="4" t="s">
        <v>641</v>
      </c>
      <c r="L300" s="4" t="s">
        <v>642</v>
      </c>
      <c r="M300" s="4">
        <v>1</v>
      </c>
      <c r="N300" s="4">
        <v>1844.9534699999999</v>
      </c>
      <c r="O300" s="4" t="s">
        <v>34</v>
      </c>
      <c r="P300" s="4" t="s">
        <v>34</v>
      </c>
      <c r="Q300" s="4">
        <v>1.9819999999999999E-4</v>
      </c>
      <c r="R300" s="4">
        <v>2.287E-7</v>
      </c>
      <c r="S300" s="4">
        <v>4.87</v>
      </c>
    </row>
    <row r="301" spans="1:19" hidden="1" outlineLevel="1" collapsed="1" x14ac:dyDescent="0.25">
      <c r="A301" t="s">
        <v>39</v>
      </c>
      <c r="B301" s="4" t="s">
        <v>34</v>
      </c>
      <c r="C301" s="4" t="s">
        <v>486</v>
      </c>
      <c r="D301" s="4" t="s">
        <v>39</v>
      </c>
      <c r="E301" s="4">
        <v>4.1283599999999998E-4</v>
      </c>
      <c r="F301" s="4">
        <v>6.6384300000000001E-4</v>
      </c>
      <c r="G301" s="4">
        <v>3</v>
      </c>
      <c r="H301" s="4">
        <v>3</v>
      </c>
      <c r="I301" s="4">
        <v>2</v>
      </c>
      <c r="J301" s="4" t="s">
        <v>445</v>
      </c>
      <c r="K301" s="4" t="s">
        <v>487</v>
      </c>
      <c r="L301" s="4" t="s">
        <v>39</v>
      </c>
      <c r="M301" s="4">
        <v>0</v>
      </c>
      <c r="N301" s="4">
        <v>1940.9460799999999</v>
      </c>
      <c r="O301" s="4" t="s">
        <v>34</v>
      </c>
      <c r="P301" s="4" t="s">
        <v>34</v>
      </c>
      <c r="Q301" s="4">
        <v>1.9819999999999999E-4</v>
      </c>
      <c r="R301" s="4">
        <v>2.302E-5</v>
      </c>
      <c r="S301" s="4">
        <v>3.48</v>
      </c>
    </row>
    <row r="302" spans="1:19" hidden="1" outlineLevel="1" collapsed="1" x14ac:dyDescent="0.25">
      <c r="A302" t="s">
        <v>39</v>
      </c>
      <c r="B302" s="4" t="s">
        <v>34</v>
      </c>
      <c r="C302" s="4" t="s">
        <v>643</v>
      </c>
      <c r="D302" s="4" t="s">
        <v>270</v>
      </c>
      <c r="E302" s="4">
        <v>1.3537799999999999E-2</v>
      </c>
      <c r="F302" s="4">
        <v>6.6384300000000001E-4</v>
      </c>
      <c r="G302" s="4">
        <v>1</v>
      </c>
      <c r="H302" s="4">
        <v>1</v>
      </c>
      <c r="I302" s="4">
        <v>1</v>
      </c>
      <c r="J302" s="4" t="s">
        <v>617</v>
      </c>
      <c r="K302" s="4" t="s">
        <v>644</v>
      </c>
      <c r="L302" s="4" t="s">
        <v>639</v>
      </c>
      <c r="M302" s="4">
        <v>1</v>
      </c>
      <c r="N302" s="4">
        <v>2723.4324299999998</v>
      </c>
      <c r="O302" s="4" t="s">
        <v>34</v>
      </c>
      <c r="P302" s="4" t="s">
        <v>34</v>
      </c>
      <c r="Q302" s="4">
        <v>1.9819999999999999E-4</v>
      </c>
      <c r="R302" s="4">
        <v>2.1359999999999999E-3</v>
      </c>
      <c r="S302" s="4">
        <v>3.94</v>
      </c>
    </row>
    <row r="303" spans="1:19" hidden="1" outlineLevel="1" collapsed="1" x14ac:dyDescent="0.25">
      <c r="A303" t="s">
        <v>39</v>
      </c>
      <c r="B303" s="4" t="s">
        <v>34</v>
      </c>
      <c r="C303" s="4" t="s">
        <v>488</v>
      </c>
      <c r="D303" s="4" t="s">
        <v>39</v>
      </c>
      <c r="E303" s="4">
        <v>1.2205099999999999E-5</v>
      </c>
      <c r="F303" s="4">
        <v>6.6384300000000001E-4</v>
      </c>
      <c r="G303" s="4">
        <v>3</v>
      </c>
      <c r="H303" s="4">
        <v>4</v>
      </c>
      <c r="I303" s="4">
        <v>5</v>
      </c>
      <c r="J303" s="4" t="s">
        <v>445</v>
      </c>
      <c r="K303" s="4" t="s">
        <v>489</v>
      </c>
      <c r="L303" s="4" t="s">
        <v>39</v>
      </c>
      <c r="M303" s="4">
        <v>0</v>
      </c>
      <c r="N303" s="4">
        <v>2157.0709999999999</v>
      </c>
      <c r="O303" s="4" t="s">
        <v>34</v>
      </c>
      <c r="P303" s="4" t="s">
        <v>34</v>
      </c>
      <c r="Q303" s="4">
        <v>1.9819999999999999E-4</v>
      </c>
      <c r="R303" s="4">
        <v>2.3900000000000001E-7</v>
      </c>
      <c r="S303" s="4">
        <v>5.36</v>
      </c>
    </row>
    <row r="304" spans="1:19" hidden="1" outlineLevel="1" collapsed="1" x14ac:dyDescent="0.25">
      <c r="A304" t="s">
        <v>39</v>
      </c>
      <c r="B304" s="4" t="s">
        <v>34</v>
      </c>
      <c r="C304" s="4" t="s">
        <v>490</v>
      </c>
      <c r="D304" s="4" t="s">
        <v>39</v>
      </c>
      <c r="E304" s="4">
        <v>6.3313900000000001E-3</v>
      </c>
      <c r="F304" s="4">
        <v>6.6384300000000001E-4</v>
      </c>
      <c r="G304" s="4">
        <v>3</v>
      </c>
      <c r="H304" s="4">
        <v>4</v>
      </c>
      <c r="I304" s="4">
        <v>2</v>
      </c>
      <c r="J304" s="4" t="s">
        <v>445</v>
      </c>
      <c r="K304" s="4" t="s">
        <v>491</v>
      </c>
      <c r="L304" s="4" t="s">
        <v>39</v>
      </c>
      <c r="M304" s="4">
        <v>1</v>
      </c>
      <c r="N304" s="4">
        <v>2542.3035199999999</v>
      </c>
      <c r="O304" s="4" t="s">
        <v>34</v>
      </c>
      <c r="P304" s="4" t="s">
        <v>34</v>
      </c>
      <c r="Q304" s="4">
        <v>1.9819999999999999E-4</v>
      </c>
      <c r="R304" s="4">
        <v>7.919E-4</v>
      </c>
      <c r="S304" s="4">
        <v>3.35</v>
      </c>
    </row>
    <row r="305" spans="1:34" collapsed="1" x14ac:dyDescent="0.25">
      <c r="A305" s="3" t="s">
        <v>34</v>
      </c>
      <c r="B305" s="3" t="s">
        <v>35</v>
      </c>
      <c r="C305" s="3" t="s">
        <v>645</v>
      </c>
      <c r="D305" s="3" t="s">
        <v>646</v>
      </c>
      <c r="E305" s="3">
        <v>0</v>
      </c>
      <c r="F305" s="3">
        <v>103.66500000000001</v>
      </c>
      <c r="G305" s="3">
        <v>40</v>
      </c>
      <c r="H305" s="3">
        <v>15</v>
      </c>
      <c r="I305" s="3">
        <v>57</v>
      </c>
      <c r="J305" s="3">
        <v>4</v>
      </c>
      <c r="K305" s="3">
        <v>523</v>
      </c>
      <c r="L305" s="3">
        <v>56.5</v>
      </c>
      <c r="M305" s="3">
        <v>8.48</v>
      </c>
      <c r="N305" s="3">
        <v>194.79</v>
      </c>
      <c r="O305" s="3">
        <v>15</v>
      </c>
      <c r="P305" s="3" t="s">
        <v>421</v>
      </c>
      <c r="Q305" s="3" t="s">
        <v>647</v>
      </c>
      <c r="R305" s="3" t="s">
        <v>648</v>
      </c>
      <c r="S305" s="3" t="s">
        <v>649</v>
      </c>
      <c r="T305" s="3" t="s">
        <v>650</v>
      </c>
      <c r="U305" s="3" t="s">
        <v>645</v>
      </c>
      <c r="V305" s="3" t="s">
        <v>651</v>
      </c>
      <c r="W305" s="3" t="s">
        <v>652</v>
      </c>
      <c r="X305" s="3" t="s">
        <v>428</v>
      </c>
      <c r="Y305" s="3" t="s">
        <v>39</v>
      </c>
      <c r="Z305" s="3" t="s">
        <v>429</v>
      </c>
      <c r="AA305" s="3">
        <v>5</v>
      </c>
      <c r="AB305" s="3" t="s">
        <v>34</v>
      </c>
      <c r="AC305" s="3">
        <v>1</v>
      </c>
      <c r="AD305" s="3">
        <v>0</v>
      </c>
      <c r="AE305" s="3" t="s">
        <v>39</v>
      </c>
      <c r="AF305" s="3">
        <v>8</v>
      </c>
      <c r="AG305" s="3" t="s">
        <v>653</v>
      </c>
      <c r="AH305" s="3" t="s">
        <v>653</v>
      </c>
    </row>
    <row r="306" spans="1:34" hidden="1" outlineLevel="1" collapsed="1" x14ac:dyDescent="0.25">
      <c r="A306" t="s">
        <v>39</v>
      </c>
      <c r="B306" s="2" t="s">
        <v>45</v>
      </c>
      <c r="C306" s="2" t="s">
        <v>46</v>
      </c>
      <c r="D306" s="2" t="s">
        <v>33</v>
      </c>
      <c r="E306" s="2" t="s">
        <v>47</v>
      </c>
      <c r="F306" s="2" t="s">
        <v>48</v>
      </c>
      <c r="G306" s="2" t="s">
        <v>28</v>
      </c>
      <c r="H306" s="2" t="s">
        <v>49</v>
      </c>
      <c r="I306" s="2" t="s">
        <v>8</v>
      </c>
      <c r="J306" s="2" t="s">
        <v>50</v>
      </c>
      <c r="K306" s="2" t="s">
        <v>51</v>
      </c>
      <c r="L306" s="2" t="s">
        <v>52</v>
      </c>
      <c r="M306" s="2" t="s">
        <v>53</v>
      </c>
      <c r="N306" s="2" t="s">
        <v>54</v>
      </c>
      <c r="O306" s="2" t="s">
        <v>27</v>
      </c>
      <c r="P306" s="2" t="s">
        <v>55</v>
      </c>
      <c r="Q306" s="2" t="s">
        <v>56</v>
      </c>
      <c r="R306" s="2" t="s">
        <v>57</v>
      </c>
      <c r="S306" s="2" t="s">
        <v>58</v>
      </c>
    </row>
    <row r="307" spans="1:34" hidden="1" outlineLevel="1" collapsed="1" x14ac:dyDescent="0.25">
      <c r="A307" t="s">
        <v>39</v>
      </c>
      <c r="B307" s="4" t="s">
        <v>34</v>
      </c>
      <c r="C307" s="4" t="s">
        <v>432</v>
      </c>
      <c r="D307" s="4" t="s">
        <v>433</v>
      </c>
      <c r="E307" s="4">
        <v>5.4854600000000002E-3</v>
      </c>
      <c r="F307" s="4">
        <v>6.6384300000000001E-4</v>
      </c>
      <c r="G307" s="4">
        <v>2</v>
      </c>
      <c r="H307" s="4">
        <v>2</v>
      </c>
      <c r="I307" s="4">
        <v>1</v>
      </c>
      <c r="J307" s="4" t="s">
        <v>434</v>
      </c>
      <c r="K307" s="4" t="s">
        <v>435</v>
      </c>
      <c r="L307" s="4" t="s">
        <v>436</v>
      </c>
      <c r="M307" s="4">
        <v>0</v>
      </c>
      <c r="N307" s="4">
        <v>3201.4424800000002</v>
      </c>
      <c r="O307" s="4" t="s">
        <v>34</v>
      </c>
      <c r="P307" s="4" t="s">
        <v>34</v>
      </c>
      <c r="Q307" s="4">
        <v>1.9819999999999999E-4</v>
      </c>
      <c r="R307" s="4">
        <v>6.5879999999999997E-4</v>
      </c>
      <c r="S307" s="4">
        <v>4.12</v>
      </c>
    </row>
    <row r="308" spans="1:34" hidden="1" outlineLevel="1" collapsed="1" x14ac:dyDescent="0.25">
      <c r="A308" t="s">
        <v>39</v>
      </c>
      <c r="B308" s="4" t="s">
        <v>34</v>
      </c>
      <c r="C308" s="4" t="s">
        <v>432</v>
      </c>
      <c r="D308" s="4" t="s">
        <v>437</v>
      </c>
      <c r="E308" s="4">
        <v>5.5471800000000003E-6</v>
      </c>
      <c r="F308" s="4">
        <v>6.6384300000000001E-4</v>
      </c>
      <c r="G308" s="4">
        <v>2</v>
      </c>
      <c r="H308" s="4">
        <v>2</v>
      </c>
      <c r="I308" s="4">
        <v>3</v>
      </c>
      <c r="J308" s="4" t="s">
        <v>434</v>
      </c>
      <c r="K308" s="4" t="s">
        <v>435</v>
      </c>
      <c r="L308" s="4" t="s">
        <v>438</v>
      </c>
      <c r="M308" s="4">
        <v>0</v>
      </c>
      <c r="N308" s="4">
        <v>3217.4373900000001</v>
      </c>
      <c r="O308" s="4" t="s">
        <v>34</v>
      </c>
      <c r="P308" s="4" t="s">
        <v>34</v>
      </c>
      <c r="Q308" s="4">
        <v>1.9819999999999999E-4</v>
      </c>
      <c r="R308" s="4">
        <v>8.5619999999999995E-8</v>
      </c>
      <c r="S308" s="4">
        <v>5.15</v>
      </c>
    </row>
    <row r="309" spans="1:34" hidden="1" outlineLevel="1" collapsed="1" x14ac:dyDescent="0.25">
      <c r="A309" t="s">
        <v>39</v>
      </c>
      <c r="B309" s="4" t="s">
        <v>34</v>
      </c>
      <c r="C309" s="4" t="s">
        <v>439</v>
      </c>
      <c r="D309" s="4" t="s">
        <v>433</v>
      </c>
      <c r="E309" s="4">
        <v>2.93549E-2</v>
      </c>
      <c r="F309" s="4">
        <v>6.6384300000000001E-4</v>
      </c>
      <c r="G309" s="4">
        <v>2</v>
      </c>
      <c r="H309" s="4">
        <v>2</v>
      </c>
      <c r="I309" s="4">
        <v>1</v>
      </c>
      <c r="J309" s="4" t="s">
        <v>434</v>
      </c>
      <c r="K309" s="4" t="s">
        <v>440</v>
      </c>
      <c r="L309" s="4" t="s">
        <v>436</v>
      </c>
      <c r="M309" s="4">
        <v>1</v>
      </c>
      <c r="N309" s="4">
        <v>3357.5435900000002</v>
      </c>
      <c r="O309" s="4" t="s">
        <v>34</v>
      </c>
      <c r="P309" s="4" t="s">
        <v>34</v>
      </c>
      <c r="Q309" s="4">
        <v>1.9819999999999999E-4</v>
      </c>
      <c r="R309" s="4">
        <v>5.8859999999999997E-3</v>
      </c>
      <c r="S309" s="4">
        <v>3.74</v>
      </c>
    </row>
    <row r="310" spans="1:34" hidden="1" outlineLevel="1" collapsed="1" x14ac:dyDescent="0.25">
      <c r="A310" t="s">
        <v>39</v>
      </c>
      <c r="B310" s="4" t="s">
        <v>34</v>
      </c>
      <c r="C310" s="4" t="s">
        <v>439</v>
      </c>
      <c r="D310" s="4" t="s">
        <v>437</v>
      </c>
      <c r="E310" s="4">
        <v>2.63625E-6</v>
      </c>
      <c r="F310" s="4">
        <v>6.6384300000000001E-4</v>
      </c>
      <c r="G310" s="4">
        <v>2</v>
      </c>
      <c r="H310" s="4">
        <v>2</v>
      </c>
      <c r="I310" s="4">
        <v>6</v>
      </c>
      <c r="J310" s="4" t="s">
        <v>434</v>
      </c>
      <c r="K310" s="4" t="s">
        <v>440</v>
      </c>
      <c r="L310" s="4" t="s">
        <v>438</v>
      </c>
      <c r="M310" s="4">
        <v>1</v>
      </c>
      <c r="N310" s="4">
        <v>3373.5385000000001</v>
      </c>
      <c r="O310" s="4" t="s">
        <v>34</v>
      </c>
      <c r="P310" s="4" t="s">
        <v>34</v>
      </c>
      <c r="Q310" s="4">
        <v>1.9819999999999999E-4</v>
      </c>
      <c r="R310" s="4">
        <v>3.2670000000000001E-8</v>
      </c>
      <c r="S310" s="4">
        <v>4.87</v>
      </c>
    </row>
    <row r="311" spans="1:34" hidden="1" outlineLevel="1" collapsed="1" x14ac:dyDescent="0.25">
      <c r="A311" t="s">
        <v>39</v>
      </c>
      <c r="B311" s="4" t="s">
        <v>34</v>
      </c>
      <c r="C311" s="4" t="s">
        <v>441</v>
      </c>
      <c r="D311" s="4" t="s">
        <v>168</v>
      </c>
      <c r="E311" s="4">
        <v>7.3694099999999995E-7</v>
      </c>
      <c r="F311" s="4">
        <v>6.6384300000000001E-4</v>
      </c>
      <c r="G311" s="4">
        <v>2</v>
      </c>
      <c r="H311" s="4">
        <v>3</v>
      </c>
      <c r="I311" s="4">
        <v>9</v>
      </c>
      <c r="J311" s="4" t="s">
        <v>434</v>
      </c>
      <c r="K311" s="4" t="s">
        <v>442</v>
      </c>
      <c r="L311" s="4" t="s">
        <v>443</v>
      </c>
      <c r="M311" s="4">
        <v>0</v>
      </c>
      <c r="N311" s="4">
        <v>2110.0372600000001</v>
      </c>
      <c r="O311" s="4" t="s">
        <v>34</v>
      </c>
      <c r="P311" s="4" t="s">
        <v>34</v>
      </c>
      <c r="Q311" s="4">
        <v>1.9819999999999999E-4</v>
      </c>
      <c r="R311" s="4">
        <v>6.2650000000000002E-9</v>
      </c>
      <c r="S311" s="4">
        <v>5.52</v>
      </c>
    </row>
    <row r="312" spans="1:34" hidden="1" outlineLevel="1" collapsed="1" x14ac:dyDescent="0.25">
      <c r="A312" t="s">
        <v>39</v>
      </c>
      <c r="B312" s="4" t="s">
        <v>34</v>
      </c>
      <c r="C312" s="4" t="s">
        <v>444</v>
      </c>
      <c r="D312" s="4" t="s">
        <v>39</v>
      </c>
      <c r="E312" s="4">
        <v>1.1274099999999999E-5</v>
      </c>
      <c r="F312" s="4">
        <v>6.6384300000000001E-4</v>
      </c>
      <c r="G312" s="4">
        <v>3</v>
      </c>
      <c r="H312" s="4">
        <v>4</v>
      </c>
      <c r="I312" s="4">
        <v>7</v>
      </c>
      <c r="J312" s="4" t="s">
        <v>445</v>
      </c>
      <c r="K312" s="4" t="s">
        <v>446</v>
      </c>
      <c r="L312" s="4" t="s">
        <v>39</v>
      </c>
      <c r="M312" s="4">
        <v>0</v>
      </c>
      <c r="N312" s="4">
        <v>1469.7706800000001</v>
      </c>
      <c r="O312" s="4" t="s">
        <v>34</v>
      </c>
      <c r="P312" s="4" t="s">
        <v>34</v>
      </c>
      <c r="Q312" s="4">
        <v>1.9819999999999999E-4</v>
      </c>
      <c r="R312" s="4">
        <v>2.16E-7</v>
      </c>
      <c r="S312" s="4">
        <v>4.2</v>
      </c>
    </row>
    <row r="313" spans="1:34" hidden="1" outlineLevel="1" collapsed="1" x14ac:dyDescent="0.25">
      <c r="A313" t="s">
        <v>39</v>
      </c>
      <c r="B313" s="4" t="s">
        <v>34</v>
      </c>
      <c r="C313" s="4" t="s">
        <v>457</v>
      </c>
      <c r="D313" s="4" t="s">
        <v>458</v>
      </c>
      <c r="E313" s="4">
        <v>1.3015000000000001E-2</v>
      </c>
      <c r="F313" s="4">
        <v>6.6384300000000001E-4</v>
      </c>
      <c r="G313" s="4">
        <v>3</v>
      </c>
      <c r="H313" s="4">
        <v>4</v>
      </c>
      <c r="I313" s="4">
        <v>6</v>
      </c>
      <c r="J313" s="4" t="s">
        <v>445</v>
      </c>
      <c r="K313" s="4" t="s">
        <v>459</v>
      </c>
      <c r="L313" s="4" t="s">
        <v>460</v>
      </c>
      <c r="M313" s="4">
        <v>0</v>
      </c>
      <c r="N313" s="4">
        <v>1069.4652599999999</v>
      </c>
      <c r="O313" s="4" t="s">
        <v>34</v>
      </c>
      <c r="P313" s="4" t="s">
        <v>34</v>
      </c>
      <c r="Q313" s="4">
        <v>1.9819999999999999E-4</v>
      </c>
      <c r="R313" s="4">
        <v>2.026E-3</v>
      </c>
      <c r="S313" s="4">
        <v>1.83</v>
      </c>
    </row>
    <row r="314" spans="1:34" hidden="1" outlineLevel="1" collapsed="1" x14ac:dyDescent="0.25">
      <c r="A314" t="s">
        <v>39</v>
      </c>
      <c r="B314" s="4" t="s">
        <v>34</v>
      </c>
      <c r="C314" s="4" t="s">
        <v>654</v>
      </c>
      <c r="D314" s="4" t="s">
        <v>467</v>
      </c>
      <c r="E314" s="4">
        <v>3.6110100000000001E-4</v>
      </c>
      <c r="F314" s="4">
        <v>6.6384300000000001E-4</v>
      </c>
      <c r="G314" s="4">
        <v>1</v>
      </c>
      <c r="H314" s="4">
        <v>2</v>
      </c>
      <c r="I314" s="4">
        <v>1</v>
      </c>
      <c r="J314" s="4" t="s">
        <v>645</v>
      </c>
      <c r="K314" s="4" t="s">
        <v>655</v>
      </c>
      <c r="L314" s="4" t="s">
        <v>656</v>
      </c>
      <c r="M314" s="4">
        <v>1</v>
      </c>
      <c r="N314" s="4">
        <v>1788.9888000000001</v>
      </c>
      <c r="O314" s="4" t="s">
        <v>34</v>
      </c>
      <c r="P314" s="4" t="s">
        <v>34</v>
      </c>
      <c r="Q314" s="4">
        <v>1.9819999999999999E-4</v>
      </c>
      <c r="R314" s="4">
        <v>1.9349999999999999E-5</v>
      </c>
      <c r="S314" s="4">
        <v>3.38</v>
      </c>
    </row>
    <row r="315" spans="1:34" hidden="1" outlineLevel="1" collapsed="1" x14ac:dyDescent="0.25">
      <c r="A315" t="s">
        <v>39</v>
      </c>
      <c r="B315" s="4" t="s">
        <v>34</v>
      </c>
      <c r="C315" s="4" t="s">
        <v>473</v>
      </c>
      <c r="D315" s="4" t="s">
        <v>39</v>
      </c>
      <c r="E315" s="4">
        <v>3.0248700000000001E-5</v>
      </c>
      <c r="F315" s="4">
        <v>6.6384300000000001E-4</v>
      </c>
      <c r="G315" s="4">
        <v>2</v>
      </c>
      <c r="H315" s="4">
        <v>3</v>
      </c>
      <c r="I315" s="4">
        <v>3</v>
      </c>
      <c r="J315" s="4" t="s">
        <v>434</v>
      </c>
      <c r="K315" s="4" t="s">
        <v>474</v>
      </c>
      <c r="L315" s="4" t="s">
        <v>39</v>
      </c>
      <c r="M315" s="4">
        <v>0</v>
      </c>
      <c r="N315" s="4">
        <v>1941.0287499999999</v>
      </c>
      <c r="O315" s="4" t="s">
        <v>34</v>
      </c>
      <c r="P315" s="4" t="s">
        <v>34</v>
      </c>
      <c r="Q315" s="4">
        <v>1.9819999999999999E-4</v>
      </c>
      <c r="R315" s="4">
        <v>7.7209999999999999E-7</v>
      </c>
      <c r="S315" s="4">
        <v>4.76</v>
      </c>
    </row>
    <row r="316" spans="1:34" hidden="1" outlineLevel="1" collapsed="1" x14ac:dyDescent="0.25">
      <c r="A316" t="s">
        <v>39</v>
      </c>
      <c r="B316" s="4" t="s">
        <v>34</v>
      </c>
      <c r="C316" s="4" t="s">
        <v>475</v>
      </c>
      <c r="D316" s="4" t="s">
        <v>39</v>
      </c>
      <c r="E316" s="4">
        <v>3.8051799999999999E-6</v>
      </c>
      <c r="F316" s="4">
        <v>6.6384300000000001E-4</v>
      </c>
      <c r="G316" s="4">
        <v>2</v>
      </c>
      <c r="H316" s="4">
        <v>3</v>
      </c>
      <c r="I316" s="4">
        <v>5</v>
      </c>
      <c r="J316" s="4" t="s">
        <v>434</v>
      </c>
      <c r="K316" s="4" t="s">
        <v>476</v>
      </c>
      <c r="L316" s="4" t="s">
        <v>39</v>
      </c>
      <c r="M316" s="4">
        <v>1</v>
      </c>
      <c r="N316" s="4">
        <v>2069.1237099999998</v>
      </c>
      <c r="O316" s="4" t="s">
        <v>34</v>
      </c>
      <c r="P316" s="4" t="s">
        <v>34</v>
      </c>
      <c r="Q316" s="4">
        <v>1.9819999999999999E-4</v>
      </c>
      <c r="R316" s="4">
        <v>5.2660000000000003E-8</v>
      </c>
      <c r="S316" s="4">
        <v>4.42</v>
      </c>
    </row>
    <row r="317" spans="1:34" hidden="1" outlineLevel="1" collapsed="1" x14ac:dyDescent="0.25">
      <c r="A317" t="s">
        <v>39</v>
      </c>
      <c r="B317" s="4" t="s">
        <v>34</v>
      </c>
      <c r="C317" s="4" t="s">
        <v>477</v>
      </c>
      <c r="D317" s="4" t="s">
        <v>39</v>
      </c>
      <c r="E317" s="4">
        <v>1.9647999999999999E-5</v>
      </c>
      <c r="F317" s="4">
        <v>6.6384300000000001E-4</v>
      </c>
      <c r="G317" s="4">
        <v>2</v>
      </c>
      <c r="H317" s="4">
        <v>3</v>
      </c>
      <c r="I317" s="4">
        <v>2</v>
      </c>
      <c r="J317" s="4" t="s">
        <v>434</v>
      </c>
      <c r="K317" s="4" t="s">
        <v>478</v>
      </c>
      <c r="L317" s="4" t="s">
        <v>39</v>
      </c>
      <c r="M317" s="4">
        <v>0</v>
      </c>
      <c r="N317" s="4">
        <v>2478.2510900000002</v>
      </c>
      <c r="O317" s="4" t="s">
        <v>34</v>
      </c>
      <c r="P317" s="4" t="s">
        <v>34</v>
      </c>
      <c r="Q317" s="4">
        <v>1.9819999999999999E-4</v>
      </c>
      <c r="R317" s="4">
        <v>4.4130000000000001E-7</v>
      </c>
      <c r="S317" s="4">
        <v>4.96</v>
      </c>
    </row>
    <row r="318" spans="1:34" hidden="1" outlineLevel="1" collapsed="1" x14ac:dyDescent="0.25">
      <c r="A318" t="s">
        <v>39</v>
      </c>
      <c r="B318" s="4" t="s">
        <v>34</v>
      </c>
      <c r="C318" s="4" t="s">
        <v>657</v>
      </c>
      <c r="D318" s="4" t="s">
        <v>484</v>
      </c>
      <c r="E318" s="4">
        <v>1.52089E-3</v>
      </c>
      <c r="F318" s="4">
        <v>6.6384300000000001E-4</v>
      </c>
      <c r="G318" s="4">
        <v>1</v>
      </c>
      <c r="H318" s="4">
        <v>2</v>
      </c>
      <c r="I318" s="4">
        <v>2</v>
      </c>
      <c r="J318" s="4" t="s">
        <v>645</v>
      </c>
      <c r="K318" s="4" t="s">
        <v>658</v>
      </c>
      <c r="L318" s="4" t="s">
        <v>659</v>
      </c>
      <c r="M318" s="4">
        <v>0</v>
      </c>
      <c r="N318" s="4">
        <v>1887.94805</v>
      </c>
      <c r="O318" s="4" t="s">
        <v>34</v>
      </c>
      <c r="P318" s="4" t="s">
        <v>34</v>
      </c>
      <c r="Q318" s="4">
        <v>1.9819999999999999E-4</v>
      </c>
      <c r="R318" s="4">
        <v>1.248E-4</v>
      </c>
      <c r="S318" s="4">
        <v>2.67</v>
      </c>
    </row>
    <row r="319" spans="1:34" hidden="1" outlineLevel="1" collapsed="1" x14ac:dyDescent="0.25">
      <c r="A319" t="s">
        <v>39</v>
      </c>
      <c r="B319" s="4" t="s">
        <v>34</v>
      </c>
      <c r="C319" s="4" t="s">
        <v>486</v>
      </c>
      <c r="D319" s="4" t="s">
        <v>39</v>
      </c>
      <c r="E319" s="4">
        <v>4.1283599999999998E-4</v>
      </c>
      <c r="F319" s="4">
        <v>6.6384300000000001E-4</v>
      </c>
      <c r="G319" s="4">
        <v>3</v>
      </c>
      <c r="H319" s="4">
        <v>3</v>
      </c>
      <c r="I319" s="4">
        <v>2</v>
      </c>
      <c r="J319" s="4" t="s">
        <v>445</v>
      </c>
      <c r="K319" s="4" t="s">
        <v>487</v>
      </c>
      <c r="L319" s="4" t="s">
        <v>39</v>
      </c>
      <c r="M319" s="4">
        <v>0</v>
      </c>
      <c r="N319" s="4">
        <v>1940.9460799999999</v>
      </c>
      <c r="O319" s="4" t="s">
        <v>34</v>
      </c>
      <c r="P319" s="4" t="s">
        <v>34</v>
      </c>
      <c r="Q319" s="4">
        <v>1.9819999999999999E-4</v>
      </c>
      <c r="R319" s="4">
        <v>2.302E-5</v>
      </c>
      <c r="S319" s="4">
        <v>3.48</v>
      </c>
    </row>
    <row r="320" spans="1:34" hidden="1" outlineLevel="1" collapsed="1" x14ac:dyDescent="0.25">
      <c r="A320" t="s">
        <v>39</v>
      </c>
      <c r="B320" s="4" t="s">
        <v>34</v>
      </c>
      <c r="C320" s="4" t="s">
        <v>488</v>
      </c>
      <c r="D320" s="4" t="s">
        <v>39</v>
      </c>
      <c r="E320" s="4">
        <v>1.2205099999999999E-5</v>
      </c>
      <c r="F320" s="4">
        <v>6.6384300000000001E-4</v>
      </c>
      <c r="G320" s="4">
        <v>3</v>
      </c>
      <c r="H320" s="4">
        <v>4</v>
      </c>
      <c r="I320" s="4">
        <v>5</v>
      </c>
      <c r="J320" s="4" t="s">
        <v>445</v>
      </c>
      <c r="K320" s="4" t="s">
        <v>489</v>
      </c>
      <c r="L320" s="4" t="s">
        <v>39</v>
      </c>
      <c r="M320" s="4">
        <v>0</v>
      </c>
      <c r="N320" s="4">
        <v>2157.0709999999999</v>
      </c>
      <c r="O320" s="4" t="s">
        <v>34</v>
      </c>
      <c r="P320" s="4" t="s">
        <v>34</v>
      </c>
      <c r="Q320" s="4">
        <v>1.9819999999999999E-4</v>
      </c>
      <c r="R320" s="4">
        <v>2.3900000000000001E-7</v>
      </c>
      <c r="S320" s="4">
        <v>5.36</v>
      </c>
    </row>
    <row r="321" spans="1:34" hidden="1" outlineLevel="1" collapsed="1" x14ac:dyDescent="0.25">
      <c r="A321" t="s">
        <v>39</v>
      </c>
      <c r="B321" s="4" t="s">
        <v>34</v>
      </c>
      <c r="C321" s="4" t="s">
        <v>490</v>
      </c>
      <c r="D321" s="4" t="s">
        <v>39</v>
      </c>
      <c r="E321" s="4">
        <v>6.3313900000000001E-3</v>
      </c>
      <c r="F321" s="4">
        <v>6.6384300000000001E-4</v>
      </c>
      <c r="G321" s="4">
        <v>3</v>
      </c>
      <c r="H321" s="4">
        <v>4</v>
      </c>
      <c r="I321" s="4">
        <v>2</v>
      </c>
      <c r="J321" s="4" t="s">
        <v>445</v>
      </c>
      <c r="K321" s="4" t="s">
        <v>491</v>
      </c>
      <c r="L321" s="4" t="s">
        <v>39</v>
      </c>
      <c r="M321" s="4">
        <v>1</v>
      </c>
      <c r="N321" s="4">
        <v>2542.3035199999999</v>
      </c>
      <c r="O321" s="4" t="s">
        <v>34</v>
      </c>
      <c r="P321" s="4" t="s">
        <v>34</v>
      </c>
      <c r="Q321" s="4">
        <v>1.9819999999999999E-4</v>
      </c>
      <c r="R321" s="4">
        <v>7.919E-4</v>
      </c>
      <c r="S321" s="4">
        <v>3.35</v>
      </c>
    </row>
    <row r="322" spans="1:34" hidden="1" outlineLevel="1" collapsed="1" x14ac:dyDescent="0.25">
      <c r="A322" t="s">
        <v>39</v>
      </c>
      <c r="B322" s="4" t="s">
        <v>34</v>
      </c>
      <c r="C322" s="4" t="s">
        <v>660</v>
      </c>
      <c r="D322" s="4" t="s">
        <v>39</v>
      </c>
      <c r="E322" s="4">
        <v>0.11730699999999999</v>
      </c>
      <c r="F322" s="4">
        <v>1.97102E-3</v>
      </c>
      <c r="G322" s="4">
        <v>1</v>
      </c>
      <c r="H322" s="4">
        <v>1</v>
      </c>
      <c r="I322" s="4">
        <v>1</v>
      </c>
      <c r="J322" s="4" t="s">
        <v>645</v>
      </c>
      <c r="K322" s="4" t="s">
        <v>661</v>
      </c>
      <c r="L322" s="4" t="s">
        <v>39</v>
      </c>
      <c r="M322" s="4">
        <v>0</v>
      </c>
      <c r="N322" s="4">
        <v>1359.6579400000001</v>
      </c>
      <c r="O322" s="4" t="s">
        <v>34</v>
      </c>
      <c r="P322" s="4" t="s">
        <v>34</v>
      </c>
      <c r="Q322" s="4">
        <v>5.2709999999999996E-4</v>
      </c>
      <c r="R322" s="4">
        <v>3.746E-2</v>
      </c>
      <c r="S322" s="4">
        <v>1.92</v>
      </c>
    </row>
    <row r="323" spans="1:34" hidden="1" outlineLevel="1" collapsed="1" x14ac:dyDescent="0.25">
      <c r="A323" t="s">
        <v>39</v>
      </c>
      <c r="B323" s="4" t="s">
        <v>34</v>
      </c>
      <c r="C323" s="4" t="s">
        <v>662</v>
      </c>
      <c r="D323" s="4" t="s">
        <v>39</v>
      </c>
      <c r="E323" s="4">
        <v>3.3771399999999998E-3</v>
      </c>
      <c r="F323" s="4">
        <v>6.6384300000000001E-4</v>
      </c>
      <c r="G323" s="4">
        <v>1</v>
      </c>
      <c r="H323" s="4">
        <v>1</v>
      </c>
      <c r="I323" s="4">
        <v>1</v>
      </c>
      <c r="J323" s="4" t="s">
        <v>645</v>
      </c>
      <c r="K323" s="4" t="s">
        <v>663</v>
      </c>
      <c r="L323" s="4" t="s">
        <v>39</v>
      </c>
      <c r="M323" s="4">
        <v>1</v>
      </c>
      <c r="N323" s="4">
        <v>1515.7590499999999</v>
      </c>
      <c r="O323" s="4" t="s">
        <v>34</v>
      </c>
      <c r="P323" s="4" t="s">
        <v>34</v>
      </c>
      <c r="Q323" s="4">
        <v>1.9819999999999999E-4</v>
      </c>
      <c r="R323" s="4">
        <v>3.5110000000000002E-4</v>
      </c>
      <c r="S323" s="4">
        <v>3.08</v>
      </c>
    </row>
    <row r="324" spans="1:34" collapsed="1" x14ac:dyDescent="0.25">
      <c r="A324" s="3" t="s">
        <v>34</v>
      </c>
      <c r="B324" s="3" t="s">
        <v>35</v>
      </c>
      <c r="C324" s="3" t="s">
        <v>664</v>
      </c>
      <c r="D324" s="3" t="s">
        <v>665</v>
      </c>
      <c r="E324" s="3">
        <v>0</v>
      </c>
      <c r="F324" s="3">
        <v>91.947999999999993</v>
      </c>
      <c r="G324" s="3">
        <v>50</v>
      </c>
      <c r="H324" s="3">
        <v>16</v>
      </c>
      <c r="I324" s="3">
        <v>48</v>
      </c>
      <c r="J324" s="3">
        <v>16</v>
      </c>
      <c r="K324" s="3">
        <v>500</v>
      </c>
      <c r="L324" s="3">
        <v>54.5</v>
      </c>
      <c r="M324" s="3">
        <v>7.68</v>
      </c>
      <c r="N324" s="3">
        <v>163.95</v>
      </c>
      <c r="O324" s="3">
        <v>16</v>
      </c>
      <c r="P324" s="3" t="s">
        <v>421</v>
      </c>
      <c r="Q324" s="3" t="s">
        <v>39</v>
      </c>
      <c r="R324" s="3" t="s">
        <v>666</v>
      </c>
      <c r="S324" s="3" t="s">
        <v>667</v>
      </c>
      <c r="T324" s="3" t="s">
        <v>39</v>
      </c>
      <c r="U324" s="3" t="s">
        <v>668</v>
      </c>
      <c r="V324" s="3" t="s">
        <v>39</v>
      </c>
      <c r="W324" s="3" t="s">
        <v>604</v>
      </c>
      <c r="X324" s="3" t="s">
        <v>39</v>
      </c>
      <c r="Y324" s="3" t="s">
        <v>39</v>
      </c>
      <c r="Z324" s="3" t="s">
        <v>669</v>
      </c>
      <c r="AA324" s="3">
        <v>2</v>
      </c>
      <c r="AB324" s="3" t="s">
        <v>34</v>
      </c>
      <c r="AC324" s="3">
        <v>1</v>
      </c>
      <c r="AD324" s="3">
        <v>0</v>
      </c>
      <c r="AE324" s="3" t="s">
        <v>39</v>
      </c>
      <c r="AF324" s="3">
        <v>8</v>
      </c>
      <c r="AG324" s="3" t="s">
        <v>670</v>
      </c>
      <c r="AH324" s="3" t="s">
        <v>671</v>
      </c>
    </row>
    <row r="325" spans="1:34" hidden="1" outlineLevel="1" collapsed="1" x14ac:dyDescent="0.25">
      <c r="A325" t="s">
        <v>39</v>
      </c>
      <c r="B325" s="2" t="s">
        <v>45</v>
      </c>
      <c r="C325" s="2" t="s">
        <v>46</v>
      </c>
      <c r="D325" s="2" t="s">
        <v>33</v>
      </c>
      <c r="E325" s="2" t="s">
        <v>47</v>
      </c>
      <c r="F325" s="2" t="s">
        <v>48</v>
      </c>
      <c r="G325" s="2" t="s">
        <v>28</v>
      </c>
      <c r="H325" s="2" t="s">
        <v>49</v>
      </c>
      <c r="I325" s="2" t="s">
        <v>8</v>
      </c>
      <c r="J325" s="2" t="s">
        <v>50</v>
      </c>
      <c r="K325" s="2" t="s">
        <v>51</v>
      </c>
      <c r="L325" s="2" t="s">
        <v>52</v>
      </c>
      <c r="M325" s="2" t="s">
        <v>53</v>
      </c>
      <c r="N325" s="2" t="s">
        <v>54</v>
      </c>
      <c r="O325" s="2" t="s">
        <v>27</v>
      </c>
      <c r="P325" s="2" t="s">
        <v>55</v>
      </c>
      <c r="Q325" s="2" t="s">
        <v>56</v>
      </c>
      <c r="R325" s="2" t="s">
        <v>57</v>
      </c>
      <c r="S325" s="2" t="s">
        <v>58</v>
      </c>
    </row>
    <row r="326" spans="1:34" hidden="1" outlineLevel="1" collapsed="1" x14ac:dyDescent="0.25">
      <c r="A326" t="s">
        <v>39</v>
      </c>
      <c r="B326" s="4" t="s">
        <v>34</v>
      </c>
      <c r="C326" s="4" t="s">
        <v>672</v>
      </c>
      <c r="D326" s="4" t="s">
        <v>673</v>
      </c>
      <c r="E326" s="4">
        <v>0.14397499999999999</v>
      </c>
      <c r="F326" s="4">
        <v>1.97102E-3</v>
      </c>
      <c r="G326" s="4">
        <v>1</v>
      </c>
      <c r="H326" s="4">
        <v>1</v>
      </c>
      <c r="I326" s="4">
        <v>1</v>
      </c>
      <c r="J326" s="4" t="s">
        <v>664</v>
      </c>
      <c r="K326" s="4" t="s">
        <v>674</v>
      </c>
      <c r="L326" s="4" t="s">
        <v>675</v>
      </c>
      <c r="M326" s="4">
        <v>1</v>
      </c>
      <c r="N326" s="4">
        <v>1536.6708900000001</v>
      </c>
      <c r="O326" s="4" t="s">
        <v>34</v>
      </c>
      <c r="P326" s="4" t="s">
        <v>34</v>
      </c>
      <c r="Q326" s="4">
        <v>5.2709999999999996E-4</v>
      </c>
      <c r="R326" s="4">
        <v>4.9709999999999997E-2</v>
      </c>
      <c r="S326" s="4">
        <v>2.02</v>
      </c>
    </row>
    <row r="327" spans="1:34" hidden="1" outlineLevel="1" collapsed="1" x14ac:dyDescent="0.25">
      <c r="A327" t="s">
        <v>39</v>
      </c>
      <c r="B327" s="4" t="s">
        <v>34</v>
      </c>
      <c r="C327" s="4" t="s">
        <v>676</v>
      </c>
      <c r="D327" s="4" t="s">
        <v>202</v>
      </c>
      <c r="E327" s="4">
        <v>8.1839800000000002E-4</v>
      </c>
      <c r="F327" s="4">
        <v>6.6384300000000001E-4</v>
      </c>
      <c r="G327" s="4">
        <v>1</v>
      </c>
      <c r="H327" s="4">
        <v>1</v>
      </c>
      <c r="I327" s="4">
        <v>1</v>
      </c>
      <c r="J327" s="4" t="s">
        <v>664</v>
      </c>
      <c r="K327" s="4" t="s">
        <v>677</v>
      </c>
      <c r="L327" s="4" t="s">
        <v>678</v>
      </c>
      <c r="M327" s="4">
        <v>0</v>
      </c>
      <c r="N327" s="4">
        <v>2522.1748899999998</v>
      </c>
      <c r="O327" s="4" t="s">
        <v>34</v>
      </c>
      <c r="P327" s="4" t="s">
        <v>34</v>
      </c>
      <c r="Q327" s="4">
        <v>1.9819999999999999E-4</v>
      </c>
      <c r="R327" s="4">
        <v>5.5770000000000003E-5</v>
      </c>
      <c r="S327" s="4">
        <v>3.25</v>
      </c>
    </row>
    <row r="328" spans="1:34" hidden="1" outlineLevel="1" collapsed="1" x14ac:dyDescent="0.25">
      <c r="A328" t="s">
        <v>39</v>
      </c>
      <c r="B328" s="4" t="s">
        <v>34</v>
      </c>
      <c r="C328" s="4" t="s">
        <v>676</v>
      </c>
      <c r="D328" s="4" t="s">
        <v>679</v>
      </c>
      <c r="E328" s="4">
        <v>4.0494700000000003E-8</v>
      </c>
      <c r="F328" s="4">
        <v>6.6384300000000001E-4</v>
      </c>
      <c r="G328" s="4">
        <v>1</v>
      </c>
      <c r="H328" s="4">
        <v>1</v>
      </c>
      <c r="I328" s="4">
        <v>8</v>
      </c>
      <c r="J328" s="4" t="s">
        <v>664</v>
      </c>
      <c r="K328" s="4" t="s">
        <v>677</v>
      </c>
      <c r="L328" s="4" t="s">
        <v>680</v>
      </c>
      <c r="M328" s="4">
        <v>0</v>
      </c>
      <c r="N328" s="4">
        <v>2538.1698099999999</v>
      </c>
      <c r="O328" s="4" t="s">
        <v>34</v>
      </c>
      <c r="P328" s="4" t="s">
        <v>34</v>
      </c>
      <c r="Q328" s="4">
        <v>1.9819999999999999E-4</v>
      </c>
      <c r="R328" s="4">
        <v>1.453E-10</v>
      </c>
      <c r="S328" s="4">
        <v>6.35</v>
      </c>
    </row>
    <row r="329" spans="1:34" hidden="1" outlineLevel="1" collapsed="1" x14ac:dyDescent="0.25">
      <c r="A329" t="s">
        <v>39</v>
      </c>
      <c r="B329" s="4" t="s">
        <v>34</v>
      </c>
      <c r="C329" s="4" t="s">
        <v>681</v>
      </c>
      <c r="D329" s="4" t="s">
        <v>39</v>
      </c>
      <c r="E329" s="4">
        <v>2.7420099999999999E-2</v>
      </c>
      <c r="F329" s="4">
        <v>6.6384300000000001E-4</v>
      </c>
      <c r="G329" s="4">
        <v>1</v>
      </c>
      <c r="H329" s="4">
        <v>1</v>
      </c>
      <c r="I329" s="4">
        <v>3</v>
      </c>
      <c r="J329" s="4" t="s">
        <v>664</v>
      </c>
      <c r="K329" s="4" t="s">
        <v>682</v>
      </c>
      <c r="L329" s="4" t="s">
        <v>39</v>
      </c>
      <c r="M329" s="4">
        <v>0</v>
      </c>
      <c r="N329" s="4">
        <v>1341.67572</v>
      </c>
      <c r="O329" s="4" t="s">
        <v>34</v>
      </c>
      <c r="P329" s="4" t="s">
        <v>34</v>
      </c>
      <c r="Q329" s="4">
        <v>1.9819999999999999E-4</v>
      </c>
      <c r="R329" s="4">
        <v>5.3819999999999996E-3</v>
      </c>
      <c r="S329" s="4">
        <v>2.41</v>
      </c>
    </row>
    <row r="330" spans="1:34" hidden="1" outlineLevel="1" collapsed="1" x14ac:dyDescent="0.25">
      <c r="A330" t="s">
        <v>39</v>
      </c>
      <c r="B330" s="4" t="s">
        <v>34</v>
      </c>
      <c r="C330" s="4" t="s">
        <v>683</v>
      </c>
      <c r="D330" s="4" t="s">
        <v>39</v>
      </c>
      <c r="E330" s="4">
        <v>2.3455899999999999E-4</v>
      </c>
      <c r="F330" s="4">
        <v>6.6384300000000001E-4</v>
      </c>
      <c r="G330" s="4">
        <v>1</v>
      </c>
      <c r="H330" s="4">
        <v>1</v>
      </c>
      <c r="I330" s="4">
        <v>5</v>
      </c>
      <c r="J330" s="4" t="s">
        <v>664</v>
      </c>
      <c r="K330" s="4" t="s">
        <v>684</v>
      </c>
      <c r="L330" s="4" t="s">
        <v>39</v>
      </c>
      <c r="M330" s="4">
        <v>0</v>
      </c>
      <c r="N330" s="4">
        <v>1315.7579900000001</v>
      </c>
      <c r="O330" s="4" t="s">
        <v>34</v>
      </c>
      <c r="P330" s="4" t="s">
        <v>34</v>
      </c>
      <c r="Q330" s="4">
        <v>1.9819999999999999E-4</v>
      </c>
      <c r="R330" s="4">
        <v>1.102E-5</v>
      </c>
      <c r="S330" s="4">
        <v>3.49</v>
      </c>
    </row>
    <row r="331" spans="1:34" hidden="1" outlineLevel="1" collapsed="1" x14ac:dyDescent="0.25">
      <c r="A331" t="s">
        <v>39</v>
      </c>
      <c r="B331" s="4" t="s">
        <v>34</v>
      </c>
      <c r="C331" s="4" t="s">
        <v>685</v>
      </c>
      <c r="D331" s="4" t="s">
        <v>39</v>
      </c>
      <c r="E331" s="4">
        <v>3.8569799999999998E-5</v>
      </c>
      <c r="F331" s="4">
        <v>6.6384300000000001E-4</v>
      </c>
      <c r="G331" s="4">
        <v>1</v>
      </c>
      <c r="H331" s="4">
        <v>1</v>
      </c>
      <c r="I331" s="4">
        <v>4</v>
      </c>
      <c r="J331" s="4" t="s">
        <v>664</v>
      </c>
      <c r="K331" s="4" t="s">
        <v>686</v>
      </c>
      <c r="L331" s="4" t="s">
        <v>39</v>
      </c>
      <c r="M331" s="4">
        <v>0</v>
      </c>
      <c r="N331" s="4">
        <v>1748.97928</v>
      </c>
      <c r="O331" s="4" t="s">
        <v>34</v>
      </c>
      <c r="P331" s="4" t="s">
        <v>34</v>
      </c>
      <c r="Q331" s="4">
        <v>1.9819999999999999E-4</v>
      </c>
      <c r="R331" s="4">
        <v>1.06E-6</v>
      </c>
      <c r="S331" s="4">
        <v>3.74</v>
      </c>
    </row>
    <row r="332" spans="1:34" hidden="1" outlineLevel="1" collapsed="1" x14ac:dyDescent="0.25">
      <c r="A332" t="s">
        <v>39</v>
      </c>
      <c r="B332" s="4" t="s">
        <v>34</v>
      </c>
      <c r="C332" s="4" t="s">
        <v>687</v>
      </c>
      <c r="D332" s="4" t="s">
        <v>39</v>
      </c>
      <c r="E332" s="4">
        <v>1.3503E-3</v>
      </c>
      <c r="F332" s="4">
        <v>6.6384300000000001E-4</v>
      </c>
      <c r="G332" s="4">
        <v>1</v>
      </c>
      <c r="H332" s="4">
        <v>1</v>
      </c>
      <c r="I332" s="4">
        <v>2</v>
      </c>
      <c r="J332" s="4" t="s">
        <v>664</v>
      </c>
      <c r="K332" s="4" t="s">
        <v>688</v>
      </c>
      <c r="L332" s="4" t="s">
        <v>39</v>
      </c>
      <c r="M332" s="4">
        <v>1</v>
      </c>
      <c r="N332" s="4">
        <v>1877.0742399999999</v>
      </c>
      <c r="O332" s="4" t="s">
        <v>34</v>
      </c>
      <c r="P332" s="4" t="s">
        <v>34</v>
      </c>
      <c r="Q332" s="4">
        <v>1.9819999999999999E-4</v>
      </c>
      <c r="R332" s="4">
        <v>1.0679999999999999E-4</v>
      </c>
      <c r="S332" s="4">
        <v>3.76</v>
      </c>
    </row>
    <row r="333" spans="1:34" hidden="1" outlineLevel="1" collapsed="1" x14ac:dyDescent="0.25">
      <c r="A333" t="s">
        <v>39</v>
      </c>
      <c r="B333" s="4" t="s">
        <v>34</v>
      </c>
      <c r="C333" s="4" t="s">
        <v>689</v>
      </c>
      <c r="D333" s="4" t="s">
        <v>690</v>
      </c>
      <c r="E333" s="4">
        <v>4.0964900000000004E-3</v>
      </c>
      <c r="F333" s="4">
        <v>6.6384300000000001E-4</v>
      </c>
      <c r="G333" s="4">
        <v>1</v>
      </c>
      <c r="H333" s="4">
        <v>1</v>
      </c>
      <c r="I333" s="4">
        <v>2</v>
      </c>
      <c r="J333" s="4" t="s">
        <v>664</v>
      </c>
      <c r="K333" s="4" t="s">
        <v>691</v>
      </c>
      <c r="L333" s="4" t="s">
        <v>692</v>
      </c>
      <c r="M333" s="4">
        <v>0</v>
      </c>
      <c r="N333" s="4">
        <v>3547.6719600000001</v>
      </c>
      <c r="O333" s="4" t="s">
        <v>34</v>
      </c>
      <c r="P333" s="4" t="s">
        <v>34</v>
      </c>
      <c r="Q333" s="4">
        <v>1.9819999999999999E-4</v>
      </c>
      <c r="R333" s="4">
        <v>4.5179999999999998E-4</v>
      </c>
      <c r="S333" s="4">
        <v>4.12</v>
      </c>
    </row>
    <row r="334" spans="1:34" hidden="1" outlineLevel="1" collapsed="1" x14ac:dyDescent="0.25">
      <c r="A334" t="s">
        <v>39</v>
      </c>
      <c r="B334" s="4" t="s">
        <v>34</v>
      </c>
      <c r="C334" s="4" t="s">
        <v>693</v>
      </c>
      <c r="D334" s="4" t="s">
        <v>39</v>
      </c>
      <c r="E334" s="4">
        <v>5.6024699999999997E-6</v>
      </c>
      <c r="F334" s="4">
        <v>6.6384300000000001E-4</v>
      </c>
      <c r="G334" s="4">
        <v>1</v>
      </c>
      <c r="H334" s="4">
        <v>1</v>
      </c>
      <c r="I334" s="4">
        <v>4</v>
      </c>
      <c r="J334" s="4" t="s">
        <v>664</v>
      </c>
      <c r="K334" s="4" t="s">
        <v>694</v>
      </c>
      <c r="L334" s="4" t="s">
        <v>39</v>
      </c>
      <c r="M334" s="4">
        <v>0</v>
      </c>
      <c r="N334" s="4">
        <v>1760.8813500000001</v>
      </c>
      <c r="O334" s="4" t="s">
        <v>34</v>
      </c>
      <c r="P334" s="4" t="s">
        <v>34</v>
      </c>
      <c r="Q334" s="4">
        <v>1.9819999999999999E-4</v>
      </c>
      <c r="R334" s="4">
        <v>8.7190000000000002E-8</v>
      </c>
      <c r="S334" s="4">
        <v>5.05</v>
      </c>
    </row>
    <row r="335" spans="1:34" hidden="1" outlineLevel="1" collapsed="1" x14ac:dyDescent="0.25">
      <c r="A335" t="s">
        <v>39</v>
      </c>
      <c r="B335" s="4" t="s">
        <v>34</v>
      </c>
      <c r="C335" s="4" t="s">
        <v>695</v>
      </c>
      <c r="D335" s="4" t="s">
        <v>696</v>
      </c>
      <c r="E335" s="4">
        <v>6.0179899999999998E-4</v>
      </c>
      <c r="F335" s="4">
        <v>6.6384300000000001E-4</v>
      </c>
      <c r="G335" s="4">
        <v>1</v>
      </c>
      <c r="H335" s="4">
        <v>1</v>
      </c>
      <c r="I335" s="4">
        <v>1</v>
      </c>
      <c r="J335" s="4" t="s">
        <v>664</v>
      </c>
      <c r="K335" s="4" t="s">
        <v>697</v>
      </c>
      <c r="L335" s="4" t="s">
        <v>698</v>
      </c>
      <c r="M335" s="4">
        <v>1</v>
      </c>
      <c r="N335" s="4">
        <v>2705.3562999999999</v>
      </c>
      <c r="O335" s="4" t="s">
        <v>34</v>
      </c>
      <c r="P335" s="4" t="s">
        <v>34</v>
      </c>
      <c r="Q335" s="4">
        <v>1.9819999999999999E-4</v>
      </c>
      <c r="R335" s="4">
        <v>3.7410000000000003E-5</v>
      </c>
      <c r="S335" s="4">
        <v>3.88</v>
      </c>
    </row>
    <row r="336" spans="1:34" hidden="1" outlineLevel="1" collapsed="1" x14ac:dyDescent="0.25">
      <c r="A336" t="s">
        <v>39</v>
      </c>
      <c r="B336" s="4" t="s">
        <v>34</v>
      </c>
      <c r="C336" s="4" t="s">
        <v>699</v>
      </c>
      <c r="D336" s="4" t="s">
        <v>39</v>
      </c>
      <c r="E336" s="4">
        <v>2.4439300000000002E-5</v>
      </c>
      <c r="F336" s="4">
        <v>6.6384300000000001E-4</v>
      </c>
      <c r="G336" s="4">
        <v>1</v>
      </c>
      <c r="H336" s="4">
        <v>1</v>
      </c>
      <c r="I336" s="4">
        <v>6</v>
      </c>
      <c r="J336" s="4" t="s">
        <v>664</v>
      </c>
      <c r="K336" s="4" t="s">
        <v>700</v>
      </c>
      <c r="L336" s="4" t="s">
        <v>39</v>
      </c>
      <c r="M336" s="4">
        <v>0</v>
      </c>
      <c r="N336" s="4">
        <v>1344.7481499999999</v>
      </c>
      <c r="O336" s="4" t="s">
        <v>34</v>
      </c>
      <c r="P336" s="4" t="s">
        <v>34</v>
      </c>
      <c r="Q336" s="4">
        <v>1.9819999999999999E-4</v>
      </c>
      <c r="R336" s="4">
        <v>5.8569999999999996E-7</v>
      </c>
      <c r="S336" s="4">
        <v>3.68</v>
      </c>
    </row>
    <row r="337" spans="1:34" hidden="1" outlineLevel="1" collapsed="1" x14ac:dyDescent="0.25">
      <c r="A337" t="s">
        <v>39</v>
      </c>
      <c r="B337" s="4" t="s">
        <v>34</v>
      </c>
      <c r="C337" s="4" t="s">
        <v>701</v>
      </c>
      <c r="D337" s="4" t="s">
        <v>39</v>
      </c>
      <c r="E337" s="4">
        <v>1.46467E-2</v>
      </c>
      <c r="F337" s="4">
        <v>6.6384300000000001E-4</v>
      </c>
      <c r="G337" s="4">
        <v>1</v>
      </c>
      <c r="H337" s="4">
        <v>1</v>
      </c>
      <c r="I337" s="4">
        <v>4</v>
      </c>
      <c r="J337" s="4" t="s">
        <v>664</v>
      </c>
      <c r="K337" s="4" t="s">
        <v>702</v>
      </c>
      <c r="L337" s="4" t="s">
        <v>39</v>
      </c>
      <c r="M337" s="4">
        <v>1</v>
      </c>
      <c r="N337" s="4">
        <v>1500.8492699999999</v>
      </c>
      <c r="O337" s="4" t="s">
        <v>34</v>
      </c>
      <c r="P337" s="4" t="s">
        <v>34</v>
      </c>
      <c r="Q337" s="4">
        <v>1.9819999999999999E-4</v>
      </c>
      <c r="R337" s="4">
        <v>2.3649999999999999E-3</v>
      </c>
      <c r="S337" s="4">
        <v>3.34</v>
      </c>
    </row>
    <row r="338" spans="1:34" hidden="1" outlineLevel="1" collapsed="1" x14ac:dyDescent="0.25">
      <c r="A338" t="s">
        <v>39</v>
      </c>
      <c r="B338" s="4" t="s">
        <v>34</v>
      </c>
      <c r="C338" s="4" t="s">
        <v>703</v>
      </c>
      <c r="D338" s="4" t="s">
        <v>558</v>
      </c>
      <c r="E338" s="4">
        <v>1.83957E-4</v>
      </c>
      <c r="F338" s="4">
        <v>6.6384300000000001E-4</v>
      </c>
      <c r="G338" s="4">
        <v>1</v>
      </c>
      <c r="H338" s="4">
        <v>1</v>
      </c>
      <c r="I338" s="4">
        <v>2</v>
      </c>
      <c r="J338" s="4" t="s">
        <v>664</v>
      </c>
      <c r="K338" s="4" t="s">
        <v>704</v>
      </c>
      <c r="L338" s="4" t="s">
        <v>705</v>
      </c>
      <c r="M338" s="4">
        <v>0</v>
      </c>
      <c r="N338" s="4">
        <v>2608.2923099999998</v>
      </c>
      <c r="O338" s="4" t="s">
        <v>34</v>
      </c>
      <c r="P338" s="4" t="s">
        <v>34</v>
      </c>
      <c r="Q338" s="4">
        <v>1.9819999999999999E-4</v>
      </c>
      <c r="R338" s="4">
        <v>8.0250000000000002E-6</v>
      </c>
      <c r="S338" s="4">
        <v>4.1900000000000004</v>
      </c>
    </row>
    <row r="339" spans="1:34" hidden="1" outlineLevel="1" collapsed="1" x14ac:dyDescent="0.25">
      <c r="A339" t="s">
        <v>39</v>
      </c>
      <c r="B339" s="4" t="s">
        <v>34</v>
      </c>
      <c r="C339" s="4" t="s">
        <v>706</v>
      </c>
      <c r="D339" s="4" t="s">
        <v>707</v>
      </c>
      <c r="E339" s="4">
        <v>7.05282E-4</v>
      </c>
      <c r="F339" s="4">
        <v>6.6384300000000001E-4</v>
      </c>
      <c r="G339" s="4">
        <v>1</v>
      </c>
      <c r="H339" s="4">
        <v>1</v>
      </c>
      <c r="I339" s="4">
        <v>1</v>
      </c>
      <c r="J339" s="4" t="s">
        <v>664</v>
      </c>
      <c r="K339" s="4" t="s">
        <v>708</v>
      </c>
      <c r="L339" s="4" t="s">
        <v>709</v>
      </c>
      <c r="M339" s="4">
        <v>0</v>
      </c>
      <c r="N339" s="4">
        <v>2967.4485100000002</v>
      </c>
      <c r="O339" s="4" t="s">
        <v>34</v>
      </c>
      <c r="P339" s="4" t="s">
        <v>34</v>
      </c>
      <c r="Q339" s="4">
        <v>1.9819999999999999E-4</v>
      </c>
      <c r="R339" s="4">
        <v>4.6010000000000002E-5</v>
      </c>
      <c r="S339" s="4">
        <v>3.16</v>
      </c>
    </row>
    <row r="340" spans="1:34" hidden="1" outlineLevel="1" collapsed="1" x14ac:dyDescent="0.25">
      <c r="A340" t="s">
        <v>39</v>
      </c>
      <c r="B340" s="4" t="s">
        <v>34</v>
      </c>
      <c r="C340" s="4" t="s">
        <v>710</v>
      </c>
      <c r="D340" s="4" t="s">
        <v>711</v>
      </c>
      <c r="E340" s="4">
        <v>6.3361399999999998E-2</v>
      </c>
      <c r="F340" s="4">
        <v>6.6384300000000001E-4</v>
      </c>
      <c r="G340" s="4">
        <v>1</v>
      </c>
      <c r="H340" s="4">
        <v>1</v>
      </c>
      <c r="I340" s="4">
        <v>1</v>
      </c>
      <c r="J340" s="4" t="s">
        <v>664</v>
      </c>
      <c r="K340" s="4" t="s">
        <v>712</v>
      </c>
      <c r="L340" s="4" t="s">
        <v>713</v>
      </c>
      <c r="M340" s="4">
        <v>0</v>
      </c>
      <c r="N340" s="4">
        <v>2838.2774399999998</v>
      </c>
      <c r="O340" s="4" t="s">
        <v>34</v>
      </c>
      <c r="P340" s="4" t="s">
        <v>34</v>
      </c>
      <c r="Q340" s="4">
        <v>1.9819999999999999E-4</v>
      </c>
      <c r="R340" s="4">
        <v>1.6310000000000002E-2</v>
      </c>
      <c r="S340" s="4">
        <v>2.79</v>
      </c>
    </row>
    <row r="341" spans="1:34" hidden="1" outlineLevel="1" collapsed="1" x14ac:dyDescent="0.25">
      <c r="A341" t="s">
        <v>39</v>
      </c>
      <c r="B341" s="4" t="s">
        <v>34</v>
      </c>
      <c r="C341" s="4" t="s">
        <v>714</v>
      </c>
      <c r="D341" s="4" t="s">
        <v>39</v>
      </c>
      <c r="E341" s="4">
        <v>3.3108899999999999E-3</v>
      </c>
      <c r="F341" s="4">
        <v>6.6384300000000001E-4</v>
      </c>
      <c r="G341" s="4">
        <v>1</v>
      </c>
      <c r="H341" s="4">
        <v>2</v>
      </c>
      <c r="I341" s="4">
        <v>2</v>
      </c>
      <c r="J341" s="4" t="s">
        <v>664</v>
      </c>
      <c r="K341" s="4" t="s">
        <v>715</v>
      </c>
      <c r="L341" s="4" t="s">
        <v>39</v>
      </c>
      <c r="M341" s="4">
        <v>0</v>
      </c>
      <c r="N341" s="4">
        <v>986.58807000000002</v>
      </c>
      <c r="O341" s="4" t="s">
        <v>34</v>
      </c>
      <c r="P341" s="4" t="s">
        <v>34</v>
      </c>
      <c r="Q341" s="4">
        <v>1.9819999999999999E-4</v>
      </c>
      <c r="R341" s="4">
        <v>3.4259999999999998E-4</v>
      </c>
      <c r="S341" s="4">
        <v>2.5499999999999998</v>
      </c>
    </row>
    <row r="342" spans="1:34" hidden="1" outlineLevel="1" collapsed="1" x14ac:dyDescent="0.25">
      <c r="A342" t="s">
        <v>39</v>
      </c>
      <c r="B342" s="4" t="s">
        <v>34</v>
      </c>
      <c r="C342" s="4" t="s">
        <v>716</v>
      </c>
      <c r="D342" s="4" t="s">
        <v>124</v>
      </c>
      <c r="E342" s="4">
        <v>7.3072299999999996E-3</v>
      </c>
      <c r="F342" s="4">
        <v>6.6384300000000001E-4</v>
      </c>
      <c r="G342" s="4">
        <v>1</v>
      </c>
      <c r="H342" s="4">
        <v>1</v>
      </c>
      <c r="I342" s="4">
        <v>1</v>
      </c>
      <c r="J342" s="4" t="s">
        <v>664</v>
      </c>
      <c r="K342" s="4" t="s">
        <v>717</v>
      </c>
      <c r="L342" s="4" t="s">
        <v>718</v>
      </c>
      <c r="M342" s="4">
        <v>0</v>
      </c>
      <c r="N342" s="4">
        <v>1501.83078</v>
      </c>
      <c r="O342" s="4" t="s">
        <v>34</v>
      </c>
      <c r="P342" s="4" t="s">
        <v>34</v>
      </c>
      <c r="Q342" s="4">
        <v>1.9819999999999999E-4</v>
      </c>
      <c r="R342" s="4">
        <v>9.5379999999999998E-4</v>
      </c>
      <c r="S342" s="4">
        <v>3.5</v>
      </c>
    </row>
    <row r="343" spans="1:34" collapsed="1" x14ac:dyDescent="0.25">
      <c r="A343" s="3" t="s">
        <v>34</v>
      </c>
      <c r="B343" s="3" t="s">
        <v>35</v>
      </c>
      <c r="C343" s="3" t="s">
        <v>719</v>
      </c>
      <c r="D343" s="3" t="s">
        <v>720</v>
      </c>
      <c r="E343" s="3">
        <v>0</v>
      </c>
      <c r="F343" s="3">
        <v>85.167000000000002</v>
      </c>
      <c r="G343" s="3">
        <v>22</v>
      </c>
      <c r="H343" s="3">
        <v>8</v>
      </c>
      <c r="I343" s="3">
        <v>52</v>
      </c>
      <c r="J343" s="3">
        <v>8</v>
      </c>
      <c r="K343" s="3">
        <v>563</v>
      </c>
      <c r="L343" s="3">
        <v>61.5</v>
      </c>
      <c r="M343" s="3">
        <v>6.19</v>
      </c>
      <c r="N343" s="3">
        <v>166.24</v>
      </c>
      <c r="O343" s="3">
        <v>8</v>
      </c>
      <c r="P343" s="3" t="s">
        <v>421</v>
      </c>
      <c r="Q343" s="3" t="s">
        <v>721</v>
      </c>
      <c r="R343" s="3" t="s">
        <v>666</v>
      </c>
      <c r="S343" s="3" t="s">
        <v>722</v>
      </c>
      <c r="T343" s="3" t="s">
        <v>723</v>
      </c>
      <c r="U343" s="3" t="s">
        <v>719</v>
      </c>
      <c r="V343" s="3" t="s">
        <v>724</v>
      </c>
      <c r="W343" s="3" t="s">
        <v>427</v>
      </c>
      <c r="X343" s="3" t="s">
        <v>725</v>
      </c>
      <c r="Y343" s="3" t="s">
        <v>39</v>
      </c>
      <c r="Z343" s="3" t="s">
        <v>726</v>
      </c>
      <c r="AA343" s="3">
        <v>9</v>
      </c>
      <c r="AB343" s="3" t="s">
        <v>34</v>
      </c>
      <c r="AC343" s="3">
        <v>1</v>
      </c>
      <c r="AD343" s="3">
        <v>0</v>
      </c>
      <c r="AE343" s="3" t="s">
        <v>39</v>
      </c>
      <c r="AF343" s="3">
        <v>5</v>
      </c>
      <c r="AG343" s="3" t="s">
        <v>727</v>
      </c>
      <c r="AH343" s="3" t="s">
        <v>728</v>
      </c>
    </row>
    <row r="344" spans="1:34" hidden="1" outlineLevel="1" collapsed="1" x14ac:dyDescent="0.25">
      <c r="A344" t="s">
        <v>39</v>
      </c>
      <c r="B344" s="2" t="s">
        <v>45</v>
      </c>
      <c r="C344" s="2" t="s">
        <v>46</v>
      </c>
      <c r="D344" s="2" t="s">
        <v>33</v>
      </c>
      <c r="E344" s="2" t="s">
        <v>47</v>
      </c>
      <c r="F344" s="2" t="s">
        <v>48</v>
      </c>
      <c r="G344" s="2" t="s">
        <v>28</v>
      </c>
      <c r="H344" s="2" t="s">
        <v>49</v>
      </c>
      <c r="I344" s="2" t="s">
        <v>8</v>
      </c>
      <c r="J344" s="2" t="s">
        <v>50</v>
      </c>
      <c r="K344" s="2" t="s">
        <v>51</v>
      </c>
      <c r="L344" s="2" t="s">
        <v>52</v>
      </c>
      <c r="M344" s="2" t="s">
        <v>53</v>
      </c>
      <c r="N344" s="2" t="s">
        <v>54</v>
      </c>
      <c r="O344" s="2" t="s">
        <v>27</v>
      </c>
      <c r="P344" s="2" t="s">
        <v>55</v>
      </c>
      <c r="Q344" s="2" t="s">
        <v>56</v>
      </c>
      <c r="R344" s="2" t="s">
        <v>57</v>
      </c>
      <c r="S344" s="2" t="s">
        <v>58</v>
      </c>
    </row>
    <row r="345" spans="1:34" hidden="1" outlineLevel="1" collapsed="1" x14ac:dyDescent="0.25">
      <c r="A345" t="s">
        <v>39</v>
      </c>
      <c r="B345" s="4" t="s">
        <v>34</v>
      </c>
      <c r="C345" s="4" t="s">
        <v>729</v>
      </c>
      <c r="D345" s="4" t="s">
        <v>730</v>
      </c>
      <c r="E345" s="4">
        <v>2.5610299999999999E-2</v>
      </c>
      <c r="F345" s="4">
        <v>6.6384300000000001E-4</v>
      </c>
      <c r="G345" s="4">
        <v>1</v>
      </c>
      <c r="H345" s="4">
        <v>1</v>
      </c>
      <c r="I345" s="4">
        <v>1</v>
      </c>
      <c r="J345" s="4" t="s">
        <v>719</v>
      </c>
      <c r="K345" s="4" t="s">
        <v>731</v>
      </c>
      <c r="L345" s="4" t="s">
        <v>732</v>
      </c>
      <c r="M345" s="4">
        <v>1</v>
      </c>
      <c r="N345" s="4">
        <v>1689.8046999999999</v>
      </c>
      <c r="O345" s="4" t="s">
        <v>34</v>
      </c>
      <c r="P345" s="4" t="s">
        <v>34</v>
      </c>
      <c r="Q345" s="4">
        <v>1.9819999999999999E-4</v>
      </c>
      <c r="R345" s="4">
        <v>4.9259999999999998E-3</v>
      </c>
      <c r="S345" s="4">
        <v>3.92</v>
      </c>
    </row>
    <row r="346" spans="1:34" hidden="1" outlineLevel="1" collapsed="1" x14ac:dyDescent="0.25">
      <c r="A346" t="s">
        <v>39</v>
      </c>
      <c r="B346" s="4" t="s">
        <v>34</v>
      </c>
      <c r="C346" s="4" t="s">
        <v>733</v>
      </c>
      <c r="D346" s="4" t="s">
        <v>484</v>
      </c>
      <c r="E346" s="4">
        <v>5.8661500000000002E-7</v>
      </c>
      <c r="F346" s="4">
        <v>6.6384300000000001E-4</v>
      </c>
      <c r="G346" s="4">
        <v>1</v>
      </c>
      <c r="H346" s="4">
        <v>1</v>
      </c>
      <c r="I346" s="4">
        <v>2</v>
      </c>
      <c r="J346" s="4" t="s">
        <v>719</v>
      </c>
      <c r="K346" s="4" t="s">
        <v>734</v>
      </c>
      <c r="L346" s="4" t="s">
        <v>735</v>
      </c>
      <c r="M346" s="4">
        <v>0</v>
      </c>
      <c r="N346" s="4">
        <v>1793.9506200000001</v>
      </c>
      <c r="O346" s="4" t="s">
        <v>34</v>
      </c>
      <c r="P346" s="4" t="s">
        <v>34</v>
      </c>
      <c r="Q346" s="4">
        <v>1.9819999999999999E-4</v>
      </c>
      <c r="R346" s="4">
        <v>4.6619999999999998E-9</v>
      </c>
      <c r="S346" s="4">
        <v>4.29</v>
      </c>
    </row>
    <row r="347" spans="1:34" hidden="1" outlineLevel="1" collapsed="1" x14ac:dyDescent="0.25">
      <c r="A347" t="s">
        <v>39</v>
      </c>
      <c r="B347" s="4" t="s">
        <v>34</v>
      </c>
      <c r="C347" s="4" t="s">
        <v>736</v>
      </c>
      <c r="D347" s="4" t="s">
        <v>152</v>
      </c>
      <c r="E347" s="4">
        <v>0.20353399999999999</v>
      </c>
      <c r="F347" s="4">
        <v>9.0459700000000004E-3</v>
      </c>
      <c r="G347" s="4">
        <v>1</v>
      </c>
      <c r="H347" s="4">
        <v>1</v>
      </c>
      <c r="I347" s="4">
        <v>1</v>
      </c>
      <c r="J347" s="4" t="s">
        <v>719</v>
      </c>
      <c r="K347" s="4" t="s">
        <v>737</v>
      </c>
      <c r="L347" s="4" t="s">
        <v>738</v>
      </c>
      <c r="M347" s="4">
        <v>0</v>
      </c>
      <c r="N347" s="4">
        <v>2302.1821500000001</v>
      </c>
      <c r="O347" s="4" t="s">
        <v>34</v>
      </c>
      <c r="P347" s="4" t="s">
        <v>34</v>
      </c>
      <c r="Q347" s="4">
        <v>2.503E-3</v>
      </c>
      <c r="R347" s="4">
        <v>8.0939999999999998E-2</v>
      </c>
      <c r="S347" s="4">
        <v>1.98</v>
      </c>
    </row>
    <row r="348" spans="1:34" hidden="1" outlineLevel="1" collapsed="1" x14ac:dyDescent="0.25">
      <c r="A348" t="s">
        <v>39</v>
      </c>
      <c r="B348" s="4" t="s">
        <v>34</v>
      </c>
      <c r="C348" s="4" t="s">
        <v>736</v>
      </c>
      <c r="D348" s="4" t="s">
        <v>739</v>
      </c>
      <c r="E348" s="4">
        <v>6.5335799999999999E-6</v>
      </c>
      <c r="F348" s="4">
        <v>6.6384300000000001E-4</v>
      </c>
      <c r="G348" s="4">
        <v>1</v>
      </c>
      <c r="H348" s="4">
        <v>1</v>
      </c>
      <c r="I348" s="4">
        <v>2</v>
      </c>
      <c r="J348" s="4" t="s">
        <v>719</v>
      </c>
      <c r="K348" s="4" t="s">
        <v>737</v>
      </c>
      <c r="L348" s="4" t="s">
        <v>740</v>
      </c>
      <c r="M348" s="4">
        <v>0</v>
      </c>
      <c r="N348" s="4">
        <v>2318.1770700000002</v>
      </c>
      <c r="O348" s="4" t="s">
        <v>34</v>
      </c>
      <c r="P348" s="4" t="s">
        <v>34</v>
      </c>
      <c r="Q348" s="4">
        <v>1.9819999999999999E-4</v>
      </c>
      <c r="R348" s="4">
        <v>1.059E-7</v>
      </c>
      <c r="S348" s="4">
        <v>5.3</v>
      </c>
    </row>
    <row r="349" spans="1:34" hidden="1" outlineLevel="1" collapsed="1" x14ac:dyDescent="0.25">
      <c r="A349" t="s">
        <v>39</v>
      </c>
      <c r="B349" s="4" t="s">
        <v>34</v>
      </c>
      <c r="C349" s="4" t="s">
        <v>741</v>
      </c>
      <c r="D349" s="4" t="s">
        <v>288</v>
      </c>
      <c r="E349" s="4">
        <v>2.0852800000000001E-5</v>
      </c>
      <c r="F349" s="4">
        <v>6.6384300000000001E-4</v>
      </c>
      <c r="G349" s="4">
        <v>1</v>
      </c>
      <c r="H349" s="4">
        <v>1</v>
      </c>
      <c r="I349" s="4">
        <v>5</v>
      </c>
      <c r="J349" s="4" t="s">
        <v>719</v>
      </c>
      <c r="K349" s="4" t="s">
        <v>742</v>
      </c>
      <c r="L349" s="4" t="s">
        <v>743</v>
      </c>
      <c r="M349" s="4">
        <v>0</v>
      </c>
      <c r="N349" s="4">
        <v>2538.2061899999999</v>
      </c>
      <c r="O349" s="4" t="s">
        <v>34</v>
      </c>
      <c r="P349" s="4" t="s">
        <v>34</v>
      </c>
      <c r="Q349" s="4">
        <v>1.9819999999999999E-4</v>
      </c>
      <c r="R349" s="4">
        <v>4.7810000000000003E-7</v>
      </c>
      <c r="S349" s="4">
        <v>5.25</v>
      </c>
    </row>
    <row r="350" spans="1:34" hidden="1" outlineLevel="1" collapsed="1" x14ac:dyDescent="0.25">
      <c r="A350" t="s">
        <v>39</v>
      </c>
      <c r="B350" s="4" t="s">
        <v>34</v>
      </c>
      <c r="C350" s="4" t="s">
        <v>741</v>
      </c>
      <c r="D350" s="4" t="s">
        <v>744</v>
      </c>
      <c r="E350" s="4">
        <v>3.0749899999999999E-9</v>
      </c>
      <c r="F350" s="4">
        <v>6.6384300000000001E-4</v>
      </c>
      <c r="G350" s="4">
        <v>1</v>
      </c>
      <c r="H350" s="4">
        <v>1</v>
      </c>
      <c r="I350" s="4">
        <v>15</v>
      </c>
      <c r="J350" s="4" t="s">
        <v>719</v>
      </c>
      <c r="K350" s="4" t="s">
        <v>742</v>
      </c>
      <c r="L350" s="4" t="s">
        <v>745</v>
      </c>
      <c r="M350" s="4">
        <v>0</v>
      </c>
      <c r="N350" s="4">
        <v>2554.20111</v>
      </c>
      <c r="O350" s="4" t="s">
        <v>34</v>
      </c>
      <c r="P350" s="4" t="s">
        <v>34</v>
      </c>
      <c r="Q350" s="4">
        <v>1.981768E-4</v>
      </c>
      <c r="R350" s="4">
        <v>5.1494699999999999E-12</v>
      </c>
      <c r="S350" s="4">
        <v>6.09</v>
      </c>
    </row>
    <row r="351" spans="1:34" hidden="1" outlineLevel="1" collapsed="1" x14ac:dyDescent="0.25">
      <c r="A351" t="s">
        <v>39</v>
      </c>
      <c r="B351" s="4" t="s">
        <v>34</v>
      </c>
      <c r="C351" s="4" t="s">
        <v>746</v>
      </c>
      <c r="D351" s="4" t="s">
        <v>747</v>
      </c>
      <c r="E351" s="4">
        <v>8.1865199999999992E-3</v>
      </c>
      <c r="F351" s="4">
        <v>6.6384300000000001E-4</v>
      </c>
      <c r="G351" s="4">
        <v>1</v>
      </c>
      <c r="H351" s="4">
        <v>1</v>
      </c>
      <c r="I351" s="4">
        <v>2</v>
      </c>
      <c r="J351" s="4" t="s">
        <v>719</v>
      </c>
      <c r="K351" s="4" t="s">
        <v>748</v>
      </c>
      <c r="L351" s="4" t="s">
        <v>732</v>
      </c>
      <c r="M351" s="4">
        <v>0</v>
      </c>
      <c r="N351" s="4">
        <v>1375.6456800000001</v>
      </c>
      <c r="O351" s="4" t="s">
        <v>34</v>
      </c>
      <c r="P351" s="4" t="s">
        <v>34</v>
      </c>
      <c r="Q351" s="4">
        <v>1.9819999999999999E-4</v>
      </c>
      <c r="R351" s="4">
        <v>1.1050000000000001E-3</v>
      </c>
      <c r="S351" s="4">
        <v>2.29</v>
      </c>
    </row>
    <row r="352" spans="1:34" hidden="1" outlineLevel="1" collapsed="1" x14ac:dyDescent="0.25">
      <c r="A352" t="s">
        <v>39</v>
      </c>
      <c r="B352" s="4" t="s">
        <v>34</v>
      </c>
      <c r="C352" s="4" t="s">
        <v>749</v>
      </c>
      <c r="D352" s="4" t="s">
        <v>39</v>
      </c>
      <c r="E352" s="4">
        <v>1.24117E-3</v>
      </c>
      <c r="F352" s="4">
        <v>6.6384300000000001E-4</v>
      </c>
      <c r="G352" s="4">
        <v>1</v>
      </c>
      <c r="H352" s="4">
        <v>1</v>
      </c>
      <c r="I352" s="4">
        <v>3</v>
      </c>
      <c r="J352" s="4" t="s">
        <v>719</v>
      </c>
      <c r="K352" s="4" t="s">
        <v>750</v>
      </c>
      <c r="L352" s="4" t="s">
        <v>39</v>
      </c>
      <c r="M352" s="4">
        <v>1</v>
      </c>
      <c r="N352" s="4">
        <v>1591.7962299999999</v>
      </c>
      <c r="O352" s="4" t="s">
        <v>34</v>
      </c>
      <c r="P352" s="4" t="s">
        <v>34</v>
      </c>
      <c r="Q352" s="4">
        <v>1.9819999999999999E-4</v>
      </c>
      <c r="R352" s="4">
        <v>9.5649999999999994E-5</v>
      </c>
      <c r="S352" s="4">
        <v>3.73</v>
      </c>
    </row>
    <row r="353" spans="1:34" hidden="1" outlineLevel="1" collapsed="1" x14ac:dyDescent="0.25">
      <c r="A353" t="s">
        <v>39</v>
      </c>
      <c r="B353" s="4" t="s">
        <v>34</v>
      </c>
      <c r="C353" s="4" t="s">
        <v>751</v>
      </c>
      <c r="D353" s="4" t="s">
        <v>39</v>
      </c>
      <c r="E353" s="4">
        <v>6.9592100000000001E-5</v>
      </c>
      <c r="F353" s="4">
        <v>6.6384300000000001E-4</v>
      </c>
      <c r="G353" s="4">
        <v>1</v>
      </c>
      <c r="H353" s="4">
        <v>3</v>
      </c>
      <c r="I353" s="4">
        <v>15</v>
      </c>
      <c r="J353" s="4" t="s">
        <v>719</v>
      </c>
      <c r="K353" s="4" t="s">
        <v>752</v>
      </c>
      <c r="L353" s="4" t="s">
        <v>39</v>
      </c>
      <c r="M353" s="4">
        <v>0</v>
      </c>
      <c r="N353" s="4">
        <v>1997.91003</v>
      </c>
      <c r="O353" s="4" t="s">
        <v>34</v>
      </c>
      <c r="P353" s="4" t="s">
        <v>34</v>
      </c>
      <c r="Q353" s="4">
        <v>1.9819999999999999E-4</v>
      </c>
      <c r="R353" s="4">
        <v>2.2819999999999999E-6</v>
      </c>
      <c r="S353" s="4">
        <v>4.2699999999999996</v>
      </c>
    </row>
    <row r="354" spans="1:34" hidden="1" outlineLevel="1" collapsed="1" x14ac:dyDescent="0.25">
      <c r="A354" t="s">
        <v>39</v>
      </c>
      <c r="B354" s="4" t="s">
        <v>34</v>
      </c>
      <c r="C354" s="4" t="s">
        <v>753</v>
      </c>
      <c r="D354" s="4" t="s">
        <v>39</v>
      </c>
      <c r="E354" s="4">
        <v>8.7288600000000002E-4</v>
      </c>
      <c r="F354" s="4">
        <v>6.6384300000000001E-4</v>
      </c>
      <c r="G354" s="4">
        <v>1</v>
      </c>
      <c r="H354" s="4">
        <v>1</v>
      </c>
      <c r="I354" s="4">
        <v>6</v>
      </c>
      <c r="J354" s="4" t="s">
        <v>719</v>
      </c>
      <c r="K354" s="4" t="s">
        <v>754</v>
      </c>
      <c r="L354" s="4" t="s">
        <v>39</v>
      </c>
      <c r="M354" s="4">
        <v>0</v>
      </c>
      <c r="N354" s="4">
        <v>1596.8631800000001</v>
      </c>
      <c r="O354" s="4" t="s">
        <v>34</v>
      </c>
      <c r="P354" s="4" t="s">
        <v>34</v>
      </c>
      <c r="Q354" s="4">
        <v>1.9819999999999999E-4</v>
      </c>
      <c r="R354" s="4">
        <v>6.054E-5</v>
      </c>
      <c r="S354" s="4">
        <v>2.62</v>
      </c>
    </row>
    <row r="355" spans="1:34" collapsed="1" x14ac:dyDescent="0.25">
      <c r="A355" s="3" t="s">
        <v>34</v>
      </c>
      <c r="B355" s="3" t="s">
        <v>35</v>
      </c>
      <c r="C355" s="3" t="s">
        <v>755</v>
      </c>
      <c r="D355" s="3" t="s">
        <v>756</v>
      </c>
      <c r="E355" s="3">
        <v>0</v>
      </c>
      <c r="F355" s="3">
        <v>81.363</v>
      </c>
      <c r="G355" s="3">
        <v>55</v>
      </c>
      <c r="H355" s="3">
        <v>12</v>
      </c>
      <c r="I355" s="3">
        <v>196</v>
      </c>
      <c r="J355" s="3">
        <v>12</v>
      </c>
      <c r="K355" s="3">
        <v>247</v>
      </c>
      <c r="L355" s="3">
        <v>27.5</v>
      </c>
      <c r="M355" s="3">
        <v>9.9600000000000009</v>
      </c>
      <c r="N355" s="3">
        <v>562.39</v>
      </c>
      <c r="O355" s="3">
        <v>12</v>
      </c>
      <c r="P355" s="3" t="s">
        <v>38</v>
      </c>
      <c r="Q355" s="3" t="s">
        <v>39</v>
      </c>
      <c r="R355" s="3" t="s">
        <v>39</v>
      </c>
      <c r="S355" s="3" t="s">
        <v>757</v>
      </c>
      <c r="T355" s="3" t="s">
        <v>39</v>
      </c>
      <c r="U355" s="3" t="s">
        <v>755</v>
      </c>
      <c r="V355" s="3" t="s">
        <v>39</v>
      </c>
      <c r="W355" s="3" t="s">
        <v>226</v>
      </c>
      <c r="X355" s="3" t="s">
        <v>39</v>
      </c>
      <c r="Y355" s="3" t="s">
        <v>39</v>
      </c>
      <c r="Z355" s="3" t="s">
        <v>39</v>
      </c>
      <c r="AA355" s="3">
        <v>0</v>
      </c>
      <c r="AB355" s="3" t="s">
        <v>34</v>
      </c>
      <c r="AC355" s="3">
        <v>1</v>
      </c>
      <c r="AD355" s="3">
        <v>1</v>
      </c>
      <c r="AE355" s="3" t="s">
        <v>758</v>
      </c>
      <c r="AF355" s="3">
        <v>2</v>
      </c>
      <c r="AG355" s="3" t="s">
        <v>759</v>
      </c>
      <c r="AH355" s="3" t="s">
        <v>760</v>
      </c>
    </row>
    <row r="356" spans="1:34" hidden="1" outlineLevel="1" collapsed="1" x14ac:dyDescent="0.25">
      <c r="A356" t="s">
        <v>39</v>
      </c>
      <c r="B356" s="2" t="s">
        <v>45</v>
      </c>
      <c r="C356" s="2" t="s">
        <v>46</v>
      </c>
      <c r="D356" s="2" t="s">
        <v>33</v>
      </c>
      <c r="E356" s="2" t="s">
        <v>47</v>
      </c>
      <c r="F356" s="2" t="s">
        <v>48</v>
      </c>
      <c r="G356" s="2" t="s">
        <v>28</v>
      </c>
      <c r="H356" s="2" t="s">
        <v>49</v>
      </c>
      <c r="I356" s="2" t="s">
        <v>8</v>
      </c>
      <c r="J356" s="2" t="s">
        <v>50</v>
      </c>
      <c r="K356" s="2" t="s">
        <v>51</v>
      </c>
      <c r="L356" s="2" t="s">
        <v>52</v>
      </c>
      <c r="M356" s="2" t="s">
        <v>53</v>
      </c>
      <c r="N356" s="2" t="s">
        <v>54</v>
      </c>
      <c r="O356" s="2" t="s">
        <v>27</v>
      </c>
      <c r="P356" s="2" t="s">
        <v>55</v>
      </c>
      <c r="Q356" s="2" t="s">
        <v>56</v>
      </c>
      <c r="R356" s="2" t="s">
        <v>57</v>
      </c>
      <c r="S356" s="2" t="s">
        <v>58</v>
      </c>
    </row>
    <row r="357" spans="1:34" hidden="1" outlineLevel="1" collapsed="1" x14ac:dyDescent="0.25">
      <c r="A357" t="s">
        <v>39</v>
      </c>
      <c r="B357" s="4" t="s">
        <v>34</v>
      </c>
      <c r="C357" s="4" t="s">
        <v>761</v>
      </c>
      <c r="D357" s="4" t="s">
        <v>39</v>
      </c>
      <c r="E357" s="4">
        <v>6.0779699999999998E-4</v>
      </c>
      <c r="F357" s="4">
        <v>6.6384300000000001E-4</v>
      </c>
      <c r="G357" s="4">
        <v>1</v>
      </c>
      <c r="H357" s="4">
        <v>1</v>
      </c>
      <c r="I357" s="4">
        <v>60</v>
      </c>
      <c r="J357" s="4" t="s">
        <v>755</v>
      </c>
      <c r="K357" s="4" t="s">
        <v>762</v>
      </c>
      <c r="L357" s="4" t="s">
        <v>39</v>
      </c>
      <c r="M357" s="4">
        <v>0</v>
      </c>
      <c r="N357" s="4">
        <v>1545.81321</v>
      </c>
      <c r="O357" s="4" t="s">
        <v>34</v>
      </c>
      <c r="P357" s="4" t="s">
        <v>34</v>
      </c>
      <c r="Q357" s="4">
        <v>1.9819999999999999E-4</v>
      </c>
      <c r="R357" s="4">
        <v>3.79E-5</v>
      </c>
      <c r="S357" s="4">
        <v>2.46</v>
      </c>
    </row>
    <row r="358" spans="1:34" hidden="1" outlineLevel="1" collapsed="1" x14ac:dyDescent="0.25">
      <c r="A358" t="s">
        <v>39</v>
      </c>
      <c r="B358" s="4" t="s">
        <v>34</v>
      </c>
      <c r="C358" s="4" t="s">
        <v>763</v>
      </c>
      <c r="D358" s="4" t="s">
        <v>39</v>
      </c>
      <c r="E358" s="4">
        <v>1.8123999999999999E-4</v>
      </c>
      <c r="F358" s="4">
        <v>6.6384300000000001E-4</v>
      </c>
      <c r="G358" s="4">
        <v>1</v>
      </c>
      <c r="H358" s="4">
        <v>1</v>
      </c>
      <c r="I358" s="4">
        <v>2</v>
      </c>
      <c r="J358" s="4" t="s">
        <v>755</v>
      </c>
      <c r="K358" s="4" t="s">
        <v>764</v>
      </c>
      <c r="L358" s="4" t="s">
        <v>39</v>
      </c>
      <c r="M358" s="4">
        <v>2</v>
      </c>
      <c r="N358" s="4">
        <v>1988.0672</v>
      </c>
      <c r="O358" s="4" t="s">
        <v>34</v>
      </c>
      <c r="P358" s="4" t="s">
        <v>34</v>
      </c>
      <c r="Q358" s="4">
        <v>1.9819999999999999E-4</v>
      </c>
      <c r="R358" s="4">
        <v>7.9160000000000001E-6</v>
      </c>
      <c r="S358" s="4">
        <v>3.33</v>
      </c>
    </row>
    <row r="359" spans="1:34" hidden="1" outlineLevel="1" collapsed="1" x14ac:dyDescent="0.25">
      <c r="A359" t="s">
        <v>39</v>
      </c>
      <c r="B359" s="4" t="s">
        <v>34</v>
      </c>
      <c r="C359" s="4" t="s">
        <v>765</v>
      </c>
      <c r="D359" s="4" t="s">
        <v>39</v>
      </c>
      <c r="E359" s="4">
        <v>5.4498000000000003E-4</v>
      </c>
      <c r="F359" s="4">
        <v>6.6384300000000001E-4</v>
      </c>
      <c r="G359" s="4">
        <v>1</v>
      </c>
      <c r="H359" s="4">
        <v>1</v>
      </c>
      <c r="I359" s="4">
        <v>1</v>
      </c>
      <c r="J359" s="4" t="s">
        <v>755</v>
      </c>
      <c r="K359" s="4" t="s">
        <v>766</v>
      </c>
      <c r="L359" s="4" t="s">
        <v>39</v>
      </c>
      <c r="M359" s="4">
        <v>0</v>
      </c>
      <c r="N359" s="4">
        <v>2547.2433799999999</v>
      </c>
      <c r="O359" s="4" t="s">
        <v>34</v>
      </c>
      <c r="P359" s="4" t="s">
        <v>34</v>
      </c>
      <c r="Q359" s="4">
        <v>1.9819999999999999E-4</v>
      </c>
      <c r="R359" s="4">
        <v>3.294E-5</v>
      </c>
      <c r="S359" s="4">
        <v>4.09</v>
      </c>
    </row>
    <row r="360" spans="1:34" hidden="1" outlineLevel="1" collapsed="1" x14ac:dyDescent="0.25">
      <c r="A360" t="s">
        <v>39</v>
      </c>
      <c r="B360" s="4" t="s">
        <v>34</v>
      </c>
      <c r="C360" s="4" t="s">
        <v>767</v>
      </c>
      <c r="D360" s="4" t="s">
        <v>39</v>
      </c>
      <c r="E360" s="4">
        <v>2.4749899999999998E-2</v>
      </c>
      <c r="F360" s="4">
        <v>6.6384300000000001E-4</v>
      </c>
      <c r="G360" s="4">
        <v>1</v>
      </c>
      <c r="H360" s="4">
        <v>1</v>
      </c>
      <c r="I360" s="4">
        <v>1</v>
      </c>
      <c r="J360" s="4" t="s">
        <v>755</v>
      </c>
      <c r="K360" s="4" t="s">
        <v>768</v>
      </c>
      <c r="L360" s="4" t="s">
        <v>39</v>
      </c>
      <c r="M360" s="4">
        <v>0</v>
      </c>
      <c r="N360" s="4">
        <v>1260.6768999999999</v>
      </c>
      <c r="O360" s="4" t="s">
        <v>34</v>
      </c>
      <c r="P360" s="4" t="s">
        <v>34</v>
      </c>
      <c r="Q360" s="4">
        <v>1.9819999999999999E-4</v>
      </c>
      <c r="R360" s="4">
        <v>4.7109999999999999E-3</v>
      </c>
      <c r="S360" s="4">
        <v>2.4300000000000002</v>
      </c>
    </row>
    <row r="361" spans="1:34" hidden="1" outlineLevel="1" collapsed="1" x14ac:dyDescent="0.25">
      <c r="A361" t="s">
        <v>39</v>
      </c>
      <c r="B361" s="4" t="s">
        <v>34</v>
      </c>
      <c r="C361" s="4" t="s">
        <v>767</v>
      </c>
      <c r="D361" s="4" t="s">
        <v>87</v>
      </c>
      <c r="E361" s="4">
        <v>7.7919699999999996E-3</v>
      </c>
      <c r="F361" s="4">
        <v>6.6384300000000001E-4</v>
      </c>
      <c r="G361" s="4">
        <v>1</v>
      </c>
      <c r="H361" s="4">
        <v>1</v>
      </c>
      <c r="I361" s="4">
        <v>7</v>
      </c>
      <c r="J361" s="4" t="s">
        <v>755</v>
      </c>
      <c r="K361" s="4" t="s">
        <v>768</v>
      </c>
      <c r="L361" s="4" t="s">
        <v>769</v>
      </c>
      <c r="M361" s="4">
        <v>0</v>
      </c>
      <c r="N361" s="4">
        <v>1276.67182</v>
      </c>
      <c r="O361" s="4" t="s">
        <v>34</v>
      </c>
      <c r="P361" s="4" t="s">
        <v>34</v>
      </c>
      <c r="Q361" s="4">
        <v>1.9819999999999999E-4</v>
      </c>
      <c r="R361" s="4">
        <v>1.041E-3</v>
      </c>
      <c r="S361" s="4">
        <v>2.61</v>
      </c>
    </row>
    <row r="362" spans="1:34" hidden="1" outlineLevel="1" collapsed="1" x14ac:dyDescent="0.25">
      <c r="A362" t="s">
        <v>39</v>
      </c>
      <c r="B362" s="4" t="s">
        <v>34</v>
      </c>
      <c r="C362" s="4" t="s">
        <v>770</v>
      </c>
      <c r="D362" s="4" t="s">
        <v>186</v>
      </c>
      <c r="E362" s="4">
        <v>3.1665600000000001E-3</v>
      </c>
      <c r="F362" s="4">
        <v>6.6384300000000001E-4</v>
      </c>
      <c r="G362" s="4">
        <v>1</v>
      </c>
      <c r="H362" s="4">
        <v>1</v>
      </c>
      <c r="I362" s="4">
        <v>3</v>
      </c>
      <c r="J362" s="4" t="s">
        <v>755</v>
      </c>
      <c r="K362" s="4" t="s">
        <v>771</v>
      </c>
      <c r="L362" s="4" t="s">
        <v>772</v>
      </c>
      <c r="M362" s="4">
        <v>0</v>
      </c>
      <c r="N362" s="4">
        <v>1114.5448899999999</v>
      </c>
      <c r="O362" s="4" t="s">
        <v>34</v>
      </c>
      <c r="P362" s="4" t="s">
        <v>34</v>
      </c>
      <c r="Q362" s="4">
        <v>1.9819999999999999E-4</v>
      </c>
      <c r="R362" s="4">
        <v>3.235E-4</v>
      </c>
      <c r="S362" s="4">
        <v>2.34</v>
      </c>
    </row>
    <row r="363" spans="1:34" hidden="1" outlineLevel="1" collapsed="1" x14ac:dyDescent="0.25">
      <c r="A363" t="s">
        <v>39</v>
      </c>
      <c r="B363" s="4" t="s">
        <v>34</v>
      </c>
      <c r="C363" s="4" t="s">
        <v>773</v>
      </c>
      <c r="D363" s="4" t="s">
        <v>341</v>
      </c>
      <c r="E363" s="4">
        <v>3.3735899999999997E-5</v>
      </c>
      <c r="F363" s="4">
        <v>6.6384300000000001E-4</v>
      </c>
      <c r="G363" s="4">
        <v>1</v>
      </c>
      <c r="H363" s="4">
        <v>1</v>
      </c>
      <c r="I363" s="4">
        <v>10</v>
      </c>
      <c r="J363" s="4" t="s">
        <v>755</v>
      </c>
      <c r="K363" s="4" t="s">
        <v>774</v>
      </c>
      <c r="L363" s="4" t="s">
        <v>775</v>
      </c>
      <c r="M363" s="4">
        <v>0</v>
      </c>
      <c r="N363" s="4">
        <v>1507.6758400000001</v>
      </c>
      <c r="O363" s="4" t="s">
        <v>34</v>
      </c>
      <c r="P363" s="4" t="s">
        <v>34</v>
      </c>
      <c r="Q363" s="4">
        <v>1.9819999999999999E-4</v>
      </c>
      <c r="R363" s="4">
        <v>8.907E-7</v>
      </c>
      <c r="S363" s="4">
        <v>3.37</v>
      </c>
    </row>
    <row r="364" spans="1:34" hidden="1" outlineLevel="1" collapsed="1" x14ac:dyDescent="0.25">
      <c r="A364" t="s">
        <v>39</v>
      </c>
      <c r="B364" s="4" t="s">
        <v>34</v>
      </c>
      <c r="C364" s="4" t="s">
        <v>776</v>
      </c>
      <c r="D364" s="4" t="s">
        <v>777</v>
      </c>
      <c r="E364" s="4">
        <v>2.1452799999999999E-4</v>
      </c>
      <c r="F364" s="4">
        <v>6.6384300000000001E-4</v>
      </c>
      <c r="G364" s="4">
        <v>1</v>
      </c>
      <c r="H364" s="4">
        <v>1</v>
      </c>
      <c r="I364" s="4">
        <v>7</v>
      </c>
      <c r="J364" s="4" t="s">
        <v>755</v>
      </c>
      <c r="K364" s="4" t="s">
        <v>778</v>
      </c>
      <c r="L364" s="4" t="s">
        <v>779</v>
      </c>
      <c r="M364" s="4">
        <v>1</v>
      </c>
      <c r="N364" s="4">
        <v>2765.3298100000002</v>
      </c>
      <c r="O364" s="4" t="s">
        <v>34</v>
      </c>
      <c r="P364" s="4" t="s">
        <v>34</v>
      </c>
      <c r="Q364" s="4">
        <v>1.9819999999999999E-4</v>
      </c>
      <c r="R364" s="4">
        <v>9.8060000000000006E-6</v>
      </c>
      <c r="S364" s="4">
        <v>6.02</v>
      </c>
    </row>
    <row r="365" spans="1:34" hidden="1" outlineLevel="1" collapsed="1" x14ac:dyDescent="0.25">
      <c r="A365" t="s">
        <v>39</v>
      </c>
      <c r="B365" s="4" t="s">
        <v>34</v>
      </c>
      <c r="C365" s="4" t="s">
        <v>776</v>
      </c>
      <c r="D365" s="4" t="s">
        <v>780</v>
      </c>
      <c r="E365" s="4">
        <v>1.7141199999999999E-2</v>
      </c>
      <c r="F365" s="4">
        <v>6.6384300000000001E-4</v>
      </c>
      <c r="G365" s="4">
        <v>1</v>
      </c>
      <c r="H365" s="4">
        <v>1</v>
      </c>
      <c r="I365" s="4">
        <v>1</v>
      </c>
      <c r="J365" s="4" t="s">
        <v>755</v>
      </c>
      <c r="K365" s="4" t="s">
        <v>778</v>
      </c>
      <c r="L365" s="4" t="s">
        <v>781</v>
      </c>
      <c r="M365" s="4">
        <v>1</v>
      </c>
      <c r="N365" s="4">
        <v>2829.30123</v>
      </c>
      <c r="O365" s="4" t="s">
        <v>34</v>
      </c>
      <c r="P365" s="4" t="s">
        <v>34</v>
      </c>
      <c r="Q365" s="4">
        <v>1.9819999999999999E-4</v>
      </c>
      <c r="R365" s="4">
        <v>2.905E-3</v>
      </c>
      <c r="S365" s="4">
        <v>3.47</v>
      </c>
    </row>
    <row r="366" spans="1:34" hidden="1" outlineLevel="1" collapsed="1" x14ac:dyDescent="0.25">
      <c r="A366" t="s">
        <v>39</v>
      </c>
      <c r="B366" s="4" t="s">
        <v>34</v>
      </c>
      <c r="C366" s="4" t="s">
        <v>782</v>
      </c>
      <c r="D366" s="4" t="s">
        <v>39</v>
      </c>
      <c r="E366" s="4">
        <v>1.8360900000000001E-3</v>
      </c>
      <c r="F366" s="4">
        <v>6.6384300000000001E-4</v>
      </c>
      <c r="G366" s="4">
        <v>1</v>
      </c>
      <c r="H366" s="4">
        <v>1</v>
      </c>
      <c r="I366" s="4">
        <v>3</v>
      </c>
      <c r="J366" s="4" t="s">
        <v>755</v>
      </c>
      <c r="K366" s="4" t="s">
        <v>783</v>
      </c>
      <c r="L366" s="4" t="s">
        <v>39</v>
      </c>
      <c r="M366" s="4">
        <v>0</v>
      </c>
      <c r="N366" s="4">
        <v>1324.70802</v>
      </c>
      <c r="O366" s="4" t="s">
        <v>34</v>
      </c>
      <c r="P366" s="4" t="s">
        <v>34</v>
      </c>
      <c r="Q366" s="4">
        <v>1.9819999999999999E-4</v>
      </c>
      <c r="R366" s="4">
        <v>1.585E-4</v>
      </c>
      <c r="S366" s="4">
        <v>3.22</v>
      </c>
    </row>
    <row r="367" spans="1:34" hidden="1" outlineLevel="1" collapsed="1" x14ac:dyDescent="0.25">
      <c r="A367" t="s">
        <v>39</v>
      </c>
      <c r="B367" s="4" t="s">
        <v>34</v>
      </c>
      <c r="C367" s="4" t="s">
        <v>784</v>
      </c>
      <c r="D367" s="4" t="s">
        <v>39</v>
      </c>
      <c r="E367" s="4">
        <v>5.7839299999999996E-4</v>
      </c>
      <c r="F367" s="4">
        <v>6.6384300000000001E-4</v>
      </c>
      <c r="G367" s="4">
        <v>1</v>
      </c>
      <c r="H367" s="4">
        <v>1</v>
      </c>
      <c r="I367" s="4">
        <v>5</v>
      </c>
      <c r="J367" s="4" t="s">
        <v>755</v>
      </c>
      <c r="K367" s="4" t="s">
        <v>785</v>
      </c>
      <c r="L367" s="4" t="s">
        <v>39</v>
      </c>
      <c r="M367" s="4">
        <v>0</v>
      </c>
      <c r="N367" s="4">
        <v>1338.7263600000001</v>
      </c>
      <c r="O367" s="4" t="s">
        <v>34</v>
      </c>
      <c r="P367" s="4" t="s">
        <v>34</v>
      </c>
      <c r="Q367" s="4">
        <v>1.9819999999999999E-4</v>
      </c>
      <c r="R367" s="4">
        <v>3.5549999999999997E-5</v>
      </c>
      <c r="S367" s="4">
        <v>3.1</v>
      </c>
    </row>
    <row r="368" spans="1:34" hidden="1" outlineLevel="1" collapsed="1" x14ac:dyDescent="0.25">
      <c r="A368" t="s">
        <v>39</v>
      </c>
      <c r="B368" s="4" t="s">
        <v>34</v>
      </c>
      <c r="C368" s="4" t="s">
        <v>786</v>
      </c>
      <c r="D368" s="4" t="s">
        <v>39</v>
      </c>
      <c r="E368" s="4">
        <v>7.0179300000000003E-4</v>
      </c>
      <c r="F368" s="4">
        <v>6.6384300000000001E-4</v>
      </c>
      <c r="G368" s="4">
        <v>1</v>
      </c>
      <c r="H368" s="4">
        <v>1</v>
      </c>
      <c r="I368" s="4">
        <v>19</v>
      </c>
      <c r="J368" s="4" t="s">
        <v>755</v>
      </c>
      <c r="K368" s="4" t="s">
        <v>787</v>
      </c>
      <c r="L368" s="4" t="s">
        <v>39</v>
      </c>
      <c r="M368" s="4">
        <v>1</v>
      </c>
      <c r="N368" s="4">
        <v>1377.7121</v>
      </c>
      <c r="O368" s="4" t="s">
        <v>34</v>
      </c>
      <c r="P368" s="4" t="s">
        <v>34</v>
      </c>
      <c r="Q368" s="4">
        <v>1.9819999999999999E-4</v>
      </c>
      <c r="R368" s="4">
        <v>4.5769999999999997E-5</v>
      </c>
      <c r="S368" s="4">
        <v>3.77</v>
      </c>
    </row>
    <row r="369" spans="1:34" hidden="1" outlineLevel="1" collapsed="1" x14ac:dyDescent="0.25">
      <c r="A369" t="s">
        <v>39</v>
      </c>
      <c r="B369" s="4" t="s">
        <v>34</v>
      </c>
      <c r="C369" s="4" t="s">
        <v>786</v>
      </c>
      <c r="D369" s="4" t="s">
        <v>216</v>
      </c>
      <c r="E369" s="4">
        <v>0.18565400000000001</v>
      </c>
      <c r="F369" s="4">
        <v>8.4885199999999994E-3</v>
      </c>
      <c r="G369" s="4">
        <v>1</v>
      </c>
      <c r="H369" s="4">
        <v>1</v>
      </c>
      <c r="I369" s="4">
        <v>2</v>
      </c>
      <c r="J369" s="4" t="s">
        <v>755</v>
      </c>
      <c r="K369" s="4" t="s">
        <v>787</v>
      </c>
      <c r="L369" s="4" t="s">
        <v>39</v>
      </c>
      <c r="M369" s="4">
        <v>1</v>
      </c>
      <c r="N369" s="4">
        <v>1457.6784299999999</v>
      </c>
      <c r="O369" s="4" t="s">
        <v>34</v>
      </c>
      <c r="P369" s="4" t="s">
        <v>34</v>
      </c>
      <c r="Q369" s="4">
        <v>2.3640000000000002E-3</v>
      </c>
      <c r="R369" s="4">
        <v>7.1190000000000003E-2</v>
      </c>
      <c r="S369" s="4">
        <v>1.84</v>
      </c>
    </row>
    <row r="370" spans="1:34" hidden="1" outlineLevel="1" collapsed="1" x14ac:dyDescent="0.25">
      <c r="A370" t="s">
        <v>39</v>
      </c>
      <c r="B370" s="4" t="s">
        <v>34</v>
      </c>
      <c r="C370" s="4" t="s">
        <v>788</v>
      </c>
      <c r="D370" s="4" t="s">
        <v>39</v>
      </c>
      <c r="E370" s="4">
        <v>1.60184E-8</v>
      </c>
      <c r="F370" s="4">
        <v>6.6384300000000001E-4</v>
      </c>
      <c r="G370" s="4">
        <v>1</v>
      </c>
      <c r="H370" s="4">
        <v>1</v>
      </c>
      <c r="I370" s="4">
        <v>74</v>
      </c>
      <c r="J370" s="4" t="s">
        <v>755</v>
      </c>
      <c r="K370" s="4" t="s">
        <v>789</v>
      </c>
      <c r="L370" s="4" t="s">
        <v>39</v>
      </c>
      <c r="M370" s="4">
        <v>0</v>
      </c>
      <c r="N370" s="4">
        <v>1707.7892400000001</v>
      </c>
      <c r="O370" s="4" t="s">
        <v>34</v>
      </c>
      <c r="P370" s="4" t="s">
        <v>34</v>
      </c>
      <c r="Q370" s="4">
        <v>1.9819999999999999E-4</v>
      </c>
      <c r="R370" s="4">
        <v>4.3880000000000001E-11</v>
      </c>
      <c r="S370" s="4">
        <v>5.17</v>
      </c>
    </row>
    <row r="371" spans="1:34" hidden="1" outlineLevel="1" collapsed="1" x14ac:dyDescent="0.25">
      <c r="A371" t="s">
        <v>39</v>
      </c>
      <c r="B371" s="4" t="s">
        <v>34</v>
      </c>
      <c r="C371" s="4" t="s">
        <v>790</v>
      </c>
      <c r="D371" s="4" t="s">
        <v>39</v>
      </c>
      <c r="E371" s="4">
        <v>1.00229E-2</v>
      </c>
      <c r="F371" s="4">
        <v>6.6384300000000001E-4</v>
      </c>
      <c r="G371" s="4">
        <v>1</v>
      </c>
      <c r="H371" s="4">
        <v>1</v>
      </c>
      <c r="I371" s="4">
        <v>1</v>
      </c>
      <c r="J371" s="4" t="s">
        <v>755</v>
      </c>
      <c r="K371" s="4" t="s">
        <v>791</v>
      </c>
      <c r="L371" s="4" t="s">
        <v>39</v>
      </c>
      <c r="M371" s="4">
        <v>1</v>
      </c>
      <c r="N371" s="4">
        <v>2072.0744100000002</v>
      </c>
      <c r="O371" s="4" t="s">
        <v>34</v>
      </c>
      <c r="P371" s="4" t="s">
        <v>34</v>
      </c>
      <c r="Q371" s="4">
        <v>1.9819999999999999E-4</v>
      </c>
      <c r="R371" s="4">
        <v>1.444E-3</v>
      </c>
      <c r="S371" s="4">
        <v>2.69</v>
      </c>
    </row>
    <row r="372" spans="1:34" collapsed="1" x14ac:dyDescent="0.25">
      <c r="A372" s="3" t="s">
        <v>34</v>
      </c>
      <c r="B372" s="3" t="s">
        <v>35</v>
      </c>
      <c r="C372" s="3" t="s">
        <v>792</v>
      </c>
      <c r="D372" s="3" t="s">
        <v>793</v>
      </c>
      <c r="E372" s="3">
        <v>0</v>
      </c>
      <c r="F372" s="3">
        <v>78.847999999999999</v>
      </c>
      <c r="G372" s="3">
        <v>14</v>
      </c>
      <c r="H372" s="3">
        <v>16</v>
      </c>
      <c r="I372" s="3">
        <v>33</v>
      </c>
      <c r="J372" s="3">
        <v>16</v>
      </c>
      <c r="K372" s="3">
        <v>1729</v>
      </c>
      <c r="L372" s="3">
        <v>193</v>
      </c>
      <c r="M372" s="3">
        <v>6.19</v>
      </c>
      <c r="N372" s="3">
        <v>103.35</v>
      </c>
      <c r="O372" s="3">
        <v>16</v>
      </c>
      <c r="P372" s="3" t="s">
        <v>794</v>
      </c>
      <c r="Q372" s="3" t="s">
        <v>795</v>
      </c>
      <c r="R372" s="3" t="s">
        <v>796</v>
      </c>
      <c r="S372" s="3" t="s">
        <v>797</v>
      </c>
      <c r="T372" s="3" t="s">
        <v>798</v>
      </c>
      <c r="U372" s="3" t="s">
        <v>792</v>
      </c>
      <c r="V372" s="3" t="s">
        <v>799</v>
      </c>
      <c r="W372" s="3" t="s">
        <v>620</v>
      </c>
      <c r="X372" s="3" t="s">
        <v>39</v>
      </c>
      <c r="Y372" s="3" t="s">
        <v>800</v>
      </c>
      <c r="Z372" s="3" t="s">
        <v>39</v>
      </c>
      <c r="AA372" s="3">
        <v>4</v>
      </c>
      <c r="AB372" s="3" t="s">
        <v>34</v>
      </c>
      <c r="AC372" s="3">
        <v>1</v>
      </c>
      <c r="AD372" s="3">
        <v>0</v>
      </c>
      <c r="AE372" s="3" t="s">
        <v>39</v>
      </c>
      <c r="AF372" s="3">
        <v>1</v>
      </c>
      <c r="AG372" s="3" t="s">
        <v>801</v>
      </c>
      <c r="AH372" s="3" t="s">
        <v>802</v>
      </c>
    </row>
    <row r="373" spans="1:34" hidden="1" outlineLevel="1" collapsed="1" x14ac:dyDescent="0.25">
      <c r="A373" t="s">
        <v>39</v>
      </c>
      <c r="B373" s="2" t="s">
        <v>45</v>
      </c>
      <c r="C373" s="2" t="s">
        <v>46</v>
      </c>
      <c r="D373" s="2" t="s">
        <v>33</v>
      </c>
      <c r="E373" s="2" t="s">
        <v>47</v>
      </c>
      <c r="F373" s="2" t="s">
        <v>48</v>
      </c>
      <c r="G373" s="2" t="s">
        <v>28</v>
      </c>
      <c r="H373" s="2" t="s">
        <v>49</v>
      </c>
      <c r="I373" s="2" t="s">
        <v>8</v>
      </c>
      <c r="J373" s="2" t="s">
        <v>50</v>
      </c>
      <c r="K373" s="2" t="s">
        <v>51</v>
      </c>
      <c r="L373" s="2" t="s">
        <v>52</v>
      </c>
      <c r="M373" s="2" t="s">
        <v>53</v>
      </c>
      <c r="N373" s="2" t="s">
        <v>54</v>
      </c>
      <c r="O373" s="2" t="s">
        <v>27</v>
      </c>
      <c r="P373" s="2" t="s">
        <v>55</v>
      </c>
      <c r="Q373" s="2" t="s">
        <v>56</v>
      </c>
      <c r="R373" s="2" t="s">
        <v>57</v>
      </c>
      <c r="S373" s="2" t="s">
        <v>58</v>
      </c>
    </row>
    <row r="374" spans="1:34" hidden="1" outlineLevel="1" collapsed="1" x14ac:dyDescent="0.25">
      <c r="A374" t="s">
        <v>39</v>
      </c>
      <c r="B374" s="4" t="s">
        <v>34</v>
      </c>
      <c r="C374" s="4" t="s">
        <v>803</v>
      </c>
      <c r="D374" s="4" t="s">
        <v>804</v>
      </c>
      <c r="E374" s="4">
        <v>1.13521E-3</v>
      </c>
      <c r="F374" s="4">
        <v>6.6384300000000001E-4</v>
      </c>
      <c r="G374" s="4">
        <v>1</v>
      </c>
      <c r="H374" s="4">
        <v>1</v>
      </c>
      <c r="I374" s="4">
        <v>4</v>
      </c>
      <c r="J374" s="4" t="s">
        <v>792</v>
      </c>
      <c r="K374" s="4" t="s">
        <v>805</v>
      </c>
      <c r="L374" s="4" t="s">
        <v>806</v>
      </c>
      <c r="M374" s="4">
        <v>0</v>
      </c>
      <c r="N374" s="4">
        <v>1547.83492</v>
      </c>
      <c r="O374" s="4" t="s">
        <v>34</v>
      </c>
      <c r="P374" s="4" t="s">
        <v>34</v>
      </c>
      <c r="Q374" s="4">
        <v>1.9819999999999999E-4</v>
      </c>
      <c r="R374" s="4">
        <v>8.5309999999999995E-5</v>
      </c>
      <c r="S374" s="4">
        <v>3.85</v>
      </c>
    </row>
    <row r="375" spans="1:34" hidden="1" outlineLevel="1" collapsed="1" x14ac:dyDescent="0.25">
      <c r="A375" t="s">
        <v>39</v>
      </c>
      <c r="B375" s="4" t="s">
        <v>34</v>
      </c>
      <c r="C375" s="4" t="s">
        <v>807</v>
      </c>
      <c r="D375" s="4" t="s">
        <v>39</v>
      </c>
      <c r="E375" s="4">
        <v>5.9011800000000003E-2</v>
      </c>
      <c r="F375" s="4">
        <v>6.6384300000000001E-4</v>
      </c>
      <c r="G375" s="4">
        <v>1</v>
      </c>
      <c r="H375" s="4">
        <v>1</v>
      </c>
      <c r="I375" s="4">
        <v>2</v>
      </c>
      <c r="J375" s="4" t="s">
        <v>792</v>
      </c>
      <c r="K375" s="4" t="s">
        <v>808</v>
      </c>
      <c r="L375" s="4" t="s">
        <v>39</v>
      </c>
      <c r="M375" s="4">
        <v>0</v>
      </c>
      <c r="N375" s="4">
        <v>1292.6957299999999</v>
      </c>
      <c r="O375" s="4" t="s">
        <v>34</v>
      </c>
      <c r="P375" s="4" t="s">
        <v>34</v>
      </c>
      <c r="Q375" s="4">
        <v>1.9819999999999999E-4</v>
      </c>
      <c r="R375" s="4">
        <v>1.486E-2</v>
      </c>
      <c r="S375" s="4">
        <v>2.25</v>
      </c>
    </row>
    <row r="376" spans="1:34" hidden="1" outlineLevel="1" collapsed="1" x14ac:dyDescent="0.25">
      <c r="A376" t="s">
        <v>39</v>
      </c>
      <c r="B376" s="4" t="s">
        <v>34</v>
      </c>
      <c r="C376" s="4" t="s">
        <v>809</v>
      </c>
      <c r="D376" s="4" t="s">
        <v>39</v>
      </c>
      <c r="E376" s="4">
        <v>2.1409799999999998E-3</v>
      </c>
      <c r="F376" s="4">
        <v>6.6384300000000001E-4</v>
      </c>
      <c r="G376" s="4">
        <v>1</v>
      </c>
      <c r="H376" s="4">
        <v>1</v>
      </c>
      <c r="I376" s="4">
        <v>1</v>
      </c>
      <c r="J376" s="4" t="s">
        <v>792</v>
      </c>
      <c r="K376" s="4" t="s">
        <v>810</v>
      </c>
      <c r="L376" s="4" t="s">
        <v>39</v>
      </c>
      <c r="M376" s="4">
        <v>0</v>
      </c>
      <c r="N376" s="4">
        <v>1113.58986</v>
      </c>
      <c r="O376" s="4" t="s">
        <v>34</v>
      </c>
      <c r="P376" s="4" t="s">
        <v>34</v>
      </c>
      <c r="Q376" s="4">
        <v>1.9819999999999999E-4</v>
      </c>
      <c r="R376" s="4">
        <v>1.94E-4</v>
      </c>
      <c r="S376" s="4">
        <v>2.2200000000000002</v>
      </c>
    </row>
    <row r="377" spans="1:34" hidden="1" outlineLevel="1" collapsed="1" x14ac:dyDescent="0.25">
      <c r="A377" t="s">
        <v>39</v>
      </c>
      <c r="B377" s="4" t="s">
        <v>34</v>
      </c>
      <c r="C377" s="4" t="s">
        <v>811</v>
      </c>
      <c r="D377" s="4" t="s">
        <v>39</v>
      </c>
      <c r="E377" s="4">
        <v>7.8268000000000001E-4</v>
      </c>
      <c r="F377" s="4">
        <v>6.6384300000000001E-4</v>
      </c>
      <c r="G377" s="4">
        <v>1</v>
      </c>
      <c r="H377" s="4">
        <v>1</v>
      </c>
      <c r="I377" s="4">
        <v>2</v>
      </c>
      <c r="J377" s="4" t="s">
        <v>792</v>
      </c>
      <c r="K377" s="4" t="s">
        <v>812</v>
      </c>
      <c r="L377" s="4" t="s">
        <v>39</v>
      </c>
      <c r="M377" s="4">
        <v>0</v>
      </c>
      <c r="N377" s="4">
        <v>1156.6572100000001</v>
      </c>
      <c r="O377" s="4" t="s">
        <v>34</v>
      </c>
      <c r="P377" s="4" t="s">
        <v>34</v>
      </c>
      <c r="Q377" s="4">
        <v>1.9819999999999999E-4</v>
      </c>
      <c r="R377" s="4">
        <v>5.253E-5</v>
      </c>
      <c r="S377" s="4">
        <v>3.08</v>
      </c>
    </row>
    <row r="378" spans="1:34" hidden="1" outlineLevel="1" collapsed="1" x14ac:dyDescent="0.25">
      <c r="A378" t="s">
        <v>39</v>
      </c>
      <c r="B378" s="4" t="s">
        <v>34</v>
      </c>
      <c r="C378" s="4" t="s">
        <v>813</v>
      </c>
      <c r="D378" s="4" t="s">
        <v>39</v>
      </c>
      <c r="E378" s="4">
        <v>1.6725400000000001E-2</v>
      </c>
      <c r="F378" s="4">
        <v>6.6384300000000001E-4</v>
      </c>
      <c r="G378" s="4">
        <v>1</v>
      </c>
      <c r="H378" s="4">
        <v>1</v>
      </c>
      <c r="I378" s="4">
        <v>1</v>
      </c>
      <c r="J378" s="4" t="s">
        <v>792</v>
      </c>
      <c r="K378" s="4" t="s">
        <v>814</v>
      </c>
      <c r="L378" s="4" t="s">
        <v>39</v>
      </c>
      <c r="M378" s="4">
        <v>0</v>
      </c>
      <c r="N378" s="4">
        <v>2248.15949</v>
      </c>
      <c r="O378" s="4" t="s">
        <v>34</v>
      </c>
      <c r="P378" s="4" t="s">
        <v>34</v>
      </c>
      <c r="Q378" s="4">
        <v>1.9819999999999999E-4</v>
      </c>
      <c r="R378" s="4">
        <v>2.8170000000000001E-3</v>
      </c>
      <c r="S378" s="4">
        <v>3.22</v>
      </c>
    </row>
    <row r="379" spans="1:34" hidden="1" outlineLevel="1" collapsed="1" x14ac:dyDescent="0.25">
      <c r="A379" t="s">
        <v>39</v>
      </c>
      <c r="B379" s="4" t="s">
        <v>34</v>
      </c>
      <c r="C379" s="4" t="s">
        <v>815</v>
      </c>
      <c r="D379" s="4" t="s">
        <v>39</v>
      </c>
      <c r="E379" s="4">
        <v>8.1435000000000003E-4</v>
      </c>
      <c r="F379" s="4">
        <v>6.6384300000000001E-4</v>
      </c>
      <c r="G379" s="4">
        <v>1</v>
      </c>
      <c r="H379" s="4">
        <v>1</v>
      </c>
      <c r="I379" s="4">
        <v>1</v>
      </c>
      <c r="J379" s="4" t="s">
        <v>792</v>
      </c>
      <c r="K379" s="4" t="s">
        <v>816</v>
      </c>
      <c r="L379" s="4" t="s">
        <v>39</v>
      </c>
      <c r="M379" s="4">
        <v>1</v>
      </c>
      <c r="N379" s="4">
        <v>1630.90103</v>
      </c>
      <c r="O379" s="4" t="s">
        <v>34</v>
      </c>
      <c r="P379" s="4" t="s">
        <v>34</v>
      </c>
      <c r="Q379" s="4">
        <v>1.9819999999999999E-4</v>
      </c>
      <c r="R379" s="4">
        <v>5.541E-5</v>
      </c>
      <c r="S379" s="4">
        <v>3.69</v>
      </c>
    </row>
    <row r="380" spans="1:34" hidden="1" outlineLevel="1" collapsed="1" x14ac:dyDescent="0.25">
      <c r="A380" t="s">
        <v>39</v>
      </c>
      <c r="B380" s="4" t="s">
        <v>34</v>
      </c>
      <c r="C380" s="4" t="s">
        <v>817</v>
      </c>
      <c r="D380" s="4" t="s">
        <v>39</v>
      </c>
      <c r="E380" s="4">
        <v>1.7653599999999998E-2</v>
      </c>
      <c r="F380" s="4">
        <v>6.6384300000000001E-4</v>
      </c>
      <c r="G380" s="4">
        <v>1</v>
      </c>
      <c r="H380" s="4">
        <v>1</v>
      </c>
      <c r="I380" s="4">
        <v>1</v>
      </c>
      <c r="J380" s="4" t="s">
        <v>792</v>
      </c>
      <c r="K380" s="4" t="s">
        <v>818</v>
      </c>
      <c r="L380" s="4" t="s">
        <v>39</v>
      </c>
      <c r="M380" s="4">
        <v>0</v>
      </c>
      <c r="N380" s="4">
        <v>1078.5163600000001</v>
      </c>
      <c r="O380" s="4" t="s">
        <v>34</v>
      </c>
      <c r="P380" s="4" t="s">
        <v>34</v>
      </c>
      <c r="Q380" s="4">
        <v>1.9819999999999999E-4</v>
      </c>
      <c r="R380" s="4">
        <v>3.0209999999999998E-3</v>
      </c>
      <c r="S380" s="4">
        <v>2.21</v>
      </c>
    </row>
    <row r="381" spans="1:34" hidden="1" outlineLevel="1" collapsed="1" x14ac:dyDescent="0.25">
      <c r="A381" t="s">
        <v>39</v>
      </c>
      <c r="B381" s="4" t="s">
        <v>34</v>
      </c>
      <c r="C381" s="4" t="s">
        <v>819</v>
      </c>
      <c r="D381" s="4" t="s">
        <v>39</v>
      </c>
      <c r="E381" s="4">
        <v>9.0189200000000007E-6</v>
      </c>
      <c r="F381" s="4">
        <v>6.6384300000000001E-4</v>
      </c>
      <c r="G381" s="4">
        <v>1</v>
      </c>
      <c r="H381" s="4">
        <v>1</v>
      </c>
      <c r="I381" s="4">
        <v>4</v>
      </c>
      <c r="J381" s="4" t="s">
        <v>792</v>
      </c>
      <c r="K381" s="4" t="s">
        <v>820</v>
      </c>
      <c r="L381" s="4" t="s">
        <v>39</v>
      </c>
      <c r="M381" s="4">
        <v>0</v>
      </c>
      <c r="N381" s="4">
        <v>1877.9239500000001</v>
      </c>
      <c r="O381" s="4" t="s">
        <v>34</v>
      </c>
      <c r="P381" s="4" t="s">
        <v>34</v>
      </c>
      <c r="Q381" s="4">
        <v>1.9819999999999999E-4</v>
      </c>
      <c r="R381" s="4">
        <v>1.614E-7</v>
      </c>
      <c r="S381" s="4">
        <v>4.32</v>
      </c>
    </row>
    <row r="382" spans="1:34" hidden="1" outlineLevel="1" collapsed="1" x14ac:dyDescent="0.25">
      <c r="A382" t="s">
        <v>39</v>
      </c>
      <c r="B382" s="4" t="s">
        <v>34</v>
      </c>
      <c r="C382" s="4" t="s">
        <v>821</v>
      </c>
      <c r="D382" s="4" t="s">
        <v>39</v>
      </c>
      <c r="E382" s="4">
        <v>2.50884E-3</v>
      </c>
      <c r="F382" s="4">
        <v>6.6384300000000001E-4</v>
      </c>
      <c r="G382" s="4">
        <v>1</v>
      </c>
      <c r="H382" s="4">
        <v>1</v>
      </c>
      <c r="I382" s="4">
        <v>1</v>
      </c>
      <c r="J382" s="4" t="s">
        <v>792</v>
      </c>
      <c r="K382" s="4" t="s">
        <v>822</v>
      </c>
      <c r="L382" s="4" t="s">
        <v>39</v>
      </c>
      <c r="M382" s="4">
        <v>0</v>
      </c>
      <c r="N382" s="4">
        <v>1246.66778</v>
      </c>
      <c r="O382" s="4" t="s">
        <v>34</v>
      </c>
      <c r="P382" s="4" t="s">
        <v>34</v>
      </c>
      <c r="Q382" s="4">
        <v>1.9819999999999999E-4</v>
      </c>
      <c r="R382" s="4">
        <v>2.3809999999999999E-4</v>
      </c>
      <c r="S382" s="4">
        <v>2.35</v>
      </c>
    </row>
    <row r="383" spans="1:34" hidden="1" outlineLevel="1" collapsed="1" x14ac:dyDescent="0.25">
      <c r="A383" t="s">
        <v>39</v>
      </c>
      <c r="B383" s="4" t="s">
        <v>34</v>
      </c>
      <c r="C383" s="4" t="s">
        <v>823</v>
      </c>
      <c r="D383" s="4" t="s">
        <v>39</v>
      </c>
      <c r="E383" s="4">
        <v>5.51266E-3</v>
      </c>
      <c r="F383" s="4">
        <v>6.6384300000000001E-4</v>
      </c>
      <c r="G383" s="4">
        <v>1</v>
      </c>
      <c r="H383" s="4">
        <v>1</v>
      </c>
      <c r="I383" s="4">
        <v>2</v>
      </c>
      <c r="J383" s="4" t="s">
        <v>792</v>
      </c>
      <c r="K383" s="4" t="s">
        <v>824</v>
      </c>
      <c r="L383" s="4" t="s">
        <v>39</v>
      </c>
      <c r="M383" s="4">
        <v>0</v>
      </c>
      <c r="N383" s="4">
        <v>2248.1343299999999</v>
      </c>
      <c r="O383" s="4" t="s">
        <v>34</v>
      </c>
      <c r="P383" s="4" t="s">
        <v>34</v>
      </c>
      <c r="Q383" s="4">
        <v>1.9819999999999999E-4</v>
      </c>
      <c r="R383" s="4">
        <v>6.6160000000000004E-4</v>
      </c>
      <c r="S383" s="4">
        <v>2.79</v>
      </c>
    </row>
    <row r="384" spans="1:34" hidden="1" outlineLevel="1" collapsed="1" x14ac:dyDescent="0.25">
      <c r="A384" t="s">
        <v>39</v>
      </c>
      <c r="B384" s="4" t="s">
        <v>34</v>
      </c>
      <c r="C384" s="4" t="s">
        <v>825</v>
      </c>
      <c r="D384" s="4" t="s">
        <v>826</v>
      </c>
      <c r="E384" s="4">
        <v>8.99244E-4</v>
      </c>
      <c r="F384" s="4">
        <v>6.6384300000000001E-4</v>
      </c>
      <c r="G384" s="4">
        <v>1</v>
      </c>
      <c r="H384" s="4">
        <v>1</v>
      </c>
      <c r="I384" s="4">
        <v>2</v>
      </c>
      <c r="J384" s="4" t="s">
        <v>792</v>
      </c>
      <c r="K384" s="4" t="s">
        <v>827</v>
      </c>
      <c r="L384" s="4" t="s">
        <v>828</v>
      </c>
      <c r="M384" s="4">
        <v>0</v>
      </c>
      <c r="N384" s="4">
        <v>2222.0321800000002</v>
      </c>
      <c r="O384" s="4" t="s">
        <v>34</v>
      </c>
      <c r="P384" s="4" t="s">
        <v>34</v>
      </c>
      <c r="Q384" s="4">
        <v>1.9819999999999999E-4</v>
      </c>
      <c r="R384" s="4">
        <v>6.2810000000000003E-5</v>
      </c>
      <c r="S384" s="4">
        <v>4</v>
      </c>
    </row>
    <row r="385" spans="1:34" hidden="1" outlineLevel="1" collapsed="1" x14ac:dyDescent="0.25">
      <c r="A385" t="s">
        <v>39</v>
      </c>
      <c r="B385" s="4" t="s">
        <v>34</v>
      </c>
      <c r="C385" s="4" t="s">
        <v>829</v>
      </c>
      <c r="D385" s="4" t="s">
        <v>39</v>
      </c>
      <c r="E385" s="4">
        <v>7.1626200000000001E-2</v>
      </c>
      <c r="F385" s="4">
        <v>1.35166E-3</v>
      </c>
      <c r="G385" s="4">
        <v>1</v>
      </c>
      <c r="H385" s="4">
        <v>1</v>
      </c>
      <c r="I385" s="4">
        <v>1</v>
      </c>
      <c r="J385" s="4" t="s">
        <v>792</v>
      </c>
      <c r="K385" s="4" t="s">
        <v>830</v>
      </c>
      <c r="L385" s="4" t="s">
        <v>39</v>
      </c>
      <c r="M385" s="4">
        <v>0</v>
      </c>
      <c r="N385" s="4">
        <v>1319.68416</v>
      </c>
      <c r="O385" s="4" t="s">
        <v>34</v>
      </c>
      <c r="P385" s="4" t="s">
        <v>34</v>
      </c>
      <c r="Q385" s="4">
        <v>3.7310000000000002E-4</v>
      </c>
      <c r="R385" s="4">
        <v>1.9259999999999999E-2</v>
      </c>
      <c r="S385" s="4">
        <v>2.06</v>
      </c>
    </row>
    <row r="386" spans="1:34" hidden="1" outlineLevel="1" collapsed="1" x14ac:dyDescent="0.25">
      <c r="A386" t="s">
        <v>39</v>
      </c>
      <c r="B386" s="4" t="s">
        <v>34</v>
      </c>
      <c r="C386" s="4" t="s">
        <v>831</v>
      </c>
      <c r="D386" s="4" t="s">
        <v>39</v>
      </c>
      <c r="E386" s="4">
        <v>4.2622E-2</v>
      </c>
      <c r="F386" s="4">
        <v>6.6384300000000001E-4</v>
      </c>
      <c r="G386" s="4">
        <v>1</v>
      </c>
      <c r="H386" s="4">
        <v>1</v>
      </c>
      <c r="I386" s="4">
        <v>1</v>
      </c>
      <c r="J386" s="4" t="s">
        <v>792</v>
      </c>
      <c r="K386" s="4" t="s">
        <v>832</v>
      </c>
      <c r="L386" s="4" t="s">
        <v>39</v>
      </c>
      <c r="M386" s="4">
        <v>1</v>
      </c>
      <c r="N386" s="4">
        <v>1640.9217599999999</v>
      </c>
      <c r="O386" s="4" t="s">
        <v>34</v>
      </c>
      <c r="P386" s="4" t="s">
        <v>34</v>
      </c>
      <c r="Q386" s="4">
        <v>1.9819999999999999E-4</v>
      </c>
      <c r="R386" s="4">
        <v>9.5919999999999998E-3</v>
      </c>
      <c r="S386" s="4">
        <v>2.67</v>
      </c>
    </row>
    <row r="387" spans="1:34" hidden="1" outlineLevel="1" collapsed="1" x14ac:dyDescent="0.25">
      <c r="A387" t="s">
        <v>39</v>
      </c>
      <c r="B387" s="4" t="s">
        <v>34</v>
      </c>
      <c r="C387" s="4" t="s">
        <v>833</v>
      </c>
      <c r="D387" s="4" t="s">
        <v>834</v>
      </c>
      <c r="E387" s="4">
        <v>1.28081E-4</v>
      </c>
      <c r="F387" s="4">
        <v>6.6384300000000001E-4</v>
      </c>
      <c r="G387" s="4">
        <v>1</v>
      </c>
      <c r="H387" s="4">
        <v>1</v>
      </c>
      <c r="I387" s="4">
        <v>1</v>
      </c>
      <c r="J387" s="4" t="s">
        <v>792</v>
      </c>
      <c r="K387" s="4" t="s">
        <v>835</v>
      </c>
      <c r="L387" s="4" t="s">
        <v>836</v>
      </c>
      <c r="M387" s="4">
        <v>0</v>
      </c>
      <c r="N387" s="4">
        <v>2759.4019199999998</v>
      </c>
      <c r="O387" s="4" t="s">
        <v>34</v>
      </c>
      <c r="P387" s="4" t="s">
        <v>34</v>
      </c>
      <c r="Q387" s="4">
        <v>1.9819999999999999E-4</v>
      </c>
      <c r="R387" s="4">
        <v>5.0420000000000002E-6</v>
      </c>
      <c r="S387" s="4">
        <v>4.41</v>
      </c>
    </row>
    <row r="388" spans="1:34" hidden="1" outlineLevel="1" collapsed="1" x14ac:dyDescent="0.25">
      <c r="A388" t="s">
        <v>39</v>
      </c>
      <c r="B388" s="4" t="s">
        <v>34</v>
      </c>
      <c r="C388" s="4" t="s">
        <v>837</v>
      </c>
      <c r="D388" s="4" t="s">
        <v>39</v>
      </c>
      <c r="E388" s="4">
        <v>3.1899599999999999E-4</v>
      </c>
      <c r="F388" s="4">
        <v>6.6384300000000001E-4</v>
      </c>
      <c r="G388" s="4">
        <v>1</v>
      </c>
      <c r="H388" s="4">
        <v>1</v>
      </c>
      <c r="I388" s="4">
        <v>6</v>
      </c>
      <c r="J388" s="4" t="s">
        <v>792</v>
      </c>
      <c r="K388" s="4" t="s">
        <v>838</v>
      </c>
      <c r="L388" s="4" t="s">
        <v>39</v>
      </c>
      <c r="M388" s="4">
        <v>0</v>
      </c>
      <c r="N388" s="4">
        <v>2010.0066099999999</v>
      </c>
      <c r="O388" s="4" t="s">
        <v>34</v>
      </c>
      <c r="P388" s="4" t="s">
        <v>34</v>
      </c>
      <c r="Q388" s="4">
        <v>1.9819999999999999E-4</v>
      </c>
      <c r="R388" s="4">
        <v>1.641E-5</v>
      </c>
      <c r="S388" s="4">
        <v>3.71</v>
      </c>
    </row>
    <row r="389" spans="1:34" hidden="1" outlineLevel="1" collapsed="1" x14ac:dyDescent="0.25">
      <c r="A389" t="s">
        <v>39</v>
      </c>
      <c r="B389" s="4" t="s">
        <v>34</v>
      </c>
      <c r="C389" s="4" t="s">
        <v>839</v>
      </c>
      <c r="D389" s="4" t="s">
        <v>39</v>
      </c>
      <c r="E389" s="4">
        <v>2.8501E-5</v>
      </c>
      <c r="F389" s="4">
        <v>6.6384300000000001E-4</v>
      </c>
      <c r="G389" s="4">
        <v>1</v>
      </c>
      <c r="H389" s="4">
        <v>1</v>
      </c>
      <c r="I389" s="4">
        <v>3</v>
      </c>
      <c r="J389" s="4" t="s">
        <v>792</v>
      </c>
      <c r="K389" s="4" t="s">
        <v>840</v>
      </c>
      <c r="L389" s="4" t="s">
        <v>39</v>
      </c>
      <c r="M389" s="4">
        <v>1</v>
      </c>
      <c r="N389" s="4">
        <v>2197.12075</v>
      </c>
      <c r="O389" s="4" t="s">
        <v>34</v>
      </c>
      <c r="P389" s="4" t="s">
        <v>34</v>
      </c>
      <c r="Q389" s="4">
        <v>1.9819999999999999E-4</v>
      </c>
      <c r="R389" s="4">
        <v>7.1689999999999997E-7</v>
      </c>
      <c r="S389" s="4">
        <v>4.8600000000000003</v>
      </c>
    </row>
    <row r="390" spans="1:34" collapsed="1" x14ac:dyDescent="0.25">
      <c r="A390" s="3" t="s">
        <v>34</v>
      </c>
      <c r="B390" s="3" t="s">
        <v>35</v>
      </c>
      <c r="C390" s="3" t="s">
        <v>841</v>
      </c>
      <c r="D390" s="3" t="s">
        <v>842</v>
      </c>
      <c r="E390" s="3">
        <v>0</v>
      </c>
      <c r="F390" s="3">
        <v>65.55</v>
      </c>
      <c r="G390" s="3">
        <v>32</v>
      </c>
      <c r="H390" s="3">
        <v>9</v>
      </c>
      <c r="I390" s="3">
        <v>42</v>
      </c>
      <c r="J390" s="3">
        <v>1</v>
      </c>
      <c r="K390" s="3">
        <v>362</v>
      </c>
      <c r="L390" s="3">
        <v>39</v>
      </c>
      <c r="M390" s="3">
        <v>10.64</v>
      </c>
      <c r="N390" s="3">
        <v>94.36</v>
      </c>
      <c r="O390" s="3">
        <v>9</v>
      </c>
      <c r="P390" s="3" t="s">
        <v>421</v>
      </c>
      <c r="Q390" s="3" t="s">
        <v>843</v>
      </c>
      <c r="R390" s="3" t="s">
        <v>844</v>
      </c>
      <c r="S390" s="3" t="s">
        <v>845</v>
      </c>
      <c r="T390" s="3" t="s">
        <v>846</v>
      </c>
      <c r="U390" s="3" t="s">
        <v>841</v>
      </c>
      <c r="V390" s="3" t="s">
        <v>847</v>
      </c>
      <c r="W390" s="3" t="s">
        <v>42</v>
      </c>
      <c r="X390" s="3" t="s">
        <v>848</v>
      </c>
      <c r="Y390" s="3" t="s">
        <v>849</v>
      </c>
      <c r="Z390" s="3" t="s">
        <v>850</v>
      </c>
      <c r="AA390" s="3">
        <v>14</v>
      </c>
      <c r="AB390" s="3" t="s">
        <v>34</v>
      </c>
      <c r="AC390" s="3">
        <v>1</v>
      </c>
      <c r="AD390" s="3">
        <v>0</v>
      </c>
      <c r="AE390" s="3" t="s">
        <v>39</v>
      </c>
      <c r="AF390" s="3">
        <v>1</v>
      </c>
      <c r="AG390" s="3" t="s">
        <v>851</v>
      </c>
      <c r="AH390" s="3" t="s">
        <v>852</v>
      </c>
    </row>
    <row r="391" spans="1:34" hidden="1" outlineLevel="1" collapsed="1" x14ac:dyDescent="0.25">
      <c r="A391" t="s">
        <v>39</v>
      </c>
      <c r="B391" s="2" t="s">
        <v>45</v>
      </c>
      <c r="C391" s="2" t="s">
        <v>46</v>
      </c>
      <c r="D391" s="2" t="s">
        <v>33</v>
      </c>
      <c r="E391" s="2" t="s">
        <v>47</v>
      </c>
      <c r="F391" s="2" t="s">
        <v>48</v>
      </c>
      <c r="G391" s="2" t="s">
        <v>28</v>
      </c>
      <c r="H391" s="2" t="s">
        <v>49</v>
      </c>
      <c r="I391" s="2" t="s">
        <v>8</v>
      </c>
      <c r="J391" s="2" t="s">
        <v>50</v>
      </c>
      <c r="K391" s="2" t="s">
        <v>51</v>
      </c>
      <c r="L391" s="2" t="s">
        <v>52</v>
      </c>
      <c r="M391" s="2" t="s">
        <v>53</v>
      </c>
      <c r="N391" s="2" t="s">
        <v>54</v>
      </c>
      <c r="O391" s="2" t="s">
        <v>27</v>
      </c>
      <c r="P391" s="2" t="s">
        <v>55</v>
      </c>
      <c r="Q391" s="2" t="s">
        <v>56</v>
      </c>
      <c r="R391" s="2" t="s">
        <v>57</v>
      </c>
      <c r="S391" s="2" t="s">
        <v>58</v>
      </c>
    </row>
    <row r="392" spans="1:34" hidden="1" outlineLevel="1" collapsed="1" x14ac:dyDescent="0.25">
      <c r="A392" t="s">
        <v>39</v>
      </c>
      <c r="B392" s="4" t="s">
        <v>34</v>
      </c>
      <c r="C392" s="4" t="s">
        <v>853</v>
      </c>
      <c r="D392" s="4" t="s">
        <v>39</v>
      </c>
      <c r="E392" s="4">
        <v>2.5302700000000001E-5</v>
      </c>
      <c r="F392" s="4">
        <v>6.6384300000000001E-4</v>
      </c>
      <c r="G392" s="4">
        <v>2</v>
      </c>
      <c r="H392" s="4">
        <v>2</v>
      </c>
      <c r="I392" s="4">
        <v>4</v>
      </c>
      <c r="J392" s="4" t="s">
        <v>854</v>
      </c>
      <c r="K392" s="4" t="s">
        <v>855</v>
      </c>
      <c r="L392" s="4" t="s">
        <v>39</v>
      </c>
      <c r="M392" s="4">
        <v>0</v>
      </c>
      <c r="N392" s="4">
        <v>1473.79477</v>
      </c>
      <c r="O392" s="4" t="s">
        <v>34</v>
      </c>
      <c r="P392" s="4" t="s">
        <v>34</v>
      </c>
      <c r="Q392" s="4">
        <v>1.9819999999999999E-4</v>
      </c>
      <c r="R392" s="4">
        <v>6.1269999999999997E-7</v>
      </c>
      <c r="S392" s="4">
        <v>3.64</v>
      </c>
    </row>
    <row r="393" spans="1:34" hidden="1" outlineLevel="1" collapsed="1" x14ac:dyDescent="0.25">
      <c r="A393" t="s">
        <v>39</v>
      </c>
      <c r="B393" s="4" t="s">
        <v>34</v>
      </c>
      <c r="C393" s="4" t="s">
        <v>856</v>
      </c>
      <c r="D393" s="4" t="s">
        <v>39</v>
      </c>
      <c r="E393" s="4">
        <v>3.30732E-5</v>
      </c>
      <c r="F393" s="4">
        <v>6.6384300000000001E-4</v>
      </c>
      <c r="G393" s="4">
        <v>2</v>
      </c>
      <c r="H393" s="4">
        <v>2</v>
      </c>
      <c r="I393" s="4">
        <v>6</v>
      </c>
      <c r="J393" s="4" t="s">
        <v>854</v>
      </c>
      <c r="K393" s="4" t="s">
        <v>857</v>
      </c>
      <c r="L393" s="4" t="s">
        <v>39</v>
      </c>
      <c r="M393" s="4">
        <v>0</v>
      </c>
      <c r="N393" s="4">
        <v>2112.1407599999998</v>
      </c>
      <c r="O393" s="4" t="s">
        <v>34</v>
      </c>
      <c r="P393" s="4" t="s">
        <v>34</v>
      </c>
      <c r="Q393" s="4">
        <v>1.9819999999999999E-4</v>
      </c>
      <c r="R393" s="4">
        <v>8.6889999999999995E-7</v>
      </c>
      <c r="S393" s="4">
        <v>4.32</v>
      </c>
    </row>
    <row r="394" spans="1:34" hidden="1" outlineLevel="1" collapsed="1" x14ac:dyDescent="0.25">
      <c r="A394" t="s">
        <v>39</v>
      </c>
      <c r="B394" s="4" t="s">
        <v>34</v>
      </c>
      <c r="C394" s="4" t="s">
        <v>858</v>
      </c>
      <c r="D394" s="4" t="s">
        <v>39</v>
      </c>
      <c r="E394" s="4">
        <v>3.5136099999999999E-3</v>
      </c>
      <c r="F394" s="4">
        <v>6.6384300000000001E-4</v>
      </c>
      <c r="G394" s="4">
        <v>2</v>
      </c>
      <c r="H394" s="4">
        <v>2</v>
      </c>
      <c r="I394" s="4">
        <v>2</v>
      </c>
      <c r="J394" s="4" t="s">
        <v>854</v>
      </c>
      <c r="K394" s="4" t="s">
        <v>859</v>
      </c>
      <c r="L394" s="4" t="s">
        <v>39</v>
      </c>
      <c r="M394" s="4">
        <v>1</v>
      </c>
      <c r="N394" s="4">
        <v>2268.2418699999998</v>
      </c>
      <c r="O394" s="4" t="s">
        <v>34</v>
      </c>
      <c r="P394" s="4" t="s">
        <v>34</v>
      </c>
      <c r="Q394" s="4">
        <v>1.9819999999999999E-4</v>
      </c>
      <c r="R394" s="4">
        <v>3.6910000000000003E-4</v>
      </c>
      <c r="S394" s="4">
        <v>3.37</v>
      </c>
    </row>
    <row r="395" spans="1:34" hidden="1" outlineLevel="1" collapsed="1" x14ac:dyDescent="0.25">
      <c r="A395" t="s">
        <v>39</v>
      </c>
      <c r="B395" s="4" t="s">
        <v>34</v>
      </c>
      <c r="C395" s="4" t="s">
        <v>860</v>
      </c>
      <c r="D395" s="4" t="s">
        <v>39</v>
      </c>
      <c r="E395" s="4">
        <v>7.3382099999999995E-4</v>
      </c>
      <c r="F395" s="4">
        <v>6.6384300000000001E-4</v>
      </c>
      <c r="G395" s="4">
        <v>2</v>
      </c>
      <c r="H395" s="4">
        <v>2</v>
      </c>
      <c r="I395" s="4">
        <v>2</v>
      </c>
      <c r="J395" s="4" t="s">
        <v>854</v>
      </c>
      <c r="K395" s="4" t="s">
        <v>861</v>
      </c>
      <c r="L395" s="4" t="s">
        <v>39</v>
      </c>
      <c r="M395" s="4">
        <v>0</v>
      </c>
      <c r="N395" s="4">
        <v>1881.05792</v>
      </c>
      <c r="O395" s="4" t="s">
        <v>34</v>
      </c>
      <c r="P395" s="4" t="s">
        <v>34</v>
      </c>
      <c r="Q395" s="4">
        <v>1.9819999999999999E-4</v>
      </c>
      <c r="R395" s="4">
        <v>4.8439999999999997E-5</v>
      </c>
      <c r="S395" s="4">
        <v>4.16</v>
      </c>
    </row>
    <row r="396" spans="1:34" hidden="1" outlineLevel="1" collapsed="1" x14ac:dyDescent="0.25">
      <c r="A396" t="s">
        <v>39</v>
      </c>
      <c r="B396" s="4" t="s">
        <v>34</v>
      </c>
      <c r="C396" s="4" t="s">
        <v>862</v>
      </c>
      <c r="D396" s="4" t="s">
        <v>39</v>
      </c>
      <c r="E396" s="4">
        <v>4.77583E-3</v>
      </c>
      <c r="F396" s="4">
        <v>6.6384300000000001E-4</v>
      </c>
      <c r="G396" s="4">
        <v>2</v>
      </c>
      <c r="H396" s="4">
        <v>2</v>
      </c>
      <c r="I396" s="4">
        <v>2</v>
      </c>
      <c r="J396" s="4" t="s">
        <v>854</v>
      </c>
      <c r="K396" s="4" t="s">
        <v>863</v>
      </c>
      <c r="L396" s="4" t="s">
        <v>39</v>
      </c>
      <c r="M396" s="4">
        <v>1</v>
      </c>
      <c r="N396" s="4">
        <v>1629.89588</v>
      </c>
      <c r="O396" s="4" t="s">
        <v>34</v>
      </c>
      <c r="P396" s="4" t="s">
        <v>34</v>
      </c>
      <c r="Q396" s="4">
        <v>1.9819999999999999E-4</v>
      </c>
      <c r="R396" s="4">
        <v>5.5099999999999995E-4</v>
      </c>
      <c r="S396" s="4">
        <v>3.41</v>
      </c>
    </row>
    <row r="397" spans="1:34" hidden="1" outlineLevel="1" collapsed="1" x14ac:dyDescent="0.25">
      <c r="A397" t="s">
        <v>39</v>
      </c>
      <c r="B397" s="4" t="s">
        <v>34</v>
      </c>
      <c r="C397" s="4" t="s">
        <v>864</v>
      </c>
      <c r="D397" s="4" t="s">
        <v>865</v>
      </c>
      <c r="E397" s="4">
        <v>1.6399899999999999E-2</v>
      </c>
      <c r="F397" s="4">
        <v>6.6384300000000001E-4</v>
      </c>
      <c r="G397" s="4">
        <v>2</v>
      </c>
      <c r="H397" s="4">
        <v>2</v>
      </c>
      <c r="I397" s="4">
        <v>20</v>
      </c>
      <c r="J397" s="4" t="s">
        <v>854</v>
      </c>
      <c r="K397" s="4" t="s">
        <v>866</v>
      </c>
      <c r="L397" s="4" t="s">
        <v>867</v>
      </c>
      <c r="M397" s="4">
        <v>0</v>
      </c>
      <c r="N397" s="4">
        <v>1200.4884500000001</v>
      </c>
      <c r="O397" s="4" t="s">
        <v>34</v>
      </c>
      <c r="P397" s="4" t="s">
        <v>34</v>
      </c>
      <c r="Q397" s="4">
        <v>1.9819999999999999E-4</v>
      </c>
      <c r="R397" s="4">
        <v>2.7339999999999999E-3</v>
      </c>
      <c r="S397" s="4">
        <v>1.84</v>
      </c>
    </row>
    <row r="398" spans="1:34" hidden="1" outlineLevel="1" collapsed="1" x14ac:dyDescent="0.25">
      <c r="A398" t="s">
        <v>39</v>
      </c>
      <c r="B398" s="4" t="s">
        <v>34</v>
      </c>
      <c r="C398" s="4" t="s">
        <v>868</v>
      </c>
      <c r="D398" s="4" t="s">
        <v>39</v>
      </c>
      <c r="E398" s="4">
        <v>1.3015000000000001E-2</v>
      </c>
      <c r="F398" s="4">
        <v>6.6384300000000001E-4</v>
      </c>
      <c r="G398" s="4">
        <v>1</v>
      </c>
      <c r="H398" s="4">
        <v>1</v>
      </c>
      <c r="I398" s="4">
        <v>1</v>
      </c>
      <c r="J398" s="4" t="s">
        <v>841</v>
      </c>
      <c r="K398" s="4" t="s">
        <v>869</v>
      </c>
      <c r="L398" s="4" t="s">
        <v>39</v>
      </c>
      <c r="M398" s="4">
        <v>1</v>
      </c>
      <c r="N398" s="4">
        <v>1685.88571</v>
      </c>
      <c r="O398" s="4" t="s">
        <v>34</v>
      </c>
      <c r="P398" s="4" t="s">
        <v>34</v>
      </c>
      <c r="Q398" s="4">
        <v>1.9819999999999999E-4</v>
      </c>
      <c r="R398" s="4">
        <v>2.0240000000000002E-3</v>
      </c>
      <c r="S398" s="4">
        <v>3.5</v>
      </c>
    </row>
    <row r="399" spans="1:34" hidden="1" outlineLevel="1" collapsed="1" x14ac:dyDescent="0.25">
      <c r="A399" t="s">
        <v>39</v>
      </c>
      <c r="B399" s="4" t="s">
        <v>34</v>
      </c>
      <c r="C399" s="4" t="s">
        <v>870</v>
      </c>
      <c r="D399" s="4" t="s">
        <v>39</v>
      </c>
      <c r="E399" s="4">
        <v>1.22658E-5</v>
      </c>
      <c r="F399" s="4">
        <v>6.6384300000000001E-4</v>
      </c>
      <c r="G399" s="4">
        <v>2</v>
      </c>
      <c r="H399" s="4">
        <v>2</v>
      </c>
      <c r="I399" s="4">
        <v>3</v>
      </c>
      <c r="J399" s="4" t="s">
        <v>854</v>
      </c>
      <c r="K399" s="4" t="s">
        <v>871</v>
      </c>
      <c r="L399" s="4" t="s">
        <v>39</v>
      </c>
      <c r="M399" s="4">
        <v>0</v>
      </c>
      <c r="N399" s="4">
        <v>1845.9704999999999</v>
      </c>
      <c r="O399" s="4" t="s">
        <v>34</v>
      </c>
      <c r="P399" s="4" t="s">
        <v>34</v>
      </c>
      <c r="Q399" s="4">
        <v>1.9819999999999999E-4</v>
      </c>
      <c r="R399" s="4">
        <v>2.403E-7</v>
      </c>
      <c r="S399" s="4">
        <v>3.47</v>
      </c>
    </row>
    <row r="400" spans="1:34" hidden="1" outlineLevel="1" collapsed="1" x14ac:dyDescent="0.25">
      <c r="A400" t="s">
        <v>39</v>
      </c>
      <c r="B400" s="4" t="s">
        <v>34</v>
      </c>
      <c r="C400" s="4" t="s">
        <v>872</v>
      </c>
      <c r="D400" s="4" t="s">
        <v>39</v>
      </c>
      <c r="E400" s="4">
        <v>1.88667E-8</v>
      </c>
      <c r="F400" s="4">
        <v>6.6384300000000001E-4</v>
      </c>
      <c r="G400" s="4">
        <v>2</v>
      </c>
      <c r="H400" s="4">
        <v>2</v>
      </c>
      <c r="I400" s="4">
        <v>2</v>
      </c>
      <c r="J400" s="4" t="s">
        <v>854</v>
      </c>
      <c r="K400" s="4" t="s">
        <v>873</v>
      </c>
      <c r="L400" s="4" t="s">
        <v>39</v>
      </c>
      <c r="M400" s="4">
        <v>0</v>
      </c>
      <c r="N400" s="4">
        <v>1820.0276200000001</v>
      </c>
      <c r="O400" s="4" t="s">
        <v>34</v>
      </c>
      <c r="P400" s="4" t="s">
        <v>34</v>
      </c>
      <c r="Q400" s="4">
        <v>1.9819999999999999E-4</v>
      </c>
      <c r="R400" s="4">
        <v>5.4099999999999999E-11</v>
      </c>
      <c r="S400" s="4">
        <v>6.46</v>
      </c>
    </row>
    <row r="401" spans="1:34" collapsed="1" x14ac:dyDescent="0.25">
      <c r="A401" s="3" t="s">
        <v>34</v>
      </c>
      <c r="B401" s="3" t="s">
        <v>35</v>
      </c>
      <c r="C401" s="3" t="s">
        <v>874</v>
      </c>
      <c r="D401" s="3" t="s">
        <v>875</v>
      </c>
      <c r="E401" s="3">
        <v>0</v>
      </c>
      <c r="F401" s="3">
        <v>65.549000000000007</v>
      </c>
      <c r="G401" s="3">
        <v>32</v>
      </c>
      <c r="H401" s="3">
        <v>9</v>
      </c>
      <c r="I401" s="3">
        <v>42</v>
      </c>
      <c r="J401" s="3">
        <v>1</v>
      </c>
      <c r="K401" s="3">
        <v>362</v>
      </c>
      <c r="L401" s="3">
        <v>39.1</v>
      </c>
      <c r="M401" s="3">
        <v>10.64</v>
      </c>
      <c r="N401" s="3">
        <v>94.47</v>
      </c>
      <c r="O401" s="3">
        <v>9</v>
      </c>
      <c r="P401" s="3" t="s">
        <v>421</v>
      </c>
      <c r="Q401" s="3" t="s">
        <v>876</v>
      </c>
      <c r="R401" s="3" t="s">
        <v>877</v>
      </c>
      <c r="S401" s="3" t="s">
        <v>845</v>
      </c>
      <c r="T401" s="3" t="s">
        <v>39</v>
      </c>
      <c r="U401" s="3" t="s">
        <v>878</v>
      </c>
      <c r="V401" s="3" t="s">
        <v>39</v>
      </c>
      <c r="W401" s="3" t="s">
        <v>879</v>
      </c>
      <c r="X401" s="3" t="s">
        <v>39</v>
      </c>
      <c r="Y401" s="3" t="s">
        <v>39</v>
      </c>
      <c r="Z401" s="3" t="s">
        <v>39</v>
      </c>
      <c r="AA401" s="3">
        <v>0</v>
      </c>
      <c r="AB401" s="3" t="s">
        <v>34</v>
      </c>
      <c r="AC401" s="3">
        <v>1</v>
      </c>
      <c r="AD401" s="3">
        <v>0</v>
      </c>
      <c r="AE401" s="3" t="s">
        <v>39</v>
      </c>
      <c r="AF401" s="3">
        <v>1</v>
      </c>
      <c r="AG401" s="3" t="s">
        <v>851</v>
      </c>
      <c r="AH401" s="3" t="s">
        <v>852</v>
      </c>
    </row>
    <row r="402" spans="1:34" hidden="1" outlineLevel="1" collapsed="1" x14ac:dyDescent="0.25">
      <c r="A402" t="s">
        <v>39</v>
      </c>
      <c r="B402" s="2" t="s">
        <v>45</v>
      </c>
      <c r="C402" s="2" t="s">
        <v>46</v>
      </c>
      <c r="D402" s="2" t="s">
        <v>33</v>
      </c>
      <c r="E402" s="2" t="s">
        <v>47</v>
      </c>
      <c r="F402" s="2" t="s">
        <v>48</v>
      </c>
      <c r="G402" s="2" t="s">
        <v>28</v>
      </c>
      <c r="H402" s="2" t="s">
        <v>49</v>
      </c>
      <c r="I402" s="2" t="s">
        <v>8</v>
      </c>
      <c r="J402" s="2" t="s">
        <v>50</v>
      </c>
      <c r="K402" s="2" t="s">
        <v>51</v>
      </c>
      <c r="L402" s="2" t="s">
        <v>52</v>
      </c>
      <c r="M402" s="2" t="s">
        <v>53</v>
      </c>
      <c r="N402" s="2" t="s">
        <v>54</v>
      </c>
      <c r="O402" s="2" t="s">
        <v>27</v>
      </c>
      <c r="P402" s="2" t="s">
        <v>55</v>
      </c>
      <c r="Q402" s="2" t="s">
        <v>56</v>
      </c>
      <c r="R402" s="2" t="s">
        <v>57</v>
      </c>
      <c r="S402" s="2" t="s">
        <v>58</v>
      </c>
    </row>
    <row r="403" spans="1:34" hidden="1" outlineLevel="1" collapsed="1" x14ac:dyDescent="0.25">
      <c r="A403" t="s">
        <v>39</v>
      </c>
      <c r="B403" s="4" t="s">
        <v>34</v>
      </c>
      <c r="C403" s="4" t="s">
        <v>853</v>
      </c>
      <c r="D403" s="4" t="s">
        <v>39</v>
      </c>
      <c r="E403" s="4">
        <v>2.5302700000000001E-5</v>
      </c>
      <c r="F403" s="4">
        <v>6.6384300000000001E-4</v>
      </c>
      <c r="G403" s="4">
        <v>2</v>
      </c>
      <c r="H403" s="4">
        <v>2</v>
      </c>
      <c r="I403" s="4">
        <v>4</v>
      </c>
      <c r="J403" s="4" t="s">
        <v>854</v>
      </c>
      <c r="K403" s="4" t="s">
        <v>855</v>
      </c>
      <c r="L403" s="4" t="s">
        <v>39</v>
      </c>
      <c r="M403" s="4">
        <v>0</v>
      </c>
      <c r="N403" s="4">
        <v>1473.79477</v>
      </c>
      <c r="O403" s="4" t="s">
        <v>34</v>
      </c>
      <c r="P403" s="4" t="s">
        <v>34</v>
      </c>
      <c r="Q403" s="4">
        <v>1.9819999999999999E-4</v>
      </c>
      <c r="R403" s="4">
        <v>6.1269999999999997E-7</v>
      </c>
      <c r="S403" s="4">
        <v>3.64</v>
      </c>
    </row>
    <row r="404" spans="1:34" hidden="1" outlineLevel="1" collapsed="1" x14ac:dyDescent="0.25">
      <c r="A404" t="s">
        <v>39</v>
      </c>
      <c r="B404" s="4" t="s">
        <v>34</v>
      </c>
      <c r="C404" s="4" t="s">
        <v>856</v>
      </c>
      <c r="D404" s="4" t="s">
        <v>39</v>
      </c>
      <c r="E404" s="4">
        <v>3.30732E-5</v>
      </c>
      <c r="F404" s="4">
        <v>6.6384300000000001E-4</v>
      </c>
      <c r="G404" s="4">
        <v>2</v>
      </c>
      <c r="H404" s="4">
        <v>2</v>
      </c>
      <c r="I404" s="4">
        <v>6</v>
      </c>
      <c r="J404" s="4" t="s">
        <v>854</v>
      </c>
      <c r="K404" s="4" t="s">
        <v>857</v>
      </c>
      <c r="L404" s="4" t="s">
        <v>39</v>
      </c>
      <c r="M404" s="4">
        <v>0</v>
      </c>
      <c r="N404" s="4">
        <v>2112.1407599999998</v>
      </c>
      <c r="O404" s="4" t="s">
        <v>34</v>
      </c>
      <c r="P404" s="4" t="s">
        <v>34</v>
      </c>
      <c r="Q404" s="4">
        <v>1.9819999999999999E-4</v>
      </c>
      <c r="R404" s="4">
        <v>8.6889999999999995E-7</v>
      </c>
      <c r="S404" s="4">
        <v>4.32</v>
      </c>
    </row>
    <row r="405" spans="1:34" hidden="1" outlineLevel="1" collapsed="1" x14ac:dyDescent="0.25">
      <c r="A405" t="s">
        <v>39</v>
      </c>
      <c r="B405" s="4" t="s">
        <v>34</v>
      </c>
      <c r="C405" s="4" t="s">
        <v>858</v>
      </c>
      <c r="D405" s="4" t="s">
        <v>39</v>
      </c>
      <c r="E405" s="4">
        <v>3.5136099999999999E-3</v>
      </c>
      <c r="F405" s="4">
        <v>6.6384300000000001E-4</v>
      </c>
      <c r="G405" s="4">
        <v>2</v>
      </c>
      <c r="H405" s="4">
        <v>2</v>
      </c>
      <c r="I405" s="4">
        <v>2</v>
      </c>
      <c r="J405" s="4" t="s">
        <v>854</v>
      </c>
      <c r="K405" s="4" t="s">
        <v>859</v>
      </c>
      <c r="L405" s="4" t="s">
        <v>39</v>
      </c>
      <c r="M405" s="4">
        <v>1</v>
      </c>
      <c r="N405" s="4">
        <v>2268.2418699999998</v>
      </c>
      <c r="O405" s="4" t="s">
        <v>34</v>
      </c>
      <c r="P405" s="4" t="s">
        <v>34</v>
      </c>
      <c r="Q405" s="4">
        <v>1.9819999999999999E-4</v>
      </c>
      <c r="R405" s="4">
        <v>3.6910000000000003E-4</v>
      </c>
      <c r="S405" s="4">
        <v>3.37</v>
      </c>
    </row>
    <row r="406" spans="1:34" hidden="1" outlineLevel="1" collapsed="1" x14ac:dyDescent="0.25">
      <c r="A406" t="s">
        <v>39</v>
      </c>
      <c r="B406" s="4" t="s">
        <v>34</v>
      </c>
      <c r="C406" s="4" t="s">
        <v>860</v>
      </c>
      <c r="D406" s="4" t="s">
        <v>39</v>
      </c>
      <c r="E406" s="4">
        <v>7.3382099999999995E-4</v>
      </c>
      <c r="F406" s="4">
        <v>6.6384300000000001E-4</v>
      </c>
      <c r="G406" s="4">
        <v>2</v>
      </c>
      <c r="H406" s="4">
        <v>2</v>
      </c>
      <c r="I406" s="4">
        <v>2</v>
      </c>
      <c r="J406" s="4" t="s">
        <v>854</v>
      </c>
      <c r="K406" s="4" t="s">
        <v>861</v>
      </c>
      <c r="L406" s="4" t="s">
        <v>39</v>
      </c>
      <c r="M406" s="4">
        <v>0</v>
      </c>
      <c r="N406" s="4">
        <v>1881.05792</v>
      </c>
      <c r="O406" s="4" t="s">
        <v>34</v>
      </c>
      <c r="P406" s="4" t="s">
        <v>34</v>
      </c>
      <c r="Q406" s="4">
        <v>1.9819999999999999E-4</v>
      </c>
      <c r="R406" s="4">
        <v>4.8439999999999997E-5</v>
      </c>
      <c r="S406" s="4">
        <v>4.16</v>
      </c>
    </row>
    <row r="407" spans="1:34" hidden="1" outlineLevel="1" collapsed="1" x14ac:dyDescent="0.25">
      <c r="A407" t="s">
        <v>39</v>
      </c>
      <c r="B407" s="4" t="s">
        <v>34</v>
      </c>
      <c r="C407" s="4" t="s">
        <v>862</v>
      </c>
      <c r="D407" s="4" t="s">
        <v>39</v>
      </c>
      <c r="E407" s="4">
        <v>4.77583E-3</v>
      </c>
      <c r="F407" s="4">
        <v>6.6384300000000001E-4</v>
      </c>
      <c r="G407" s="4">
        <v>2</v>
      </c>
      <c r="H407" s="4">
        <v>2</v>
      </c>
      <c r="I407" s="4">
        <v>2</v>
      </c>
      <c r="J407" s="4" t="s">
        <v>854</v>
      </c>
      <c r="K407" s="4" t="s">
        <v>863</v>
      </c>
      <c r="L407" s="4" t="s">
        <v>39</v>
      </c>
      <c r="M407" s="4">
        <v>1</v>
      </c>
      <c r="N407" s="4">
        <v>1629.89588</v>
      </c>
      <c r="O407" s="4" t="s">
        <v>34</v>
      </c>
      <c r="P407" s="4" t="s">
        <v>34</v>
      </c>
      <c r="Q407" s="4">
        <v>1.9819999999999999E-4</v>
      </c>
      <c r="R407" s="4">
        <v>5.5099999999999995E-4</v>
      </c>
      <c r="S407" s="4">
        <v>3.41</v>
      </c>
    </row>
    <row r="408" spans="1:34" hidden="1" outlineLevel="1" collapsed="1" x14ac:dyDescent="0.25">
      <c r="A408" t="s">
        <v>39</v>
      </c>
      <c r="B408" s="4" t="s">
        <v>34</v>
      </c>
      <c r="C408" s="4" t="s">
        <v>864</v>
      </c>
      <c r="D408" s="4" t="s">
        <v>865</v>
      </c>
      <c r="E408" s="4">
        <v>1.6399899999999999E-2</v>
      </c>
      <c r="F408" s="4">
        <v>6.6384300000000001E-4</v>
      </c>
      <c r="G408" s="4">
        <v>2</v>
      </c>
      <c r="H408" s="4">
        <v>2</v>
      </c>
      <c r="I408" s="4">
        <v>20</v>
      </c>
      <c r="J408" s="4" t="s">
        <v>854</v>
      </c>
      <c r="K408" s="4" t="s">
        <v>866</v>
      </c>
      <c r="L408" s="4" t="s">
        <v>867</v>
      </c>
      <c r="M408" s="4">
        <v>0</v>
      </c>
      <c r="N408" s="4">
        <v>1200.4884500000001</v>
      </c>
      <c r="O408" s="4" t="s">
        <v>34</v>
      </c>
      <c r="P408" s="4" t="s">
        <v>34</v>
      </c>
      <c r="Q408" s="4">
        <v>1.9819999999999999E-4</v>
      </c>
      <c r="R408" s="4">
        <v>2.7339999999999999E-3</v>
      </c>
      <c r="S408" s="4">
        <v>1.84</v>
      </c>
    </row>
    <row r="409" spans="1:34" hidden="1" outlineLevel="1" collapsed="1" x14ac:dyDescent="0.25">
      <c r="A409" t="s">
        <v>39</v>
      </c>
      <c r="B409" s="4" t="s">
        <v>34</v>
      </c>
      <c r="C409" s="4" t="s">
        <v>880</v>
      </c>
      <c r="D409" s="4" t="s">
        <v>39</v>
      </c>
      <c r="E409" s="4">
        <v>1.3015000000000001E-2</v>
      </c>
      <c r="F409" s="4">
        <v>6.6384300000000001E-4</v>
      </c>
      <c r="G409" s="4">
        <v>1</v>
      </c>
      <c r="H409" s="4">
        <v>1</v>
      </c>
      <c r="I409" s="4">
        <v>1</v>
      </c>
      <c r="J409" s="4" t="s">
        <v>874</v>
      </c>
      <c r="K409" s="4" t="s">
        <v>881</v>
      </c>
      <c r="L409" s="4" t="s">
        <v>39</v>
      </c>
      <c r="M409" s="4">
        <v>1</v>
      </c>
      <c r="N409" s="4">
        <v>1715.8962799999999</v>
      </c>
      <c r="O409" s="4" t="s">
        <v>34</v>
      </c>
      <c r="P409" s="4" t="s">
        <v>34</v>
      </c>
      <c r="Q409" s="4">
        <v>1.9819999999999999E-4</v>
      </c>
      <c r="R409" s="4">
        <v>2.026E-3</v>
      </c>
      <c r="S409" s="4">
        <v>3.61</v>
      </c>
    </row>
    <row r="410" spans="1:34" hidden="1" outlineLevel="1" collapsed="1" x14ac:dyDescent="0.25">
      <c r="A410" t="s">
        <v>39</v>
      </c>
      <c r="B410" s="4" t="s">
        <v>34</v>
      </c>
      <c r="C410" s="4" t="s">
        <v>870</v>
      </c>
      <c r="D410" s="4" t="s">
        <v>39</v>
      </c>
      <c r="E410" s="4">
        <v>1.22658E-5</v>
      </c>
      <c r="F410" s="4">
        <v>6.6384300000000001E-4</v>
      </c>
      <c r="G410" s="4">
        <v>2</v>
      </c>
      <c r="H410" s="4">
        <v>2</v>
      </c>
      <c r="I410" s="4">
        <v>3</v>
      </c>
      <c r="J410" s="4" t="s">
        <v>854</v>
      </c>
      <c r="K410" s="4" t="s">
        <v>871</v>
      </c>
      <c r="L410" s="4" t="s">
        <v>39</v>
      </c>
      <c r="M410" s="4">
        <v>0</v>
      </c>
      <c r="N410" s="4">
        <v>1845.9704999999999</v>
      </c>
      <c r="O410" s="4" t="s">
        <v>34</v>
      </c>
      <c r="P410" s="4" t="s">
        <v>34</v>
      </c>
      <c r="Q410" s="4">
        <v>1.9819999999999999E-4</v>
      </c>
      <c r="R410" s="4">
        <v>2.403E-7</v>
      </c>
      <c r="S410" s="4">
        <v>3.47</v>
      </c>
    </row>
    <row r="411" spans="1:34" hidden="1" outlineLevel="1" collapsed="1" x14ac:dyDescent="0.25">
      <c r="A411" t="s">
        <v>39</v>
      </c>
      <c r="B411" s="4" t="s">
        <v>34</v>
      </c>
      <c r="C411" s="4" t="s">
        <v>872</v>
      </c>
      <c r="D411" s="4" t="s">
        <v>39</v>
      </c>
      <c r="E411" s="4">
        <v>1.88667E-8</v>
      </c>
      <c r="F411" s="4">
        <v>6.6384300000000001E-4</v>
      </c>
      <c r="G411" s="4">
        <v>2</v>
      </c>
      <c r="H411" s="4">
        <v>2</v>
      </c>
      <c r="I411" s="4">
        <v>2</v>
      </c>
      <c r="J411" s="4" t="s">
        <v>854</v>
      </c>
      <c r="K411" s="4" t="s">
        <v>873</v>
      </c>
      <c r="L411" s="4" t="s">
        <v>39</v>
      </c>
      <c r="M411" s="4">
        <v>0</v>
      </c>
      <c r="N411" s="4">
        <v>1820.0276200000001</v>
      </c>
      <c r="O411" s="4" t="s">
        <v>34</v>
      </c>
      <c r="P411" s="4" t="s">
        <v>34</v>
      </c>
      <c r="Q411" s="4">
        <v>1.9819999999999999E-4</v>
      </c>
      <c r="R411" s="4">
        <v>5.4099999999999999E-11</v>
      </c>
      <c r="S411" s="4">
        <v>6.46</v>
      </c>
    </row>
    <row r="412" spans="1:34" collapsed="1" x14ac:dyDescent="0.25">
      <c r="A412" s="3" t="s">
        <v>34</v>
      </c>
      <c r="B412" s="3" t="s">
        <v>35</v>
      </c>
      <c r="C412" s="3" t="s">
        <v>882</v>
      </c>
      <c r="D412" s="3" t="s">
        <v>883</v>
      </c>
      <c r="E412" s="3">
        <v>0</v>
      </c>
      <c r="F412" s="3">
        <v>65.524000000000001</v>
      </c>
      <c r="G412" s="3">
        <v>12</v>
      </c>
      <c r="H412" s="3">
        <v>13</v>
      </c>
      <c r="I412" s="3">
        <v>43</v>
      </c>
      <c r="J412" s="3">
        <v>2</v>
      </c>
      <c r="K412" s="3">
        <v>1755</v>
      </c>
      <c r="L412" s="3">
        <v>198.3</v>
      </c>
      <c r="M412" s="3">
        <v>7.94</v>
      </c>
      <c r="N412" s="3">
        <v>117.88</v>
      </c>
      <c r="O412" s="3">
        <v>13</v>
      </c>
      <c r="P412" s="3" t="s">
        <v>884</v>
      </c>
      <c r="Q412" s="3" t="s">
        <v>885</v>
      </c>
      <c r="R412" s="3" t="s">
        <v>886</v>
      </c>
      <c r="S412" s="3" t="s">
        <v>887</v>
      </c>
      <c r="T412" s="3" t="s">
        <v>39</v>
      </c>
      <c r="U412" s="3" t="s">
        <v>882</v>
      </c>
      <c r="V412" s="3" t="s">
        <v>39</v>
      </c>
      <c r="W412" s="3" t="s">
        <v>427</v>
      </c>
      <c r="X412" s="3" t="s">
        <v>39</v>
      </c>
      <c r="Y412" s="3" t="s">
        <v>39</v>
      </c>
      <c r="Z412" s="3" t="s">
        <v>39</v>
      </c>
      <c r="AA412" s="3">
        <v>0</v>
      </c>
      <c r="AB412" s="3" t="s">
        <v>34</v>
      </c>
      <c r="AC412" s="3">
        <v>1</v>
      </c>
      <c r="AD412" s="3">
        <v>0</v>
      </c>
      <c r="AE412" s="3" t="s">
        <v>39</v>
      </c>
      <c r="AF412" s="3">
        <v>1</v>
      </c>
      <c r="AG412" s="3" t="s">
        <v>888</v>
      </c>
      <c r="AH412" s="3" t="s">
        <v>889</v>
      </c>
    </row>
    <row r="413" spans="1:34" hidden="1" outlineLevel="1" collapsed="1" x14ac:dyDescent="0.25">
      <c r="A413" t="s">
        <v>39</v>
      </c>
      <c r="B413" s="2" t="s">
        <v>45</v>
      </c>
      <c r="C413" s="2" t="s">
        <v>46</v>
      </c>
      <c r="D413" s="2" t="s">
        <v>33</v>
      </c>
      <c r="E413" s="2" t="s">
        <v>47</v>
      </c>
      <c r="F413" s="2" t="s">
        <v>48</v>
      </c>
      <c r="G413" s="2" t="s">
        <v>28</v>
      </c>
      <c r="H413" s="2" t="s">
        <v>49</v>
      </c>
      <c r="I413" s="2" t="s">
        <v>8</v>
      </c>
      <c r="J413" s="2" t="s">
        <v>50</v>
      </c>
      <c r="K413" s="2" t="s">
        <v>51</v>
      </c>
      <c r="L413" s="2" t="s">
        <v>52</v>
      </c>
      <c r="M413" s="2" t="s">
        <v>53</v>
      </c>
      <c r="N413" s="2" t="s">
        <v>54</v>
      </c>
      <c r="O413" s="2" t="s">
        <v>27</v>
      </c>
      <c r="P413" s="2" t="s">
        <v>55</v>
      </c>
      <c r="Q413" s="2" t="s">
        <v>56</v>
      </c>
      <c r="R413" s="2" t="s">
        <v>57</v>
      </c>
      <c r="S413" s="2" t="s">
        <v>58</v>
      </c>
    </row>
    <row r="414" spans="1:34" hidden="1" outlineLevel="1" collapsed="1" x14ac:dyDescent="0.25">
      <c r="A414" t="s">
        <v>39</v>
      </c>
      <c r="B414" s="4" t="s">
        <v>34</v>
      </c>
      <c r="C414" s="4" t="s">
        <v>890</v>
      </c>
      <c r="D414" s="4" t="s">
        <v>39</v>
      </c>
      <c r="E414" s="4">
        <v>8.4557799999999999E-6</v>
      </c>
      <c r="F414" s="4">
        <v>6.6384300000000001E-4</v>
      </c>
      <c r="G414" s="4">
        <v>2</v>
      </c>
      <c r="H414" s="4">
        <v>29</v>
      </c>
      <c r="I414" s="4">
        <v>7</v>
      </c>
      <c r="J414" s="4" t="s">
        <v>891</v>
      </c>
      <c r="K414" s="4" t="s">
        <v>892</v>
      </c>
      <c r="L414" s="4" t="s">
        <v>39</v>
      </c>
      <c r="M414" s="4">
        <v>0</v>
      </c>
      <c r="N414" s="4">
        <v>1641.8330100000001</v>
      </c>
      <c r="O414" s="4" t="s">
        <v>34</v>
      </c>
      <c r="P414" s="4" t="s">
        <v>34</v>
      </c>
      <c r="Q414" s="4">
        <v>1.9819999999999999E-4</v>
      </c>
      <c r="R414" s="4">
        <v>1.4859999999999999E-7</v>
      </c>
      <c r="S414" s="4">
        <v>3.6</v>
      </c>
    </row>
    <row r="415" spans="1:34" hidden="1" outlineLevel="1" collapsed="1" x14ac:dyDescent="0.25">
      <c r="A415" t="s">
        <v>39</v>
      </c>
      <c r="B415" s="4" t="s">
        <v>34</v>
      </c>
      <c r="C415" s="4" t="s">
        <v>893</v>
      </c>
      <c r="D415" s="4" t="s">
        <v>39</v>
      </c>
      <c r="E415" s="4">
        <v>1.9140199999999999E-4</v>
      </c>
      <c r="F415" s="4">
        <v>6.6384300000000001E-4</v>
      </c>
      <c r="G415" s="4">
        <v>2</v>
      </c>
      <c r="H415" s="4">
        <v>46</v>
      </c>
      <c r="I415" s="4">
        <v>5</v>
      </c>
      <c r="J415" s="4" t="s">
        <v>891</v>
      </c>
      <c r="K415" s="4" t="s">
        <v>894</v>
      </c>
      <c r="L415" s="4" t="s">
        <v>39</v>
      </c>
      <c r="M415" s="4">
        <v>0</v>
      </c>
      <c r="N415" s="4">
        <v>1639.7922000000001</v>
      </c>
      <c r="O415" s="4" t="s">
        <v>34</v>
      </c>
      <c r="P415" s="4" t="s">
        <v>34</v>
      </c>
      <c r="Q415" s="4">
        <v>1.9819999999999999E-4</v>
      </c>
      <c r="R415" s="4">
        <v>8.4819999999999994E-6</v>
      </c>
      <c r="S415" s="4">
        <v>4.75</v>
      </c>
    </row>
    <row r="416" spans="1:34" hidden="1" outlineLevel="1" collapsed="1" x14ac:dyDescent="0.25">
      <c r="A416" t="s">
        <v>39</v>
      </c>
      <c r="B416" s="4" t="s">
        <v>34</v>
      </c>
      <c r="C416" s="4" t="s">
        <v>895</v>
      </c>
      <c r="D416" s="4" t="s">
        <v>896</v>
      </c>
      <c r="E416" s="4">
        <v>4.8143799999999999E-4</v>
      </c>
      <c r="F416" s="4">
        <v>6.6384300000000001E-4</v>
      </c>
      <c r="G416" s="4">
        <v>2</v>
      </c>
      <c r="H416" s="4">
        <v>22</v>
      </c>
      <c r="I416" s="4">
        <v>5</v>
      </c>
      <c r="J416" s="4" t="s">
        <v>891</v>
      </c>
      <c r="K416" s="4" t="s">
        <v>897</v>
      </c>
      <c r="L416" s="4" t="s">
        <v>898</v>
      </c>
      <c r="M416" s="4">
        <v>1</v>
      </c>
      <c r="N416" s="4">
        <v>2416.0932699999998</v>
      </c>
      <c r="O416" s="4" t="s">
        <v>34</v>
      </c>
      <c r="P416" s="4" t="s">
        <v>34</v>
      </c>
      <c r="Q416" s="4">
        <v>1.9819999999999999E-4</v>
      </c>
      <c r="R416" s="4">
        <v>2.8050000000000001E-5</v>
      </c>
      <c r="S416" s="4">
        <v>3.37</v>
      </c>
    </row>
    <row r="417" spans="1:34" hidden="1" outlineLevel="1" collapsed="1" x14ac:dyDescent="0.25">
      <c r="A417" t="s">
        <v>39</v>
      </c>
      <c r="B417" s="4" t="s">
        <v>34</v>
      </c>
      <c r="C417" s="4" t="s">
        <v>899</v>
      </c>
      <c r="D417" s="4" t="s">
        <v>39</v>
      </c>
      <c r="E417" s="4">
        <v>7.2148799999999996E-6</v>
      </c>
      <c r="F417" s="4">
        <v>6.6384300000000001E-4</v>
      </c>
      <c r="G417" s="4">
        <v>2</v>
      </c>
      <c r="H417" s="4">
        <v>31</v>
      </c>
      <c r="I417" s="4">
        <v>2</v>
      </c>
      <c r="J417" s="4" t="s">
        <v>891</v>
      </c>
      <c r="K417" s="4" t="s">
        <v>900</v>
      </c>
      <c r="L417" s="4" t="s">
        <v>39</v>
      </c>
      <c r="M417" s="4">
        <v>0</v>
      </c>
      <c r="N417" s="4">
        <v>2088.9508900000001</v>
      </c>
      <c r="O417" s="4" t="s">
        <v>34</v>
      </c>
      <c r="P417" s="4" t="s">
        <v>34</v>
      </c>
      <c r="Q417" s="4">
        <v>1.9819999999999999E-4</v>
      </c>
      <c r="R417" s="4">
        <v>1.2060000000000001E-7</v>
      </c>
      <c r="S417" s="4">
        <v>4.91</v>
      </c>
    </row>
    <row r="418" spans="1:34" hidden="1" outlineLevel="1" collapsed="1" x14ac:dyDescent="0.25">
      <c r="A418" t="s">
        <v>39</v>
      </c>
      <c r="B418" s="4" t="s">
        <v>34</v>
      </c>
      <c r="C418" s="4" t="s">
        <v>901</v>
      </c>
      <c r="D418" s="4" t="s">
        <v>39</v>
      </c>
      <c r="E418" s="4">
        <v>2.5302700000000001E-5</v>
      </c>
      <c r="F418" s="4">
        <v>6.6384300000000001E-4</v>
      </c>
      <c r="G418" s="4">
        <v>1</v>
      </c>
      <c r="H418" s="4">
        <v>23</v>
      </c>
      <c r="I418" s="4">
        <v>2</v>
      </c>
      <c r="J418" s="4" t="s">
        <v>882</v>
      </c>
      <c r="K418" s="4" t="s">
        <v>902</v>
      </c>
      <c r="L418" s="4" t="s">
        <v>39</v>
      </c>
      <c r="M418" s="4">
        <v>0</v>
      </c>
      <c r="N418" s="4">
        <v>2389.2496999999998</v>
      </c>
      <c r="O418" s="4" t="s">
        <v>34</v>
      </c>
      <c r="P418" s="4" t="s">
        <v>34</v>
      </c>
      <c r="Q418" s="4">
        <v>1.9819999999999999E-4</v>
      </c>
      <c r="R418" s="4">
        <v>6.145E-7</v>
      </c>
      <c r="S418" s="4">
        <v>4.95</v>
      </c>
    </row>
    <row r="419" spans="1:34" hidden="1" outlineLevel="1" collapsed="1" x14ac:dyDescent="0.25">
      <c r="A419" t="s">
        <v>39</v>
      </c>
      <c r="B419" s="4" t="s">
        <v>34</v>
      </c>
      <c r="C419" s="4" t="s">
        <v>903</v>
      </c>
      <c r="D419" s="4" t="s">
        <v>39</v>
      </c>
      <c r="E419" s="4">
        <v>1.77404E-2</v>
      </c>
      <c r="F419" s="4">
        <v>6.6384300000000001E-4</v>
      </c>
      <c r="G419" s="4">
        <v>2</v>
      </c>
      <c r="H419" s="4">
        <v>36</v>
      </c>
      <c r="I419" s="4">
        <v>1</v>
      </c>
      <c r="J419" s="4" t="s">
        <v>891</v>
      </c>
      <c r="K419" s="4" t="s">
        <v>904</v>
      </c>
      <c r="L419" s="4" t="s">
        <v>39</v>
      </c>
      <c r="M419" s="4">
        <v>0</v>
      </c>
      <c r="N419" s="4">
        <v>894.54073000000005</v>
      </c>
      <c r="O419" s="4" t="s">
        <v>34</v>
      </c>
      <c r="P419" s="4" t="s">
        <v>34</v>
      </c>
      <c r="Q419" s="4">
        <v>1.9819999999999999E-4</v>
      </c>
      <c r="R419" s="4">
        <v>3.0330000000000001E-3</v>
      </c>
      <c r="S419" s="4">
        <v>2.44</v>
      </c>
    </row>
    <row r="420" spans="1:34" hidden="1" outlineLevel="1" collapsed="1" x14ac:dyDescent="0.25">
      <c r="A420" t="s">
        <v>39</v>
      </c>
      <c r="B420" s="4" t="s">
        <v>34</v>
      </c>
      <c r="C420" s="4" t="s">
        <v>905</v>
      </c>
      <c r="D420" s="4" t="s">
        <v>39</v>
      </c>
      <c r="E420" s="4">
        <v>7.2302199999999997E-2</v>
      </c>
      <c r="F420" s="4">
        <v>1.35166E-3</v>
      </c>
      <c r="G420" s="4">
        <v>1</v>
      </c>
      <c r="H420" s="4">
        <v>27</v>
      </c>
      <c r="I420" s="4">
        <v>4</v>
      </c>
      <c r="J420" s="4" t="s">
        <v>882</v>
      </c>
      <c r="K420" s="4" t="s">
        <v>906</v>
      </c>
      <c r="L420" s="4" t="s">
        <v>39</v>
      </c>
      <c r="M420" s="4">
        <v>0</v>
      </c>
      <c r="N420" s="4">
        <v>1788.8802900000001</v>
      </c>
      <c r="O420" s="4" t="s">
        <v>34</v>
      </c>
      <c r="P420" s="4" t="s">
        <v>34</v>
      </c>
      <c r="Q420" s="4">
        <v>3.7310000000000002E-4</v>
      </c>
      <c r="R420" s="4">
        <v>1.9480000000000001E-2</v>
      </c>
      <c r="S420" s="4">
        <v>1.87</v>
      </c>
    </row>
    <row r="421" spans="1:34" hidden="1" outlineLevel="1" collapsed="1" x14ac:dyDescent="0.25">
      <c r="A421" t="s">
        <v>39</v>
      </c>
      <c r="B421" s="4" t="s">
        <v>34</v>
      </c>
      <c r="C421" s="4" t="s">
        <v>907</v>
      </c>
      <c r="D421" s="4" t="s">
        <v>39</v>
      </c>
      <c r="E421" s="4">
        <v>1.6725400000000001E-2</v>
      </c>
      <c r="F421" s="4">
        <v>6.6384300000000001E-4</v>
      </c>
      <c r="G421" s="4">
        <v>2</v>
      </c>
      <c r="H421" s="4">
        <v>29</v>
      </c>
      <c r="I421" s="4">
        <v>1</v>
      </c>
      <c r="J421" s="4" t="s">
        <v>891</v>
      </c>
      <c r="K421" s="4" t="s">
        <v>908</v>
      </c>
      <c r="L421" s="4" t="s">
        <v>39</v>
      </c>
      <c r="M421" s="4">
        <v>0</v>
      </c>
      <c r="N421" s="4">
        <v>2185.1036399999998</v>
      </c>
      <c r="O421" s="4" t="s">
        <v>34</v>
      </c>
      <c r="P421" s="4" t="s">
        <v>34</v>
      </c>
      <c r="Q421" s="4">
        <v>1.9819999999999999E-4</v>
      </c>
      <c r="R421" s="4">
        <v>2.8080000000000002E-3</v>
      </c>
      <c r="S421" s="4">
        <v>2.8</v>
      </c>
    </row>
    <row r="422" spans="1:34" hidden="1" outlineLevel="1" collapsed="1" x14ac:dyDescent="0.25">
      <c r="A422" t="s">
        <v>39</v>
      </c>
      <c r="B422" s="4" t="s">
        <v>34</v>
      </c>
      <c r="C422" s="4" t="s">
        <v>909</v>
      </c>
      <c r="D422" s="4" t="s">
        <v>39</v>
      </c>
      <c r="E422" s="4">
        <v>2.0153000000000001E-2</v>
      </c>
      <c r="F422" s="4">
        <v>6.6384300000000001E-4</v>
      </c>
      <c r="G422" s="4">
        <v>2</v>
      </c>
      <c r="H422" s="4">
        <v>16</v>
      </c>
      <c r="I422" s="4">
        <v>1</v>
      </c>
      <c r="J422" s="4" t="s">
        <v>891</v>
      </c>
      <c r="K422" s="4" t="s">
        <v>910</v>
      </c>
      <c r="L422" s="4" t="s">
        <v>39</v>
      </c>
      <c r="M422" s="4">
        <v>0</v>
      </c>
      <c r="N422" s="4">
        <v>2128.0152800000001</v>
      </c>
      <c r="O422" s="4" t="s">
        <v>34</v>
      </c>
      <c r="P422" s="4" t="s">
        <v>34</v>
      </c>
      <c r="Q422" s="4">
        <v>1.9819999999999999E-4</v>
      </c>
      <c r="R422" s="4">
        <v>3.5950000000000001E-3</v>
      </c>
      <c r="S422" s="4">
        <v>1.54</v>
      </c>
    </row>
    <row r="423" spans="1:34" hidden="1" outlineLevel="1" collapsed="1" x14ac:dyDescent="0.25">
      <c r="A423" t="s">
        <v>39</v>
      </c>
      <c r="B423" s="4" t="s">
        <v>34</v>
      </c>
      <c r="C423" s="4" t="s">
        <v>911</v>
      </c>
      <c r="D423" s="4" t="s">
        <v>39</v>
      </c>
      <c r="E423" s="4">
        <v>4.8713000000000003E-3</v>
      </c>
      <c r="F423" s="4">
        <v>6.6384300000000001E-4</v>
      </c>
      <c r="G423" s="4">
        <v>2</v>
      </c>
      <c r="H423" s="4">
        <v>23</v>
      </c>
      <c r="I423" s="4">
        <v>1</v>
      </c>
      <c r="J423" s="4" t="s">
        <v>891</v>
      </c>
      <c r="K423" s="4" t="s">
        <v>912</v>
      </c>
      <c r="L423" s="4" t="s">
        <v>39</v>
      </c>
      <c r="M423" s="4">
        <v>0</v>
      </c>
      <c r="N423" s="4">
        <v>1693.79556</v>
      </c>
      <c r="O423" s="4" t="s">
        <v>34</v>
      </c>
      <c r="P423" s="4" t="s">
        <v>34</v>
      </c>
      <c r="Q423" s="4">
        <v>1.9819999999999999E-4</v>
      </c>
      <c r="R423" s="4">
        <v>5.6309999999999997E-4</v>
      </c>
      <c r="S423" s="4">
        <v>3.47</v>
      </c>
    </row>
    <row r="424" spans="1:34" hidden="1" outlineLevel="1" collapsed="1" x14ac:dyDescent="0.25">
      <c r="A424" t="s">
        <v>39</v>
      </c>
      <c r="B424" s="4" t="s">
        <v>34</v>
      </c>
      <c r="C424" s="4" t="s">
        <v>913</v>
      </c>
      <c r="D424" s="4" t="s">
        <v>39</v>
      </c>
      <c r="E424" s="4">
        <v>1.1394E-2</v>
      </c>
      <c r="F424" s="4">
        <v>6.6384300000000001E-4</v>
      </c>
      <c r="G424" s="4">
        <v>2</v>
      </c>
      <c r="H424" s="4">
        <v>22</v>
      </c>
      <c r="I424" s="4">
        <v>2</v>
      </c>
      <c r="J424" s="4" t="s">
        <v>891</v>
      </c>
      <c r="K424" s="4" t="s">
        <v>914</v>
      </c>
      <c r="L424" s="4" t="s">
        <v>39</v>
      </c>
      <c r="M424" s="4">
        <v>0</v>
      </c>
      <c r="N424" s="4">
        <v>2203.0989500000001</v>
      </c>
      <c r="O424" s="4" t="s">
        <v>34</v>
      </c>
      <c r="P424" s="4" t="s">
        <v>34</v>
      </c>
      <c r="Q424" s="4">
        <v>1.9819999999999999E-4</v>
      </c>
      <c r="R424" s="4">
        <v>1.707E-3</v>
      </c>
      <c r="S424" s="4">
        <v>2.5499999999999998</v>
      </c>
    </row>
    <row r="425" spans="1:34" hidden="1" outlineLevel="1" collapsed="1" x14ac:dyDescent="0.25">
      <c r="A425" t="s">
        <v>39</v>
      </c>
      <c r="B425" s="4" t="s">
        <v>34</v>
      </c>
      <c r="C425" s="4" t="s">
        <v>915</v>
      </c>
      <c r="D425" s="4" t="s">
        <v>916</v>
      </c>
      <c r="E425" s="4">
        <v>2.09896E-3</v>
      </c>
      <c r="F425" s="4">
        <v>6.6384300000000001E-4</v>
      </c>
      <c r="G425" s="4">
        <v>2</v>
      </c>
      <c r="H425" s="4">
        <v>22</v>
      </c>
      <c r="I425" s="4">
        <v>1</v>
      </c>
      <c r="J425" s="4" t="s">
        <v>891</v>
      </c>
      <c r="K425" s="4" t="s">
        <v>917</v>
      </c>
      <c r="L425" s="4" t="s">
        <v>918</v>
      </c>
      <c r="M425" s="4">
        <v>0</v>
      </c>
      <c r="N425" s="4">
        <v>1933.8919900000001</v>
      </c>
      <c r="O425" s="4" t="s">
        <v>34</v>
      </c>
      <c r="P425" s="4" t="s">
        <v>34</v>
      </c>
      <c r="Q425" s="4">
        <v>1.9819999999999999E-4</v>
      </c>
      <c r="R425" s="4">
        <v>1.8919999999999999E-4</v>
      </c>
      <c r="S425" s="4">
        <v>2.78</v>
      </c>
    </row>
    <row r="426" spans="1:34" hidden="1" outlineLevel="1" collapsed="1" x14ac:dyDescent="0.25">
      <c r="A426" t="s">
        <v>39</v>
      </c>
      <c r="B426" s="4" t="s">
        <v>34</v>
      </c>
      <c r="C426" s="4" t="s">
        <v>919</v>
      </c>
      <c r="D426" s="4" t="s">
        <v>39</v>
      </c>
      <c r="E426" s="4">
        <v>1.7592700000000001E-4</v>
      </c>
      <c r="F426" s="4">
        <v>6.6384300000000001E-4</v>
      </c>
      <c r="G426" s="4">
        <v>2</v>
      </c>
      <c r="H426" s="4">
        <v>31</v>
      </c>
      <c r="I426" s="4">
        <v>11</v>
      </c>
      <c r="J426" s="4" t="s">
        <v>891</v>
      </c>
      <c r="K426" s="4" t="s">
        <v>920</v>
      </c>
      <c r="L426" s="4" t="s">
        <v>39</v>
      </c>
      <c r="M426" s="4">
        <v>0</v>
      </c>
      <c r="N426" s="4">
        <v>1451.77404</v>
      </c>
      <c r="O426" s="4" t="s">
        <v>34</v>
      </c>
      <c r="P426" s="4" t="s">
        <v>34</v>
      </c>
      <c r="Q426" s="4">
        <v>1.9819999999999999E-4</v>
      </c>
      <c r="R426" s="4">
        <v>7.5839999999999997E-6</v>
      </c>
      <c r="S426" s="4">
        <v>3.23</v>
      </c>
    </row>
    <row r="427" spans="1:34" collapsed="1" x14ac:dyDescent="0.25">
      <c r="A427" s="3" t="s">
        <v>34</v>
      </c>
      <c r="B427" s="3" t="s">
        <v>35</v>
      </c>
      <c r="C427" s="3" t="s">
        <v>921</v>
      </c>
      <c r="D427" s="3" t="s">
        <v>922</v>
      </c>
      <c r="E427" s="3">
        <v>0</v>
      </c>
      <c r="F427" s="3">
        <v>65.256</v>
      </c>
      <c r="G427" s="3">
        <v>34</v>
      </c>
      <c r="H427" s="3">
        <v>8</v>
      </c>
      <c r="I427" s="3">
        <v>23</v>
      </c>
      <c r="J427" s="3">
        <v>8</v>
      </c>
      <c r="K427" s="3">
        <v>236</v>
      </c>
      <c r="L427" s="3">
        <v>27</v>
      </c>
      <c r="M427" s="3">
        <v>10.45</v>
      </c>
      <c r="N427" s="3">
        <v>83.06</v>
      </c>
      <c r="O427" s="3">
        <v>8</v>
      </c>
      <c r="P427" s="3" t="s">
        <v>421</v>
      </c>
      <c r="Q427" s="3" t="s">
        <v>843</v>
      </c>
      <c r="R427" s="3" t="s">
        <v>877</v>
      </c>
      <c r="S427" s="3" t="s">
        <v>923</v>
      </c>
      <c r="T427" s="3" t="s">
        <v>924</v>
      </c>
      <c r="U427" s="3" t="s">
        <v>925</v>
      </c>
      <c r="V427" s="3" t="s">
        <v>926</v>
      </c>
      <c r="W427" s="3" t="s">
        <v>927</v>
      </c>
      <c r="X427" s="3" t="s">
        <v>848</v>
      </c>
      <c r="Y427" s="3" t="s">
        <v>928</v>
      </c>
      <c r="Z427" s="3" t="s">
        <v>850</v>
      </c>
      <c r="AA427" s="3">
        <v>22</v>
      </c>
      <c r="AB427" s="3" t="s">
        <v>34</v>
      </c>
      <c r="AC427" s="3">
        <v>1</v>
      </c>
      <c r="AD427" s="3">
        <v>0</v>
      </c>
      <c r="AE427" s="3" t="s">
        <v>39</v>
      </c>
      <c r="AF427" s="3">
        <v>1</v>
      </c>
      <c r="AG427" s="3" t="s">
        <v>929</v>
      </c>
      <c r="AH427" s="3" t="s">
        <v>929</v>
      </c>
    </row>
    <row r="428" spans="1:34" hidden="1" outlineLevel="1" collapsed="1" x14ac:dyDescent="0.25">
      <c r="A428" t="s">
        <v>39</v>
      </c>
      <c r="B428" s="2" t="s">
        <v>45</v>
      </c>
      <c r="C428" s="2" t="s">
        <v>46</v>
      </c>
      <c r="D428" s="2" t="s">
        <v>33</v>
      </c>
      <c r="E428" s="2" t="s">
        <v>47</v>
      </c>
      <c r="F428" s="2" t="s">
        <v>48</v>
      </c>
      <c r="G428" s="2" t="s">
        <v>28</v>
      </c>
      <c r="H428" s="2" t="s">
        <v>49</v>
      </c>
      <c r="I428" s="2" t="s">
        <v>8</v>
      </c>
      <c r="J428" s="2" t="s">
        <v>50</v>
      </c>
      <c r="K428" s="2" t="s">
        <v>51</v>
      </c>
      <c r="L428" s="2" t="s">
        <v>52</v>
      </c>
      <c r="M428" s="2" t="s">
        <v>53</v>
      </c>
      <c r="N428" s="2" t="s">
        <v>54</v>
      </c>
      <c r="O428" s="2" t="s">
        <v>27</v>
      </c>
      <c r="P428" s="2" t="s">
        <v>55</v>
      </c>
      <c r="Q428" s="2" t="s">
        <v>56</v>
      </c>
      <c r="R428" s="2" t="s">
        <v>57</v>
      </c>
      <c r="S428" s="2" t="s">
        <v>58</v>
      </c>
    </row>
    <row r="429" spans="1:34" hidden="1" outlineLevel="1" collapsed="1" x14ac:dyDescent="0.25">
      <c r="A429" t="s">
        <v>39</v>
      </c>
      <c r="B429" s="4" t="s">
        <v>34</v>
      </c>
      <c r="C429" s="4" t="s">
        <v>930</v>
      </c>
      <c r="D429" s="4" t="s">
        <v>39</v>
      </c>
      <c r="E429" s="4">
        <v>2.0823900000000001E-4</v>
      </c>
      <c r="F429" s="4">
        <v>6.6384300000000001E-4</v>
      </c>
      <c r="G429" s="4">
        <v>1</v>
      </c>
      <c r="H429" s="4">
        <v>1</v>
      </c>
      <c r="I429" s="4">
        <v>2</v>
      </c>
      <c r="J429" s="4" t="s">
        <v>921</v>
      </c>
      <c r="K429" s="4" t="s">
        <v>931</v>
      </c>
      <c r="L429" s="4" t="s">
        <v>39</v>
      </c>
      <c r="M429" s="4">
        <v>0</v>
      </c>
      <c r="N429" s="4">
        <v>1277.6735900000001</v>
      </c>
      <c r="O429" s="4" t="s">
        <v>34</v>
      </c>
      <c r="P429" s="4" t="s">
        <v>34</v>
      </c>
      <c r="Q429" s="4">
        <v>1.9819999999999999E-4</v>
      </c>
      <c r="R429" s="4">
        <v>9.4720000000000001E-6</v>
      </c>
      <c r="S429" s="4">
        <v>2.74</v>
      </c>
    </row>
    <row r="430" spans="1:34" hidden="1" outlineLevel="1" collapsed="1" x14ac:dyDescent="0.25">
      <c r="A430" t="s">
        <v>39</v>
      </c>
      <c r="B430" s="4" t="s">
        <v>34</v>
      </c>
      <c r="C430" s="4" t="s">
        <v>932</v>
      </c>
      <c r="D430" s="4" t="s">
        <v>39</v>
      </c>
      <c r="E430" s="4">
        <v>1.9550799999999999E-5</v>
      </c>
      <c r="F430" s="4">
        <v>6.6384300000000001E-4</v>
      </c>
      <c r="G430" s="4">
        <v>1</v>
      </c>
      <c r="H430" s="4">
        <v>1</v>
      </c>
      <c r="I430" s="4">
        <v>2</v>
      </c>
      <c r="J430" s="4" t="s">
        <v>921</v>
      </c>
      <c r="K430" s="4" t="s">
        <v>933</v>
      </c>
      <c r="L430" s="4" t="s">
        <v>39</v>
      </c>
      <c r="M430" s="4">
        <v>0</v>
      </c>
      <c r="N430" s="4">
        <v>1648.0407499999999</v>
      </c>
      <c r="O430" s="4" t="s">
        <v>34</v>
      </c>
      <c r="P430" s="4" t="s">
        <v>34</v>
      </c>
      <c r="Q430" s="4">
        <v>1.9819999999999999E-4</v>
      </c>
      <c r="R430" s="4">
        <v>4.3910000000000001E-7</v>
      </c>
      <c r="S430" s="4">
        <v>4.26</v>
      </c>
    </row>
    <row r="431" spans="1:34" hidden="1" outlineLevel="1" collapsed="1" x14ac:dyDescent="0.25">
      <c r="A431" t="s">
        <v>39</v>
      </c>
      <c r="B431" s="4" t="s">
        <v>34</v>
      </c>
      <c r="C431" s="4" t="s">
        <v>934</v>
      </c>
      <c r="D431" s="4" t="s">
        <v>39</v>
      </c>
      <c r="E431" s="4">
        <v>1.7225500000000001E-2</v>
      </c>
      <c r="F431" s="4">
        <v>6.6384300000000001E-4</v>
      </c>
      <c r="G431" s="4">
        <v>1</v>
      </c>
      <c r="H431" s="4">
        <v>1</v>
      </c>
      <c r="I431" s="4">
        <v>1</v>
      </c>
      <c r="J431" s="4" t="s">
        <v>921</v>
      </c>
      <c r="K431" s="4" t="s">
        <v>935</v>
      </c>
      <c r="L431" s="4" t="s">
        <v>39</v>
      </c>
      <c r="M431" s="4">
        <v>0</v>
      </c>
      <c r="N431" s="4">
        <v>1616.8013699999999</v>
      </c>
      <c r="O431" s="4" t="s">
        <v>34</v>
      </c>
      <c r="P431" s="4" t="s">
        <v>34</v>
      </c>
      <c r="Q431" s="4">
        <v>1.9819999999999999E-4</v>
      </c>
      <c r="R431" s="4">
        <v>2.9260000000000002E-3</v>
      </c>
      <c r="S431" s="4">
        <v>2.46</v>
      </c>
    </row>
    <row r="432" spans="1:34" hidden="1" outlineLevel="1" collapsed="1" x14ac:dyDescent="0.25">
      <c r="A432" t="s">
        <v>39</v>
      </c>
      <c r="B432" s="4" t="s">
        <v>34</v>
      </c>
      <c r="C432" s="4" t="s">
        <v>936</v>
      </c>
      <c r="D432" s="4" t="s">
        <v>39</v>
      </c>
      <c r="E432" s="4">
        <v>6.43708E-6</v>
      </c>
      <c r="F432" s="4">
        <v>6.6384300000000001E-4</v>
      </c>
      <c r="G432" s="4">
        <v>1</v>
      </c>
      <c r="H432" s="4">
        <v>1</v>
      </c>
      <c r="I432" s="4">
        <v>6</v>
      </c>
      <c r="J432" s="4" t="s">
        <v>921</v>
      </c>
      <c r="K432" s="4" t="s">
        <v>937</v>
      </c>
      <c r="L432" s="4" t="s">
        <v>39</v>
      </c>
      <c r="M432" s="4">
        <v>1</v>
      </c>
      <c r="N432" s="4">
        <v>1744.89633</v>
      </c>
      <c r="O432" s="4" t="s">
        <v>34</v>
      </c>
      <c r="P432" s="4" t="s">
        <v>34</v>
      </c>
      <c r="Q432" s="4">
        <v>1.9819999999999999E-4</v>
      </c>
      <c r="R432" s="4">
        <v>1.044E-7</v>
      </c>
      <c r="S432" s="4">
        <v>4.6100000000000003</v>
      </c>
    </row>
    <row r="433" spans="1:34" hidden="1" outlineLevel="1" collapsed="1" x14ac:dyDescent="0.25">
      <c r="A433" t="s">
        <v>39</v>
      </c>
      <c r="B433" s="4" t="s">
        <v>34</v>
      </c>
      <c r="C433" s="4" t="s">
        <v>938</v>
      </c>
      <c r="D433" s="4" t="s">
        <v>39</v>
      </c>
      <c r="E433" s="4">
        <v>5.9586000000000003E-4</v>
      </c>
      <c r="F433" s="4">
        <v>6.6384300000000001E-4</v>
      </c>
      <c r="G433" s="4">
        <v>1</v>
      </c>
      <c r="H433" s="4">
        <v>1</v>
      </c>
      <c r="I433" s="4">
        <v>2</v>
      </c>
      <c r="J433" s="4" t="s">
        <v>921</v>
      </c>
      <c r="K433" s="4" t="s">
        <v>939</v>
      </c>
      <c r="L433" s="4" t="s">
        <v>39</v>
      </c>
      <c r="M433" s="4">
        <v>2</v>
      </c>
      <c r="N433" s="4">
        <v>1900.9974500000001</v>
      </c>
      <c r="O433" s="4" t="s">
        <v>34</v>
      </c>
      <c r="P433" s="4" t="s">
        <v>34</v>
      </c>
      <c r="Q433" s="4">
        <v>1.9819999999999999E-4</v>
      </c>
      <c r="R433" s="4">
        <v>3.7030000000000003E-5</v>
      </c>
      <c r="S433" s="4">
        <v>5.16</v>
      </c>
    </row>
    <row r="434" spans="1:34" hidden="1" outlineLevel="1" collapsed="1" x14ac:dyDescent="0.25">
      <c r="A434" t="s">
        <v>39</v>
      </c>
      <c r="B434" s="4" t="s">
        <v>34</v>
      </c>
      <c r="C434" s="4" t="s">
        <v>940</v>
      </c>
      <c r="D434" s="4" t="s">
        <v>39</v>
      </c>
      <c r="E434" s="4">
        <v>1.46834E-6</v>
      </c>
      <c r="F434" s="4">
        <v>6.6384300000000001E-4</v>
      </c>
      <c r="G434" s="4">
        <v>1</v>
      </c>
      <c r="H434" s="4">
        <v>1</v>
      </c>
      <c r="I434" s="4">
        <v>5</v>
      </c>
      <c r="J434" s="4" t="s">
        <v>921</v>
      </c>
      <c r="K434" s="4" t="s">
        <v>941</v>
      </c>
      <c r="L434" s="4" t="s">
        <v>39</v>
      </c>
      <c r="M434" s="4">
        <v>0</v>
      </c>
      <c r="N434" s="4">
        <v>1592.74386</v>
      </c>
      <c r="O434" s="4" t="s">
        <v>34</v>
      </c>
      <c r="P434" s="4" t="s">
        <v>34</v>
      </c>
      <c r="Q434" s="4">
        <v>1.9819999999999999E-4</v>
      </c>
      <c r="R434" s="4">
        <v>1.5349999999999998E-8</v>
      </c>
      <c r="S434" s="4">
        <v>4.6100000000000003</v>
      </c>
    </row>
    <row r="435" spans="1:34" hidden="1" outlineLevel="1" collapsed="1" x14ac:dyDescent="0.25">
      <c r="A435" t="s">
        <v>39</v>
      </c>
      <c r="B435" s="4" t="s">
        <v>34</v>
      </c>
      <c r="C435" s="4" t="s">
        <v>942</v>
      </c>
      <c r="D435" s="4" t="s">
        <v>39</v>
      </c>
      <c r="E435" s="4">
        <v>1.13864E-5</v>
      </c>
      <c r="F435" s="4">
        <v>6.6384300000000001E-4</v>
      </c>
      <c r="G435" s="4">
        <v>1</v>
      </c>
      <c r="H435" s="4">
        <v>1</v>
      </c>
      <c r="I435" s="4">
        <v>2</v>
      </c>
      <c r="J435" s="4" t="s">
        <v>921</v>
      </c>
      <c r="K435" s="4" t="s">
        <v>943</v>
      </c>
      <c r="L435" s="4" t="s">
        <v>39</v>
      </c>
      <c r="M435" s="4">
        <v>1</v>
      </c>
      <c r="N435" s="4">
        <v>2187.0604400000002</v>
      </c>
      <c r="O435" s="4" t="s">
        <v>34</v>
      </c>
      <c r="P435" s="4" t="s">
        <v>34</v>
      </c>
      <c r="Q435" s="4">
        <v>1.9819999999999999E-4</v>
      </c>
      <c r="R435" s="4">
        <v>2.1799999999999999E-7</v>
      </c>
      <c r="S435" s="4">
        <v>4.4800000000000004</v>
      </c>
    </row>
    <row r="436" spans="1:34" hidden="1" outlineLevel="1" collapsed="1" x14ac:dyDescent="0.25">
      <c r="A436" t="s">
        <v>39</v>
      </c>
      <c r="B436" s="4" t="s">
        <v>34</v>
      </c>
      <c r="C436" s="4" t="s">
        <v>944</v>
      </c>
      <c r="D436" s="4" t="s">
        <v>94</v>
      </c>
      <c r="E436" s="4">
        <v>1.09107E-3</v>
      </c>
      <c r="F436" s="4">
        <v>6.6384300000000001E-4</v>
      </c>
      <c r="G436" s="4">
        <v>1</v>
      </c>
      <c r="H436" s="4">
        <v>1</v>
      </c>
      <c r="I436" s="4">
        <v>3</v>
      </c>
      <c r="J436" s="4" t="s">
        <v>921</v>
      </c>
      <c r="K436" s="4" t="s">
        <v>945</v>
      </c>
      <c r="L436" s="4" t="s">
        <v>946</v>
      </c>
      <c r="M436" s="4">
        <v>1</v>
      </c>
      <c r="N436" s="4">
        <v>1594.82575</v>
      </c>
      <c r="O436" s="4" t="s">
        <v>34</v>
      </c>
      <c r="P436" s="4" t="s">
        <v>34</v>
      </c>
      <c r="Q436" s="4">
        <v>1.9819999999999999E-4</v>
      </c>
      <c r="R436" s="4">
        <v>8.1119999999999996E-5</v>
      </c>
      <c r="S436" s="4">
        <v>3.1</v>
      </c>
    </row>
    <row r="437" spans="1:34" collapsed="1" x14ac:dyDescent="0.25">
      <c r="A437" s="3" t="s">
        <v>34</v>
      </c>
      <c r="B437" s="3" t="s">
        <v>35</v>
      </c>
      <c r="C437" s="3" t="s">
        <v>947</v>
      </c>
      <c r="D437" s="3" t="s">
        <v>948</v>
      </c>
      <c r="E437" s="3">
        <v>0</v>
      </c>
      <c r="F437" s="3">
        <v>62.7</v>
      </c>
      <c r="G437" s="3">
        <v>24</v>
      </c>
      <c r="H437" s="3">
        <v>14</v>
      </c>
      <c r="I437" s="3">
        <v>45</v>
      </c>
      <c r="J437" s="3">
        <v>14</v>
      </c>
      <c r="K437" s="3">
        <v>680</v>
      </c>
      <c r="L437" s="3">
        <v>75.900000000000006</v>
      </c>
      <c r="M437" s="3">
        <v>5.86</v>
      </c>
      <c r="N437" s="3">
        <v>141.97999999999999</v>
      </c>
      <c r="O437" s="3">
        <v>14</v>
      </c>
      <c r="P437" s="3" t="s">
        <v>39</v>
      </c>
      <c r="Q437" s="3" t="s">
        <v>39</v>
      </c>
      <c r="R437" s="3" t="s">
        <v>39</v>
      </c>
      <c r="S437" s="3" t="s">
        <v>39</v>
      </c>
      <c r="T437" s="3" t="s">
        <v>39</v>
      </c>
      <c r="U437" s="3" t="s">
        <v>39</v>
      </c>
      <c r="V437" s="3" t="s">
        <v>39</v>
      </c>
      <c r="W437" s="3" t="s">
        <v>39</v>
      </c>
      <c r="X437" s="3" t="s">
        <v>39</v>
      </c>
      <c r="Y437" s="3" t="s">
        <v>39</v>
      </c>
      <c r="Z437" s="3" t="s">
        <v>39</v>
      </c>
      <c r="AA437" s="3">
        <v>0</v>
      </c>
      <c r="AB437" s="3" t="s">
        <v>34</v>
      </c>
      <c r="AC437" s="3">
        <v>1</v>
      </c>
      <c r="AD437" s="3">
        <v>0</v>
      </c>
      <c r="AE437" s="3" t="s">
        <v>39</v>
      </c>
      <c r="AF437" s="3">
        <v>3</v>
      </c>
      <c r="AG437" s="3" t="s">
        <v>949</v>
      </c>
      <c r="AH437" s="3" t="s">
        <v>950</v>
      </c>
    </row>
    <row r="438" spans="1:34" hidden="1" outlineLevel="1" collapsed="1" x14ac:dyDescent="0.25">
      <c r="A438" t="s">
        <v>39</v>
      </c>
      <c r="B438" s="2" t="s">
        <v>45</v>
      </c>
      <c r="C438" s="2" t="s">
        <v>46</v>
      </c>
      <c r="D438" s="2" t="s">
        <v>33</v>
      </c>
      <c r="E438" s="2" t="s">
        <v>47</v>
      </c>
      <c r="F438" s="2" t="s">
        <v>48</v>
      </c>
      <c r="G438" s="2" t="s">
        <v>28</v>
      </c>
      <c r="H438" s="2" t="s">
        <v>49</v>
      </c>
      <c r="I438" s="2" t="s">
        <v>8</v>
      </c>
      <c r="J438" s="2" t="s">
        <v>50</v>
      </c>
      <c r="K438" s="2" t="s">
        <v>51</v>
      </c>
      <c r="L438" s="2" t="s">
        <v>52</v>
      </c>
      <c r="M438" s="2" t="s">
        <v>53</v>
      </c>
      <c r="N438" s="2" t="s">
        <v>54</v>
      </c>
      <c r="O438" s="2" t="s">
        <v>27</v>
      </c>
      <c r="P438" s="2" t="s">
        <v>55</v>
      </c>
      <c r="Q438" s="2" t="s">
        <v>56</v>
      </c>
      <c r="R438" s="2" t="s">
        <v>57</v>
      </c>
      <c r="S438" s="2" t="s">
        <v>58</v>
      </c>
    </row>
    <row r="439" spans="1:34" hidden="1" outlineLevel="1" collapsed="1" x14ac:dyDescent="0.25">
      <c r="A439" t="s">
        <v>39</v>
      </c>
      <c r="B439" s="4" t="s">
        <v>34</v>
      </c>
      <c r="C439" s="4" t="s">
        <v>951</v>
      </c>
      <c r="D439" s="4" t="s">
        <v>39</v>
      </c>
      <c r="E439" s="4">
        <v>2.4271000000000001E-2</v>
      </c>
      <c r="F439" s="4">
        <v>6.6384300000000001E-4</v>
      </c>
      <c r="G439" s="4">
        <v>1</v>
      </c>
      <c r="H439" s="4">
        <v>1</v>
      </c>
      <c r="I439" s="4">
        <v>1</v>
      </c>
      <c r="J439" s="4" t="s">
        <v>947</v>
      </c>
      <c r="K439" s="4" t="s">
        <v>952</v>
      </c>
      <c r="L439" s="4" t="s">
        <v>39</v>
      </c>
      <c r="M439" s="4">
        <v>0</v>
      </c>
      <c r="N439" s="4">
        <v>901.46388000000002</v>
      </c>
      <c r="O439" s="4" t="s">
        <v>34</v>
      </c>
      <c r="P439" s="4" t="s">
        <v>34</v>
      </c>
      <c r="Q439" s="4">
        <v>1.9819999999999999E-4</v>
      </c>
      <c r="R439" s="4">
        <v>4.5700000000000003E-3</v>
      </c>
      <c r="S439" s="4">
        <v>1.59</v>
      </c>
    </row>
    <row r="440" spans="1:34" hidden="1" outlineLevel="1" collapsed="1" x14ac:dyDescent="0.25">
      <c r="A440" t="s">
        <v>39</v>
      </c>
      <c r="B440" s="4" t="s">
        <v>34</v>
      </c>
      <c r="C440" s="4" t="s">
        <v>953</v>
      </c>
      <c r="D440" s="4" t="s">
        <v>39</v>
      </c>
      <c r="E440" s="4">
        <v>1.0739500000000001E-2</v>
      </c>
      <c r="F440" s="4">
        <v>6.6384300000000001E-4</v>
      </c>
      <c r="G440" s="4">
        <v>1</v>
      </c>
      <c r="H440" s="4">
        <v>1</v>
      </c>
      <c r="I440" s="4">
        <v>1</v>
      </c>
      <c r="J440" s="4" t="s">
        <v>947</v>
      </c>
      <c r="K440" s="4" t="s">
        <v>954</v>
      </c>
      <c r="L440" s="4" t="s">
        <v>39</v>
      </c>
      <c r="M440" s="4">
        <v>0</v>
      </c>
      <c r="N440" s="4">
        <v>897.49410999999998</v>
      </c>
      <c r="O440" s="4" t="s">
        <v>34</v>
      </c>
      <c r="P440" s="4" t="s">
        <v>34</v>
      </c>
      <c r="Q440" s="4">
        <v>1.9819999999999999E-4</v>
      </c>
      <c r="R440" s="4">
        <v>1.5759999999999999E-3</v>
      </c>
      <c r="S440" s="4">
        <v>1.7</v>
      </c>
    </row>
    <row r="441" spans="1:34" hidden="1" outlineLevel="1" collapsed="1" x14ac:dyDescent="0.25">
      <c r="A441" t="s">
        <v>39</v>
      </c>
      <c r="B441" s="4" t="s">
        <v>34</v>
      </c>
      <c r="C441" s="4" t="s">
        <v>955</v>
      </c>
      <c r="D441" s="4" t="s">
        <v>39</v>
      </c>
      <c r="E441" s="4">
        <v>1.25738E-5</v>
      </c>
      <c r="F441" s="4">
        <v>6.6384300000000001E-4</v>
      </c>
      <c r="G441" s="4">
        <v>1</v>
      </c>
      <c r="H441" s="4">
        <v>1</v>
      </c>
      <c r="I441" s="4">
        <v>1</v>
      </c>
      <c r="J441" s="4" t="s">
        <v>947</v>
      </c>
      <c r="K441" s="4" t="s">
        <v>956</v>
      </c>
      <c r="L441" s="4" t="s">
        <v>39</v>
      </c>
      <c r="M441" s="4">
        <v>1</v>
      </c>
      <c r="N441" s="4">
        <v>2428.2507000000001</v>
      </c>
      <c r="O441" s="4" t="s">
        <v>34</v>
      </c>
      <c r="P441" s="4" t="s">
        <v>34</v>
      </c>
      <c r="Q441" s="4">
        <v>1.9819999999999999E-4</v>
      </c>
      <c r="R441" s="4">
        <v>2.4760000000000002E-7</v>
      </c>
      <c r="S441" s="4">
        <v>5.86</v>
      </c>
    </row>
    <row r="442" spans="1:34" hidden="1" outlineLevel="1" collapsed="1" x14ac:dyDescent="0.25">
      <c r="A442" t="s">
        <v>39</v>
      </c>
      <c r="B442" s="4" t="s">
        <v>34</v>
      </c>
      <c r="C442" s="4" t="s">
        <v>957</v>
      </c>
      <c r="D442" s="4" t="s">
        <v>39</v>
      </c>
      <c r="E442" s="4">
        <v>4.4717399999999998E-8</v>
      </c>
      <c r="F442" s="4">
        <v>6.6384300000000001E-4</v>
      </c>
      <c r="G442" s="4">
        <v>1</v>
      </c>
      <c r="H442" s="4">
        <v>1</v>
      </c>
      <c r="I442" s="4">
        <v>1</v>
      </c>
      <c r="J442" s="4" t="s">
        <v>947</v>
      </c>
      <c r="K442" s="4" t="s">
        <v>958</v>
      </c>
      <c r="L442" s="4" t="s">
        <v>39</v>
      </c>
      <c r="M442" s="4">
        <v>0</v>
      </c>
      <c r="N442" s="4">
        <v>2371.32314</v>
      </c>
      <c r="O442" s="4" t="s">
        <v>34</v>
      </c>
      <c r="P442" s="4" t="s">
        <v>34</v>
      </c>
      <c r="Q442" s="4">
        <v>1.9819999999999999E-4</v>
      </c>
      <c r="R442" s="4">
        <v>1.6620000000000001E-10</v>
      </c>
      <c r="S442" s="4">
        <v>5.51</v>
      </c>
    </row>
    <row r="443" spans="1:34" hidden="1" outlineLevel="1" collapsed="1" x14ac:dyDescent="0.25">
      <c r="A443" t="s">
        <v>39</v>
      </c>
      <c r="B443" s="4" t="s">
        <v>34</v>
      </c>
      <c r="C443" s="4" t="s">
        <v>959</v>
      </c>
      <c r="D443" s="4" t="s">
        <v>39</v>
      </c>
      <c r="E443" s="4">
        <v>3.5647100000000001E-2</v>
      </c>
      <c r="F443" s="4">
        <v>6.6384300000000001E-4</v>
      </c>
      <c r="G443" s="4">
        <v>1</v>
      </c>
      <c r="H443" s="4">
        <v>1</v>
      </c>
      <c r="I443" s="4">
        <v>4</v>
      </c>
      <c r="J443" s="4" t="s">
        <v>947</v>
      </c>
      <c r="K443" s="4" t="s">
        <v>960</v>
      </c>
      <c r="L443" s="4" t="s">
        <v>39</v>
      </c>
      <c r="M443" s="4">
        <v>0</v>
      </c>
      <c r="N443" s="4">
        <v>951.50468000000001</v>
      </c>
      <c r="O443" s="4" t="s">
        <v>34</v>
      </c>
      <c r="P443" s="4" t="s">
        <v>34</v>
      </c>
      <c r="Q443" s="4">
        <v>1.9819999999999999E-4</v>
      </c>
      <c r="R443" s="4">
        <v>7.5900000000000004E-3</v>
      </c>
      <c r="S443" s="4">
        <v>2.2799999999999998</v>
      </c>
    </row>
    <row r="444" spans="1:34" hidden="1" outlineLevel="1" collapsed="1" x14ac:dyDescent="0.25">
      <c r="A444" t="s">
        <v>39</v>
      </c>
      <c r="B444" s="4" t="s">
        <v>34</v>
      </c>
      <c r="C444" s="4" t="s">
        <v>961</v>
      </c>
      <c r="D444" s="4" t="s">
        <v>834</v>
      </c>
      <c r="E444" s="4">
        <v>1.5160600000000001E-4</v>
      </c>
      <c r="F444" s="4">
        <v>6.6384300000000001E-4</v>
      </c>
      <c r="G444" s="4">
        <v>1</v>
      </c>
      <c r="H444" s="4">
        <v>1</v>
      </c>
      <c r="I444" s="4">
        <v>3</v>
      </c>
      <c r="J444" s="4" t="s">
        <v>947</v>
      </c>
      <c r="K444" s="4" t="s">
        <v>962</v>
      </c>
      <c r="L444" s="4" t="s">
        <v>963</v>
      </c>
      <c r="M444" s="4">
        <v>1</v>
      </c>
      <c r="N444" s="4">
        <v>1858.82358</v>
      </c>
      <c r="O444" s="4" t="s">
        <v>34</v>
      </c>
      <c r="P444" s="4" t="s">
        <v>34</v>
      </c>
      <c r="Q444" s="4">
        <v>1.9819999999999999E-4</v>
      </c>
      <c r="R444" s="4">
        <v>6.2469999999999997E-6</v>
      </c>
      <c r="S444" s="4">
        <v>4.7300000000000004</v>
      </c>
    </row>
    <row r="445" spans="1:34" hidden="1" outlineLevel="1" collapsed="1" x14ac:dyDescent="0.25">
      <c r="A445" t="s">
        <v>39</v>
      </c>
      <c r="B445" s="4" t="s">
        <v>34</v>
      </c>
      <c r="C445" s="4" t="s">
        <v>964</v>
      </c>
      <c r="D445" s="4" t="s">
        <v>39</v>
      </c>
      <c r="E445" s="4">
        <v>9.0809399999999992E-3</v>
      </c>
      <c r="F445" s="4">
        <v>6.6384300000000001E-4</v>
      </c>
      <c r="G445" s="4">
        <v>1</v>
      </c>
      <c r="H445" s="4">
        <v>1</v>
      </c>
      <c r="I445" s="4">
        <v>1</v>
      </c>
      <c r="J445" s="4" t="s">
        <v>947</v>
      </c>
      <c r="K445" s="4" t="s">
        <v>965</v>
      </c>
      <c r="L445" s="4" t="s">
        <v>39</v>
      </c>
      <c r="M445" s="4">
        <v>1</v>
      </c>
      <c r="N445" s="4">
        <v>1817.9392</v>
      </c>
      <c r="O445" s="4" t="s">
        <v>34</v>
      </c>
      <c r="P445" s="4" t="s">
        <v>34</v>
      </c>
      <c r="Q445" s="4">
        <v>1.9819999999999999E-4</v>
      </c>
      <c r="R445" s="4">
        <v>1.2689999999999999E-3</v>
      </c>
      <c r="S445" s="4">
        <v>3.49</v>
      </c>
    </row>
    <row r="446" spans="1:34" hidden="1" outlineLevel="1" collapsed="1" x14ac:dyDescent="0.25">
      <c r="A446" t="s">
        <v>39</v>
      </c>
      <c r="B446" s="4" t="s">
        <v>34</v>
      </c>
      <c r="C446" s="4" t="s">
        <v>966</v>
      </c>
      <c r="D446" s="4" t="s">
        <v>967</v>
      </c>
      <c r="E446" s="4">
        <v>1.2824199999999999E-2</v>
      </c>
      <c r="F446" s="4">
        <v>6.6384300000000001E-4</v>
      </c>
      <c r="G446" s="4">
        <v>1</v>
      </c>
      <c r="H446" s="4">
        <v>1</v>
      </c>
      <c r="I446" s="4">
        <v>2</v>
      </c>
      <c r="J446" s="4" t="s">
        <v>947</v>
      </c>
      <c r="K446" s="4" t="s">
        <v>968</v>
      </c>
      <c r="L446" s="4" t="s">
        <v>969</v>
      </c>
      <c r="M446" s="4">
        <v>1</v>
      </c>
      <c r="N446" s="4">
        <v>4261.1115099999997</v>
      </c>
      <c r="O446" s="4" t="s">
        <v>34</v>
      </c>
      <c r="P446" s="4" t="s">
        <v>34</v>
      </c>
      <c r="Q446" s="4">
        <v>1.9819999999999999E-4</v>
      </c>
      <c r="R446" s="4">
        <v>1.983E-3</v>
      </c>
      <c r="S446" s="4">
        <v>3.69</v>
      </c>
    </row>
    <row r="447" spans="1:34" hidden="1" outlineLevel="1" collapsed="1" x14ac:dyDescent="0.25">
      <c r="A447" t="s">
        <v>39</v>
      </c>
      <c r="B447" s="4" t="s">
        <v>34</v>
      </c>
      <c r="C447" s="4" t="s">
        <v>970</v>
      </c>
      <c r="D447" s="4" t="s">
        <v>180</v>
      </c>
      <c r="E447" s="4">
        <v>1.7592700000000001E-4</v>
      </c>
      <c r="F447" s="4">
        <v>6.6384300000000001E-4</v>
      </c>
      <c r="G447" s="4">
        <v>1</v>
      </c>
      <c r="H447" s="4">
        <v>1</v>
      </c>
      <c r="I447" s="4">
        <v>6</v>
      </c>
      <c r="J447" s="4" t="s">
        <v>947</v>
      </c>
      <c r="K447" s="4" t="s">
        <v>971</v>
      </c>
      <c r="L447" s="4" t="s">
        <v>963</v>
      </c>
      <c r="M447" s="4">
        <v>0</v>
      </c>
      <c r="N447" s="4">
        <v>1286.5681400000001</v>
      </c>
      <c r="O447" s="4" t="s">
        <v>34</v>
      </c>
      <c r="P447" s="4" t="s">
        <v>34</v>
      </c>
      <c r="Q447" s="4">
        <v>1.9819999999999999E-4</v>
      </c>
      <c r="R447" s="4">
        <v>7.5970000000000003E-6</v>
      </c>
      <c r="S447" s="4">
        <v>3.28</v>
      </c>
    </row>
    <row r="448" spans="1:34" hidden="1" outlineLevel="1" collapsed="1" x14ac:dyDescent="0.25">
      <c r="A448" t="s">
        <v>39</v>
      </c>
      <c r="B448" s="4" t="s">
        <v>34</v>
      </c>
      <c r="C448" s="4" t="s">
        <v>972</v>
      </c>
      <c r="D448" s="4" t="s">
        <v>39</v>
      </c>
      <c r="E448" s="4">
        <v>1.70389E-6</v>
      </c>
      <c r="F448" s="4">
        <v>6.6384300000000001E-4</v>
      </c>
      <c r="G448" s="4">
        <v>1</v>
      </c>
      <c r="H448" s="4">
        <v>1</v>
      </c>
      <c r="I448" s="4">
        <v>17</v>
      </c>
      <c r="J448" s="4" t="s">
        <v>947</v>
      </c>
      <c r="K448" s="4" t="s">
        <v>973</v>
      </c>
      <c r="L448" s="4" t="s">
        <v>39</v>
      </c>
      <c r="M448" s="4">
        <v>0</v>
      </c>
      <c r="N448" s="4">
        <v>1661.83809</v>
      </c>
      <c r="O448" s="4" t="s">
        <v>34</v>
      </c>
      <c r="P448" s="4" t="s">
        <v>34</v>
      </c>
      <c r="Q448" s="4">
        <v>1.9819999999999999E-4</v>
      </c>
      <c r="R448" s="4">
        <v>1.8550000000000001E-8</v>
      </c>
      <c r="S448" s="4">
        <v>4.4400000000000004</v>
      </c>
    </row>
    <row r="449" spans="1:34" hidden="1" outlineLevel="1" collapsed="1" x14ac:dyDescent="0.25">
      <c r="A449" t="s">
        <v>39</v>
      </c>
      <c r="B449" s="4" t="s">
        <v>34</v>
      </c>
      <c r="C449" s="4" t="s">
        <v>974</v>
      </c>
      <c r="D449" s="4" t="s">
        <v>39</v>
      </c>
      <c r="E449" s="4">
        <v>4.2199899999999999E-3</v>
      </c>
      <c r="F449" s="4">
        <v>6.6384300000000001E-4</v>
      </c>
      <c r="G449" s="4">
        <v>1</v>
      </c>
      <c r="H449" s="4">
        <v>1</v>
      </c>
      <c r="I449" s="4">
        <v>1</v>
      </c>
      <c r="J449" s="4" t="s">
        <v>947</v>
      </c>
      <c r="K449" s="4" t="s">
        <v>975</v>
      </c>
      <c r="L449" s="4" t="s">
        <v>39</v>
      </c>
      <c r="M449" s="4">
        <v>1</v>
      </c>
      <c r="N449" s="4">
        <v>2199.10806</v>
      </c>
      <c r="O449" s="4" t="s">
        <v>34</v>
      </c>
      <c r="P449" s="4" t="s">
        <v>34</v>
      </c>
      <c r="Q449" s="4">
        <v>1.9819999999999999E-4</v>
      </c>
      <c r="R449" s="4">
        <v>4.6940000000000003E-4</v>
      </c>
      <c r="S449" s="4">
        <v>2.94</v>
      </c>
    </row>
    <row r="450" spans="1:34" hidden="1" outlineLevel="1" collapsed="1" x14ac:dyDescent="0.25">
      <c r="A450" t="s">
        <v>39</v>
      </c>
      <c r="B450" s="4" t="s">
        <v>34</v>
      </c>
      <c r="C450" s="4" t="s">
        <v>976</v>
      </c>
      <c r="D450" s="4" t="s">
        <v>977</v>
      </c>
      <c r="E450" s="4">
        <v>7.7535700000000004E-3</v>
      </c>
      <c r="F450" s="4">
        <v>6.6384300000000001E-4</v>
      </c>
      <c r="G450" s="4">
        <v>1</v>
      </c>
      <c r="H450" s="4">
        <v>1</v>
      </c>
      <c r="I450" s="4">
        <v>5</v>
      </c>
      <c r="J450" s="4" t="s">
        <v>947</v>
      </c>
      <c r="K450" s="4" t="s">
        <v>978</v>
      </c>
      <c r="L450" s="4" t="s">
        <v>969</v>
      </c>
      <c r="M450" s="4">
        <v>0</v>
      </c>
      <c r="N450" s="4">
        <v>4105.0104000000001</v>
      </c>
      <c r="O450" s="4" t="s">
        <v>34</v>
      </c>
      <c r="P450" s="4" t="s">
        <v>34</v>
      </c>
      <c r="Q450" s="4">
        <v>1.9819999999999999E-4</v>
      </c>
      <c r="R450" s="4">
        <v>1.0330000000000001E-3</v>
      </c>
      <c r="S450" s="4">
        <v>5.51</v>
      </c>
    </row>
    <row r="451" spans="1:34" hidden="1" outlineLevel="1" collapsed="1" x14ac:dyDescent="0.25">
      <c r="A451" t="s">
        <v>39</v>
      </c>
      <c r="B451" s="4" t="s">
        <v>34</v>
      </c>
      <c r="C451" s="4" t="s">
        <v>979</v>
      </c>
      <c r="D451" s="4" t="s">
        <v>186</v>
      </c>
      <c r="E451" s="4">
        <v>0.15575700000000001</v>
      </c>
      <c r="F451" s="4">
        <v>3.3122500000000001E-3</v>
      </c>
      <c r="G451" s="4">
        <v>1</v>
      </c>
      <c r="H451" s="4">
        <v>1</v>
      </c>
      <c r="I451" s="4">
        <v>1</v>
      </c>
      <c r="J451" s="4" t="s">
        <v>947</v>
      </c>
      <c r="K451" s="4" t="s">
        <v>980</v>
      </c>
      <c r="L451" s="4" t="s">
        <v>981</v>
      </c>
      <c r="M451" s="4">
        <v>1</v>
      </c>
      <c r="N451" s="4">
        <v>933.55499999999995</v>
      </c>
      <c r="O451" s="4" t="s">
        <v>34</v>
      </c>
      <c r="P451" s="4" t="s">
        <v>34</v>
      </c>
      <c r="Q451" s="4">
        <v>8.7020000000000001E-4</v>
      </c>
      <c r="R451" s="4">
        <v>5.5370000000000003E-2</v>
      </c>
      <c r="S451" s="4">
        <v>1.78</v>
      </c>
    </row>
    <row r="452" spans="1:34" hidden="1" outlineLevel="1" collapsed="1" x14ac:dyDescent="0.25">
      <c r="A452" t="s">
        <v>39</v>
      </c>
      <c r="B452" s="4" t="s">
        <v>34</v>
      </c>
      <c r="C452" s="4" t="s">
        <v>982</v>
      </c>
      <c r="D452" s="4" t="s">
        <v>39</v>
      </c>
      <c r="E452" s="4">
        <v>5.9292699999999997E-2</v>
      </c>
      <c r="F452" s="4">
        <v>6.6384300000000001E-4</v>
      </c>
      <c r="G452" s="4">
        <v>1</v>
      </c>
      <c r="H452" s="4">
        <v>1</v>
      </c>
      <c r="I452" s="4">
        <v>1</v>
      </c>
      <c r="J452" s="4" t="s">
        <v>947</v>
      </c>
      <c r="K452" s="4" t="s">
        <v>983</v>
      </c>
      <c r="L452" s="4" t="s">
        <v>39</v>
      </c>
      <c r="M452" s="4">
        <v>0</v>
      </c>
      <c r="N452" s="4">
        <v>1090.5527500000001</v>
      </c>
      <c r="O452" s="4" t="s">
        <v>34</v>
      </c>
      <c r="P452" s="4" t="s">
        <v>34</v>
      </c>
      <c r="Q452" s="4">
        <v>1.9819999999999999E-4</v>
      </c>
      <c r="R452" s="4">
        <v>1.487E-2</v>
      </c>
      <c r="S452" s="4">
        <v>1.96</v>
      </c>
    </row>
    <row r="453" spans="1:34" collapsed="1" x14ac:dyDescent="0.25">
      <c r="A453" s="3" t="s">
        <v>34</v>
      </c>
      <c r="B453" s="3" t="s">
        <v>35</v>
      </c>
      <c r="C453" s="3" t="s">
        <v>984</v>
      </c>
      <c r="D453" s="3" t="s">
        <v>985</v>
      </c>
      <c r="E453" s="3">
        <v>0</v>
      </c>
      <c r="F453" s="3">
        <v>60.591000000000001</v>
      </c>
      <c r="G453" s="3">
        <v>42</v>
      </c>
      <c r="H453" s="3">
        <v>9</v>
      </c>
      <c r="I453" s="3">
        <v>78</v>
      </c>
      <c r="J453" s="3">
        <v>2</v>
      </c>
      <c r="K453" s="3">
        <v>332</v>
      </c>
      <c r="L453" s="3">
        <v>35.700000000000003</v>
      </c>
      <c r="M453" s="3">
        <v>6.96</v>
      </c>
      <c r="N453" s="3">
        <v>191.36</v>
      </c>
      <c r="O453" s="3">
        <v>9</v>
      </c>
      <c r="P453" s="3" t="s">
        <v>986</v>
      </c>
      <c r="Q453" s="3" t="s">
        <v>987</v>
      </c>
      <c r="R453" s="3" t="s">
        <v>988</v>
      </c>
      <c r="S453" s="3" t="s">
        <v>989</v>
      </c>
      <c r="T453" s="3" t="s">
        <v>990</v>
      </c>
      <c r="U453" s="3" t="s">
        <v>984</v>
      </c>
      <c r="V453" s="3" t="s">
        <v>991</v>
      </c>
      <c r="W453" s="3" t="s">
        <v>226</v>
      </c>
      <c r="X453" s="3" t="s">
        <v>992</v>
      </c>
      <c r="Y453" s="3" t="s">
        <v>993</v>
      </c>
      <c r="Z453" s="3" t="s">
        <v>994</v>
      </c>
      <c r="AA453" s="3">
        <v>15</v>
      </c>
      <c r="AB453" s="3" t="s">
        <v>34</v>
      </c>
      <c r="AC453" s="3">
        <v>1</v>
      </c>
      <c r="AD453" s="3">
        <v>0</v>
      </c>
      <c r="AE453" s="3" t="s">
        <v>39</v>
      </c>
      <c r="AF453" s="3">
        <v>3</v>
      </c>
      <c r="AG453" s="3" t="s">
        <v>995</v>
      </c>
      <c r="AH453" s="3" t="s">
        <v>996</v>
      </c>
    </row>
    <row r="454" spans="1:34" hidden="1" outlineLevel="1" collapsed="1" x14ac:dyDescent="0.25">
      <c r="A454" t="s">
        <v>39</v>
      </c>
      <c r="B454" s="2" t="s">
        <v>45</v>
      </c>
      <c r="C454" s="2" t="s">
        <v>46</v>
      </c>
      <c r="D454" s="2" t="s">
        <v>33</v>
      </c>
      <c r="E454" s="2" t="s">
        <v>47</v>
      </c>
      <c r="F454" s="2" t="s">
        <v>48</v>
      </c>
      <c r="G454" s="2" t="s">
        <v>28</v>
      </c>
      <c r="H454" s="2" t="s">
        <v>49</v>
      </c>
      <c r="I454" s="2" t="s">
        <v>8</v>
      </c>
      <c r="J454" s="2" t="s">
        <v>50</v>
      </c>
      <c r="K454" s="2" t="s">
        <v>51</v>
      </c>
      <c r="L454" s="2" t="s">
        <v>52</v>
      </c>
      <c r="M454" s="2" t="s">
        <v>53</v>
      </c>
      <c r="N454" s="2" t="s">
        <v>54</v>
      </c>
      <c r="O454" s="2" t="s">
        <v>27</v>
      </c>
      <c r="P454" s="2" t="s">
        <v>55</v>
      </c>
      <c r="Q454" s="2" t="s">
        <v>56</v>
      </c>
      <c r="R454" s="2" t="s">
        <v>57</v>
      </c>
      <c r="S454" s="2" t="s">
        <v>58</v>
      </c>
    </row>
    <row r="455" spans="1:34" hidden="1" outlineLevel="1" collapsed="1" x14ac:dyDescent="0.25">
      <c r="A455" t="s">
        <v>39</v>
      </c>
      <c r="B455" s="4" t="s">
        <v>34</v>
      </c>
      <c r="C455" s="4" t="s">
        <v>997</v>
      </c>
      <c r="D455" s="4" t="s">
        <v>998</v>
      </c>
      <c r="E455" s="4">
        <v>2.7429500000000001E-6</v>
      </c>
      <c r="F455" s="4">
        <v>6.6384300000000001E-4</v>
      </c>
      <c r="G455" s="4">
        <v>2</v>
      </c>
      <c r="H455" s="4">
        <v>2</v>
      </c>
      <c r="I455" s="4">
        <v>4</v>
      </c>
      <c r="J455" s="4" t="s">
        <v>999</v>
      </c>
      <c r="K455" s="4" t="s">
        <v>1000</v>
      </c>
      <c r="L455" s="4" t="s">
        <v>1001</v>
      </c>
      <c r="M455" s="4">
        <v>1</v>
      </c>
      <c r="N455" s="4">
        <v>2367.1934500000002</v>
      </c>
      <c r="O455" s="4" t="s">
        <v>34</v>
      </c>
      <c r="P455" s="4" t="s">
        <v>34</v>
      </c>
      <c r="Q455" s="4">
        <v>1.9819999999999999E-4</v>
      </c>
      <c r="R455" s="4">
        <v>3.4469999999999997E-8</v>
      </c>
      <c r="S455" s="4">
        <v>4.1399999999999997</v>
      </c>
    </row>
    <row r="456" spans="1:34" hidden="1" outlineLevel="1" collapsed="1" x14ac:dyDescent="0.25">
      <c r="A456" t="s">
        <v>39</v>
      </c>
      <c r="B456" s="4" t="s">
        <v>34</v>
      </c>
      <c r="C456" s="4" t="s">
        <v>1002</v>
      </c>
      <c r="D456" s="4" t="s">
        <v>39</v>
      </c>
      <c r="E456" s="4">
        <v>0.120518</v>
      </c>
      <c r="F456" s="4">
        <v>1.97102E-3</v>
      </c>
      <c r="G456" s="4">
        <v>1</v>
      </c>
      <c r="H456" s="4">
        <v>1</v>
      </c>
      <c r="I456" s="4">
        <v>1</v>
      </c>
      <c r="J456" s="4" t="s">
        <v>984</v>
      </c>
      <c r="K456" s="4" t="s">
        <v>1003</v>
      </c>
      <c r="L456" s="4" t="s">
        <v>39</v>
      </c>
      <c r="M456" s="4">
        <v>1</v>
      </c>
      <c r="N456" s="4">
        <v>3264.61715</v>
      </c>
      <c r="O456" s="4" t="s">
        <v>34</v>
      </c>
      <c r="P456" s="4" t="s">
        <v>34</v>
      </c>
      <c r="Q456" s="4">
        <v>5.2709999999999996E-4</v>
      </c>
      <c r="R456" s="4">
        <v>3.8969999999999998E-2</v>
      </c>
      <c r="S456" s="4">
        <v>3.17</v>
      </c>
    </row>
    <row r="457" spans="1:34" hidden="1" outlineLevel="1" collapsed="1" x14ac:dyDescent="0.25">
      <c r="A457" t="s">
        <v>39</v>
      </c>
      <c r="B457" s="4" t="s">
        <v>34</v>
      </c>
      <c r="C457" s="4" t="s">
        <v>1004</v>
      </c>
      <c r="D457" s="4" t="s">
        <v>1005</v>
      </c>
      <c r="E457" s="4">
        <v>1.5092800000000001E-8</v>
      </c>
      <c r="F457" s="4">
        <v>6.6384300000000001E-4</v>
      </c>
      <c r="G457" s="4">
        <v>2</v>
      </c>
      <c r="H457" s="4">
        <v>3</v>
      </c>
      <c r="I457" s="4">
        <v>3</v>
      </c>
      <c r="J457" s="4" t="s">
        <v>999</v>
      </c>
      <c r="K457" s="4" t="s">
        <v>1006</v>
      </c>
      <c r="L457" s="4" t="s">
        <v>1007</v>
      </c>
      <c r="M457" s="4">
        <v>0</v>
      </c>
      <c r="N457" s="4">
        <v>1819.90408</v>
      </c>
      <c r="O457" s="4" t="s">
        <v>34</v>
      </c>
      <c r="P457" s="4" t="s">
        <v>34</v>
      </c>
      <c r="Q457" s="4">
        <v>1.9819999999999999E-4</v>
      </c>
      <c r="R457" s="4">
        <v>4.0540000000000003E-11</v>
      </c>
      <c r="S457" s="4">
        <v>5.49</v>
      </c>
    </row>
    <row r="458" spans="1:34" hidden="1" outlineLevel="1" collapsed="1" x14ac:dyDescent="0.25">
      <c r="A458" t="s">
        <v>39</v>
      </c>
      <c r="B458" s="4" t="s">
        <v>34</v>
      </c>
      <c r="C458" s="4" t="s">
        <v>1008</v>
      </c>
      <c r="D458" s="4" t="s">
        <v>39</v>
      </c>
      <c r="E458" s="4">
        <v>1.7945099999999999E-4</v>
      </c>
      <c r="F458" s="4">
        <v>6.6384300000000001E-4</v>
      </c>
      <c r="G458" s="4">
        <v>2</v>
      </c>
      <c r="H458" s="4">
        <v>2</v>
      </c>
      <c r="I458" s="4">
        <v>8</v>
      </c>
      <c r="J458" s="4" t="s">
        <v>999</v>
      </c>
      <c r="K458" s="4" t="s">
        <v>1009</v>
      </c>
      <c r="L458" s="4" t="s">
        <v>39</v>
      </c>
      <c r="M458" s="4">
        <v>0</v>
      </c>
      <c r="N458" s="4">
        <v>1752.78639</v>
      </c>
      <c r="O458" s="4" t="s">
        <v>34</v>
      </c>
      <c r="P458" s="4" t="s">
        <v>34</v>
      </c>
      <c r="Q458" s="4">
        <v>1.9819999999999999E-4</v>
      </c>
      <c r="R458" s="4">
        <v>7.8110000000000003E-6</v>
      </c>
      <c r="S458" s="4">
        <v>2.97</v>
      </c>
    </row>
    <row r="459" spans="1:34" hidden="1" outlineLevel="1" collapsed="1" x14ac:dyDescent="0.25">
      <c r="A459" t="s">
        <v>39</v>
      </c>
      <c r="B459" s="4" t="s">
        <v>34</v>
      </c>
      <c r="C459" s="4" t="s">
        <v>1010</v>
      </c>
      <c r="D459" s="4" t="s">
        <v>39</v>
      </c>
      <c r="E459" s="4">
        <v>2.4164299999999999E-4</v>
      </c>
      <c r="F459" s="4">
        <v>6.6384300000000001E-4</v>
      </c>
      <c r="G459" s="4">
        <v>2</v>
      </c>
      <c r="H459" s="4">
        <v>3</v>
      </c>
      <c r="I459" s="4">
        <v>17</v>
      </c>
      <c r="J459" s="4" t="s">
        <v>999</v>
      </c>
      <c r="K459" s="4" t="s">
        <v>1011</v>
      </c>
      <c r="L459" s="4" t="s">
        <v>39</v>
      </c>
      <c r="M459" s="4">
        <v>0</v>
      </c>
      <c r="N459" s="4">
        <v>1374.7223300000001</v>
      </c>
      <c r="O459" s="4" t="s">
        <v>34</v>
      </c>
      <c r="P459" s="4" t="s">
        <v>34</v>
      </c>
      <c r="Q459" s="4">
        <v>1.9819999999999999E-4</v>
      </c>
      <c r="R459" s="4">
        <v>1.149E-5</v>
      </c>
      <c r="S459" s="4">
        <v>3.16</v>
      </c>
    </row>
    <row r="460" spans="1:34" hidden="1" outlineLevel="1" collapsed="1" x14ac:dyDescent="0.25">
      <c r="A460" t="s">
        <v>39</v>
      </c>
      <c r="B460" s="4" t="s">
        <v>34</v>
      </c>
      <c r="C460" s="4" t="s">
        <v>1012</v>
      </c>
      <c r="D460" s="4" t="s">
        <v>467</v>
      </c>
      <c r="E460" s="4">
        <v>3.6341299999999997E-5</v>
      </c>
      <c r="F460" s="4">
        <v>6.6384300000000001E-4</v>
      </c>
      <c r="G460" s="4">
        <v>1</v>
      </c>
      <c r="H460" s="4">
        <v>1</v>
      </c>
      <c r="I460" s="4">
        <v>2</v>
      </c>
      <c r="J460" s="4" t="s">
        <v>984</v>
      </c>
      <c r="K460" s="4" t="s">
        <v>1013</v>
      </c>
      <c r="L460" s="4" t="s">
        <v>1014</v>
      </c>
      <c r="M460" s="4">
        <v>0</v>
      </c>
      <c r="N460" s="4">
        <v>2591.3021399999998</v>
      </c>
      <c r="O460" s="4" t="s">
        <v>34</v>
      </c>
      <c r="P460" s="4" t="s">
        <v>34</v>
      </c>
      <c r="Q460" s="4">
        <v>1.9819999999999999E-4</v>
      </c>
      <c r="R460" s="4">
        <v>9.823999999999999E-7</v>
      </c>
      <c r="S460" s="4">
        <v>5.01</v>
      </c>
    </row>
    <row r="461" spans="1:34" hidden="1" outlineLevel="1" collapsed="1" x14ac:dyDescent="0.25">
      <c r="A461" t="s">
        <v>39</v>
      </c>
      <c r="B461" s="4" t="s">
        <v>34</v>
      </c>
      <c r="C461" s="4" t="s">
        <v>1015</v>
      </c>
      <c r="D461" s="4" t="s">
        <v>39</v>
      </c>
      <c r="E461" s="4">
        <v>5.1349700000000002E-4</v>
      </c>
      <c r="F461" s="4">
        <v>6.6384300000000001E-4</v>
      </c>
      <c r="G461" s="4">
        <v>2</v>
      </c>
      <c r="H461" s="4">
        <v>2</v>
      </c>
      <c r="I461" s="4">
        <v>9</v>
      </c>
      <c r="J461" s="4" t="s">
        <v>999</v>
      </c>
      <c r="K461" s="4" t="s">
        <v>1016</v>
      </c>
      <c r="L461" s="4" t="s">
        <v>39</v>
      </c>
      <c r="M461" s="4">
        <v>1</v>
      </c>
      <c r="N461" s="4">
        <v>1179.6732</v>
      </c>
      <c r="O461" s="4" t="s">
        <v>34</v>
      </c>
      <c r="P461" s="4" t="s">
        <v>34</v>
      </c>
      <c r="Q461" s="4">
        <v>1.9819999999999999E-4</v>
      </c>
      <c r="R461" s="4">
        <v>3.044E-5</v>
      </c>
      <c r="S461" s="4">
        <v>3.06</v>
      </c>
    </row>
    <row r="462" spans="1:34" hidden="1" outlineLevel="1" collapsed="1" x14ac:dyDescent="0.25">
      <c r="A462" t="s">
        <v>39</v>
      </c>
      <c r="B462" s="4" t="s">
        <v>34</v>
      </c>
      <c r="C462" s="4" t="s">
        <v>1017</v>
      </c>
      <c r="D462" s="4" t="s">
        <v>385</v>
      </c>
      <c r="E462" s="4">
        <v>1.50589E-3</v>
      </c>
      <c r="F462" s="4">
        <v>6.6384300000000001E-4</v>
      </c>
      <c r="G462" s="4">
        <v>2</v>
      </c>
      <c r="H462" s="4">
        <v>2</v>
      </c>
      <c r="I462" s="4">
        <v>27</v>
      </c>
      <c r="J462" s="4" t="s">
        <v>999</v>
      </c>
      <c r="K462" s="4" t="s">
        <v>1018</v>
      </c>
      <c r="L462" s="4" t="s">
        <v>1001</v>
      </c>
      <c r="M462" s="4">
        <v>0</v>
      </c>
      <c r="N462" s="4">
        <v>2239.0984800000001</v>
      </c>
      <c r="O462" s="4" t="s">
        <v>34</v>
      </c>
      <c r="P462" s="4" t="s">
        <v>34</v>
      </c>
      <c r="Q462" s="4">
        <v>1.9819999999999999E-4</v>
      </c>
      <c r="R462" s="4">
        <v>1.227E-4</v>
      </c>
      <c r="S462" s="4">
        <v>2.92</v>
      </c>
    </row>
    <row r="463" spans="1:34" hidden="1" outlineLevel="1" collapsed="1" x14ac:dyDescent="0.25">
      <c r="A463" t="s">
        <v>39</v>
      </c>
      <c r="B463" s="4" t="s">
        <v>34</v>
      </c>
      <c r="C463" s="4" t="s">
        <v>1019</v>
      </c>
      <c r="D463" s="4" t="s">
        <v>385</v>
      </c>
      <c r="E463" s="4">
        <v>1.77404E-2</v>
      </c>
      <c r="F463" s="4">
        <v>6.6384300000000001E-4</v>
      </c>
      <c r="G463" s="4">
        <v>2</v>
      </c>
      <c r="H463" s="4">
        <v>2</v>
      </c>
      <c r="I463" s="4">
        <v>7</v>
      </c>
      <c r="J463" s="4" t="s">
        <v>999</v>
      </c>
      <c r="K463" s="4" t="s">
        <v>1020</v>
      </c>
      <c r="L463" s="4" t="s">
        <v>1001</v>
      </c>
      <c r="M463" s="4">
        <v>1</v>
      </c>
      <c r="N463" s="4">
        <v>2946.44749</v>
      </c>
      <c r="O463" s="4" t="s">
        <v>34</v>
      </c>
      <c r="P463" s="4" t="s">
        <v>34</v>
      </c>
      <c r="Q463" s="4">
        <v>1.9819999999999999E-4</v>
      </c>
      <c r="R463" s="4">
        <v>3.0360000000000001E-3</v>
      </c>
      <c r="S463" s="4">
        <v>1.96</v>
      </c>
    </row>
    <row r="464" spans="1:34" collapsed="1" x14ac:dyDescent="0.25">
      <c r="A464" s="3" t="s">
        <v>34</v>
      </c>
      <c r="B464" s="3" t="s">
        <v>35</v>
      </c>
      <c r="C464" s="3" t="s">
        <v>1021</v>
      </c>
      <c r="D464" s="3" t="s">
        <v>1022</v>
      </c>
      <c r="E464" s="3">
        <v>0</v>
      </c>
      <c r="F464" s="3">
        <v>60.402000000000001</v>
      </c>
      <c r="G464" s="3">
        <v>39</v>
      </c>
      <c r="H464" s="3">
        <v>9</v>
      </c>
      <c r="I464" s="3">
        <v>78</v>
      </c>
      <c r="J464" s="3">
        <v>2</v>
      </c>
      <c r="K464" s="3">
        <v>332</v>
      </c>
      <c r="L464" s="3">
        <v>35.799999999999997</v>
      </c>
      <c r="M464" s="3">
        <v>6.96</v>
      </c>
      <c r="N464" s="3">
        <v>191.02</v>
      </c>
      <c r="O464" s="3">
        <v>9</v>
      </c>
      <c r="P464" s="3" t="s">
        <v>421</v>
      </c>
      <c r="Q464" s="3" t="s">
        <v>39</v>
      </c>
      <c r="R464" s="3" t="s">
        <v>1023</v>
      </c>
      <c r="S464" s="3" t="s">
        <v>1024</v>
      </c>
      <c r="T464" s="3" t="s">
        <v>39</v>
      </c>
      <c r="U464" s="3" t="s">
        <v>1025</v>
      </c>
      <c r="V464" s="3" t="s">
        <v>39</v>
      </c>
      <c r="W464" s="3" t="s">
        <v>1026</v>
      </c>
      <c r="X464" s="3" t="s">
        <v>39</v>
      </c>
      <c r="Y464" s="3" t="s">
        <v>39</v>
      </c>
      <c r="Z464" s="3" t="s">
        <v>669</v>
      </c>
      <c r="AA464" s="3">
        <v>2</v>
      </c>
      <c r="AB464" s="3" t="s">
        <v>34</v>
      </c>
      <c r="AC464" s="3">
        <v>1</v>
      </c>
      <c r="AD464" s="3">
        <v>0</v>
      </c>
      <c r="AE464" s="3" t="s">
        <v>39</v>
      </c>
      <c r="AF464" s="3">
        <v>5</v>
      </c>
      <c r="AG464" s="3" t="s">
        <v>1027</v>
      </c>
      <c r="AH464" s="3" t="s">
        <v>1028</v>
      </c>
    </row>
    <row r="465" spans="1:34" hidden="1" outlineLevel="1" collapsed="1" x14ac:dyDescent="0.25">
      <c r="A465" t="s">
        <v>39</v>
      </c>
      <c r="B465" s="2" t="s">
        <v>45</v>
      </c>
      <c r="C465" s="2" t="s">
        <v>46</v>
      </c>
      <c r="D465" s="2" t="s">
        <v>33</v>
      </c>
      <c r="E465" s="2" t="s">
        <v>47</v>
      </c>
      <c r="F465" s="2" t="s">
        <v>48</v>
      </c>
      <c r="G465" s="2" t="s">
        <v>28</v>
      </c>
      <c r="H465" s="2" t="s">
        <v>49</v>
      </c>
      <c r="I465" s="2" t="s">
        <v>8</v>
      </c>
      <c r="J465" s="2" t="s">
        <v>50</v>
      </c>
      <c r="K465" s="2" t="s">
        <v>51</v>
      </c>
      <c r="L465" s="2" t="s">
        <v>52</v>
      </c>
      <c r="M465" s="2" t="s">
        <v>53</v>
      </c>
      <c r="N465" s="2" t="s">
        <v>54</v>
      </c>
      <c r="O465" s="2" t="s">
        <v>27</v>
      </c>
      <c r="P465" s="2" t="s">
        <v>55</v>
      </c>
      <c r="Q465" s="2" t="s">
        <v>56</v>
      </c>
      <c r="R465" s="2" t="s">
        <v>57</v>
      </c>
      <c r="S465" s="2" t="s">
        <v>58</v>
      </c>
    </row>
    <row r="466" spans="1:34" hidden="1" outlineLevel="1" collapsed="1" x14ac:dyDescent="0.25">
      <c r="A466" t="s">
        <v>39</v>
      </c>
      <c r="B466" s="4" t="s">
        <v>34</v>
      </c>
      <c r="C466" s="4" t="s">
        <v>997</v>
      </c>
      <c r="D466" s="4" t="s">
        <v>998</v>
      </c>
      <c r="E466" s="4">
        <v>2.7429500000000001E-6</v>
      </c>
      <c r="F466" s="4">
        <v>6.6384300000000001E-4</v>
      </c>
      <c r="G466" s="4">
        <v>2</v>
      </c>
      <c r="H466" s="4">
        <v>2</v>
      </c>
      <c r="I466" s="4">
        <v>4</v>
      </c>
      <c r="J466" s="4" t="s">
        <v>999</v>
      </c>
      <c r="K466" s="4" t="s">
        <v>1000</v>
      </c>
      <c r="L466" s="4" t="s">
        <v>1001</v>
      </c>
      <c r="M466" s="4">
        <v>1</v>
      </c>
      <c r="N466" s="4">
        <v>2367.1934500000002</v>
      </c>
      <c r="O466" s="4" t="s">
        <v>34</v>
      </c>
      <c r="P466" s="4" t="s">
        <v>34</v>
      </c>
      <c r="Q466" s="4">
        <v>1.9819999999999999E-4</v>
      </c>
      <c r="R466" s="4">
        <v>3.4469999999999997E-8</v>
      </c>
      <c r="S466" s="4">
        <v>4.1399999999999997</v>
      </c>
    </row>
    <row r="467" spans="1:34" hidden="1" outlineLevel="1" collapsed="1" x14ac:dyDescent="0.25">
      <c r="A467" t="s">
        <v>39</v>
      </c>
      <c r="B467" s="4" t="s">
        <v>34</v>
      </c>
      <c r="C467" s="4" t="s">
        <v>1004</v>
      </c>
      <c r="D467" s="4" t="s">
        <v>1005</v>
      </c>
      <c r="E467" s="4">
        <v>1.5092800000000001E-8</v>
      </c>
      <c r="F467" s="4">
        <v>6.6384300000000001E-4</v>
      </c>
      <c r="G467" s="4">
        <v>2</v>
      </c>
      <c r="H467" s="4">
        <v>3</v>
      </c>
      <c r="I467" s="4">
        <v>3</v>
      </c>
      <c r="J467" s="4" t="s">
        <v>999</v>
      </c>
      <c r="K467" s="4" t="s">
        <v>1006</v>
      </c>
      <c r="L467" s="4" t="s">
        <v>1007</v>
      </c>
      <c r="M467" s="4">
        <v>0</v>
      </c>
      <c r="N467" s="4">
        <v>1819.90408</v>
      </c>
      <c r="O467" s="4" t="s">
        <v>34</v>
      </c>
      <c r="P467" s="4" t="s">
        <v>34</v>
      </c>
      <c r="Q467" s="4">
        <v>1.9819999999999999E-4</v>
      </c>
      <c r="R467" s="4">
        <v>4.0540000000000003E-11</v>
      </c>
      <c r="S467" s="4">
        <v>5.49</v>
      </c>
    </row>
    <row r="468" spans="1:34" hidden="1" outlineLevel="1" collapsed="1" x14ac:dyDescent="0.25">
      <c r="A468" t="s">
        <v>39</v>
      </c>
      <c r="B468" s="4" t="s">
        <v>34</v>
      </c>
      <c r="C468" s="4" t="s">
        <v>1008</v>
      </c>
      <c r="D468" s="4" t="s">
        <v>39</v>
      </c>
      <c r="E468" s="4">
        <v>1.7945099999999999E-4</v>
      </c>
      <c r="F468" s="4">
        <v>6.6384300000000001E-4</v>
      </c>
      <c r="G468" s="4">
        <v>2</v>
      </c>
      <c r="H468" s="4">
        <v>2</v>
      </c>
      <c r="I468" s="4">
        <v>8</v>
      </c>
      <c r="J468" s="4" t="s">
        <v>999</v>
      </c>
      <c r="K468" s="4" t="s">
        <v>1009</v>
      </c>
      <c r="L468" s="4" t="s">
        <v>39</v>
      </c>
      <c r="M468" s="4">
        <v>0</v>
      </c>
      <c r="N468" s="4">
        <v>1752.78639</v>
      </c>
      <c r="O468" s="4" t="s">
        <v>34</v>
      </c>
      <c r="P468" s="4" t="s">
        <v>34</v>
      </c>
      <c r="Q468" s="4">
        <v>1.9819999999999999E-4</v>
      </c>
      <c r="R468" s="4">
        <v>7.8110000000000003E-6</v>
      </c>
      <c r="S468" s="4">
        <v>2.97</v>
      </c>
    </row>
    <row r="469" spans="1:34" hidden="1" outlineLevel="1" collapsed="1" x14ac:dyDescent="0.25">
      <c r="A469" t="s">
        <v>39</v>
      </c>
      <c r="B469" s="4" t="s">
        <v>34</v>
      </c>
      <c r="C469" s="4" t="s">
        <v>1029</v>
      </c>
      <c r="D469" s="4" t="s">
        <v>1030</v>
      </c>
      <c r="E469" s="4">
        <v>5.2378400000000001E-4</v>
      </c>
      <c r="F469" s="4">
        <v>6.6384300000000001E-4</v>
      </c>
      <c r="G469" s="4">
        <v>1</v>
      </c>
      <c r="H469" s="4">
        <v>1</v>
      </c>
      <c r="I469" s="4">
        <v>2</v>
      </c>
      <c r="J469" s="4" t="s">
        <v>1021</v>
      </c>
      <c r="K469" s="4" t="s">
        <v>1031</v>
      </c>
      <c r="L469" s="4" t="s">
        <v>1032</v>
      </c>
      <c r="M469" s="4">
        <v>0</v>
      </c>
      <c r="N469" s="4">
        <v>2552.2013700000002</v>
      </c>
      <c r="O469" s="4" t="s">
        <v>34</v>
      </c>
      <c r="P469" s="4" t="s">
        <v>34</v>
      </c>
      <c r="Q469" s="4">
        <v>1.9819999999999999E-4</v>
      </c>
      <c r="R469" s="4">
        <v>3.1340000000000001E-5</v>
      </c>
      <c r="S469" s="4">
        <v>4.45</v>
      </c>
    </row>
    <row r="470" spans="1:34" hidden="1" outlineLevel="1" collapsed="1" x14ac:dyDescent="0.25">
      <c r="A470" t="s">
        <v>39</v>
      </c>
      <c r="B470" s="4" t="s">
        <v>34</v>
      </c>
      <c r="C470" s="4" t="s">
        <v>1010</v>
      </c>
      <c r="D470" s="4" t="s">
        <v>39</v>
      </c>
      <c r="E470" s="4">
        <v>2.4164299999999999E-4</v>
      </c>
      <c r="F470" s="4">
        <v>6.6384300000000001E-4</v>
      </c>
      <c r="G470" s="4">
        <v>2</v>
      </c>
      <c r="H470" s="4">
        <v>3</v>
      </c>
      <c r="I470" s="4">
        <v>17</v>
      </c>
      <c r="J470" s="4" t="s">
        <v>999</v>
      </c>
      <c r="K470" s="4" t="s">
        <v>1011</v>
      </c>
      <c r="L470" s="4" t="s">
        <v>39</v>
      </c>
      <c r="M470" s="4">
        <v>0</v>
      </c>
      <c r="N470" s="4">
        <v>1374.7223300000001</v>
      </c>
      <c r="O470" s="4" t="s">
        <v>34</v>
      </c>
      <c r="P470" s="4" t="s">
        <v>34</v>
      </c>
      <c r="Q470" s="4">
        <v>1.9819999999999999E-4</v>
      </c>
      <c r="R470" s="4">
        <v>1.149E-5</v>
      </c>
      <c r="S470" s="4">
        <v>3.16</v>
      </c>
    </row>
    <row r="471" spans="1:34" hidden="1" outlineLevel="1" collapsed="1" x14ac:dyDescent="0.25">
      <c r="A471" t="s">
        <v>39</v>
      </c>
      <c r="B471" s="4" t="s">
        <v>34</v>
      </c>
      <c r="C471" s="4" t="s">
        <v>1033</v>
      </c>
      <c r="D471" s="4" t="s">
        <v>1034</v>
      </c>
      <c r="E471" s="4">
        <v>9.8476199999999997E-5</v>
      </c>
      <c r="F471" s="4">
        <v>6.6384300000000001E-4</v>
      </c>
      <c r="G471" s="4">
        <v>1</v>
      </c>
      <c r="H471" s="4">
        <v>2</v>
      </c>
      <c r="I471" s="4">
        <v>1</v>
      </c>
      <c r="J471" s="4" t="s">
        <v>1021</v>
      </c>
      <c r="K471" s="4" t="s">
        <v>1035</v>
      </c>
      <c r="L471" s="4" t="s">
        <v>1036</v>
      </c>
      <c r="M471" s="4">
        <v>0</v>
      </c>
      <c r="N471" s="4">
        <v>2625.2534799999999</v>
      </c>
      <c r="O471" s="4" t="s">
        <v>34</v>
      </c>
      <c r="P471" s="4" t="s">
        <v>34</v>
      </c>
      <c r="Q471" s="4">
        <v>1.9819999999999999E-4</v>
      </c>
      <c r="R471" s="4">
        <v>3.5820000000000002E-6</v>
      </c>
      <c r="S471" s="4">
        <v>4.2699999999999996</v>
      </c>
    </row>
    <row r="472" spans="1:34" hidden="1" outlineLevel="1" collapsed="1" x14ac:dyDescent="0.25">
      <c r="A472" t="s">
        <v>39</v>
      </c>
      <c r="B472" s="4" t="s">
        <v>34</v>
      </c>
      <c r="C472" s="4" t="s">
        <v>1015</v>
      </c>
      <c r="D472" s="4" t="s">
        <v>39</v>
      </c>
      <c r="E472" s="4">
        <v>5.1349700000000002E-4</v>
      </c>
      <c r="F472" s="4">
        <v>6.6384300000000001E-4</v>
      </c>
      <c r="G472" s="4">
        <v>2</v>
      </c>
      <c r="H472" s="4">
        <v>2</v>
      </c>
      <c r="I472" s="4">
        <v>9</v>
      </c>
      <c r="J472" s="4" t="s">
        <v>999</v>
      </c>
      <c r="K472" s="4" t="s">
        <v>1016</v>
      </c>
      <c r="L472" s="4" t="s">
        <v>39</v>
      </c>
      <c r="M472" s="4">
        <v>1</v>
      </c>
      <c r="N472" s="4">
        <v>1179.6732</v>
      </c>
      <c r="O472" s="4" t="s">
        <v>34</v>
      </c>
      <c r="P472" s="4" t="s">
        <v>34</v>
      </c>
      <c r="Q472" s="4">
        <v>1.9819999999999999E-4</v>
      </c>
      <c r="R472" s="4">
        <v>3.044E-5</v>
      </c>
      <c r="S472" s="4">
        <v>3.06</v>
      </c>
    </row>
    <row r="473" spans="1:34" hidden="1" outlineLevel="1" collapsed="1" x14ac:dyDescent="0.25">
      <c r="A473" t="s">
        <v>39</v>
      </c>
      <c r="B473" s="4" t="s">
        <v>34</v>
      </c>
      <c r="C473" s="4" t="s">
        <v>1017</v>
      </c>
      <c r="D473" s="4" t="s">
        <v>385</v>
      </c>
      <c r="E473" s="4">
        <v>1.50589E-3</v>
      </c>
      <c r="F473" s="4">
        <v>6.6384300000000001E-4</v>
      </c>
      <c r="G473" s="4">
        <v>2</v>
      </c>
      <c r="H473" s="4">
        <v>2</v>
      </c>
      <c r="I473" s="4">
        <v>27</v>
      </c>
      <c r="J473" s="4" t="s">
        <v>999</v>
      </c>
      <c r="K473" s="4" t="s">
        <v>1018</v>
      </c>
      <c r="L473" s="4" t="s">
        <v>1001</v>
      </c>
      <c r="M473" s="4">
        <v>0</v>
      </c>
      <c r="N473" s="4">
        <v>2239.0984800000001</v>
      </c>
      <c r="O473" s="4" t="s">
        <v>34</v>
      </c>
      <c r="P473" s="4" t="s">
        <v>34</v>
      </c>
      <c r="Q473" s="4">
        <v>1.9819999999999999E-4</v>
      </c>
      <c r="R473" s="4">
        <v>1.227E-4</v>
      </c>
      <c r="S473" s="4">
        <v>2.92</v>
      </c>
    </row>
    <row r="474" spans="1:34" hidden="1" outlineLevel="1" collapsed="1" x14ac:dyDescent="0.25">
      <c r="A474" t="s">
        <v>39</v>
      </c>
      <c r="B474" s="4" t="s">
        <v>34</v>
      </c>
      <c r="C474" s="4" t="s">
        <v>1019</v>
      </c>
      <c r="D474" s="4" t="s">
        <v>385</v>
      </c>
      <c r="E474" s="4">
        <v>1.77404E-2</v>
      </c>
      <c r="F474" s="4">
        <v>6.6384300000000001E-4</v>
      </c>
      <c r="G474" s="4">
        <v>2</v>
      </c>
      <c r="H474" s="4">
        <v>2</v>
      </c>
      <c r="I474" s="4">
        <v>7</v>
      </c>
      <c r="J474" s="4" t="s">
        <v>999</v>
      </c>
      <c r="K474" s="4" t="s">
        <v>1020</v>
      </c>
      <c r="L474" s="4" t="s">
        <v>1001</v>
      </c>
      <c r="M474" s="4">
        <v>1</v>
      </c>
      <c r="N474" s="4">
        <v>2946.44749</v>
      </c>
      <c r="O474" s="4" t="s">
        <v>34</v>
      </c>
      <c r="P474" s="4" t="s">
        <v>34</v>
      </c>
      <c r="Q474" s="4">
        <v>1.9819999999999999E-4</v>
      </c>
      <c r="R474" s="4">
        <v>3.0360000000000001E-3</v>
      </c>
      <c r="S474" s="4">
        <v>1.96</v>
      </c>
    </row>
    <row r="475" spans="1:34" collapsed="1" x14ac:dyDescent="0.25">
      <c r="A475" s="3" t="s">
        <v>34</v>
      </c>
      <c r="B475" s="3" t="s">
        <v>35</v>
      </c>
      <c r="C475" s="3" t="s">
        <v>1037</v>
      </c>
      <c r="D475" s="3" t="s">
        <v>1038</v>
      </c>
      <c r="E475" s="3">
        <v>0</v>
      </c>
      <c r="F475" s="3">
        <v>58.68</v>
      </c>
      <c r="G475" s="3">
        <v>35</v>
      </c>
      <c r="H475" s="3">
        <v>9</v>
      </c>
      <c r="I475" s="3">
        <v>44</v>
      </c>
      <c r="J475" s="3">
        <v>9</v>
      </c>
      <c r="K475" s="3">
        <v>327</v>
      </c>
      <c r="L475" s="3">
        <v>34.4</v>
      </c>
      <c r="M475" s="3">
        <v>10.24</v>
      </c>
      <c r="N475" s="3">
        <v>146.97999999999999</v>
      </c>
      <c r="O475" s="3">
        <v>9</v>
      </c>
      <c r="P475" s="3" t="s">
        <v>421</v>
      </c>
      <c r="Q475" s="3" t="s">
        <v>39</v>
      </c>
      <c r="R475" s="3" t="s">
        <v>1039</v>
      </c>
      <c r="S475" s="3" t="s">
        <v>1040</v>
      </c>
      <c r="T475" s="3" t="s">
        <v>39</v>
      </c>
      <c r="U475" s="3" t="s">
        <v>1041</v>
      </c>
      <c r="V475" s="3" t="s">
        <v>39</v>
      </c>
      <c r="W475" s="3" t="s">
        <v>42</v>
      </c>
      <c r="X475" s="3" t="s">
        <v>39</v>
      </c>
      <c r="Y475" s="3" t="s">
        <v>39</v>
      </c>
      <c r="Z475" s="3" t="s">
        <v>39</v>
      </c>
      <c r="AA475" s="3">
        <v>0</v>
      </c>
      <c r="AB475" s="3" t="s">
        <v>34</v>
      </c>
      <c r="AC475" s="3">
        <v>1</v>
      </c>
      <c r="AD475" s="3">
        <v>0</v>
      </c>
      <c r="AE475" s="3" t="s">
        <v>39</v>
      </c>
      <c r="AF475" s="3">
        <v>3</v>
      </c>
      <c r="AG475" s="3" t="s">
        <v>1042</v>
      </c>
      <c r="AH475" s="3" t="s">
        <v>1043</v>
      </c>
    </row>
    <row r="476" spans="1:34" hidden="1" outlineLevel="1" collapsed="1" x14ac:dyDescent="0.25">
      <c r="A476" t="s">
        <v>39</v>
      </c>
      <c r="B476" s="2" t="s">
        <v>45</v>
      </c>
      <c r="C476" s="2" t="s">
        <v>46</v>
      </c>
      <c r="D476" s="2" t="s">
        <v>33</v>
      </c>
      <c r="E476" s="2" t="s">
        <v>47</v>
      </c>
      <c r="F476" s="2" t="s">
        <v>48</v>
      </c>
      <c r="G476" s="2" t="s">
        <v>28</v>
      </c>
      <c r="H476" s="2" t="s">
        <v>49</v>
      </c>
      <c r="I476" s="2" t="s">
        <v>8</v>
      </c>
      <c r="J476" s="2" t="s">
        <v>50</v>
      </c>
      <c r="K476" s="2" t="s">
        <v>51</v>
      </c>
      <c r="L476" s="2" t="s">
        <v>52</v>
      </c>
      <c r="M476" s="2" t="s">
        <v>53</v>
      </c>
      <c r="N476" s="2" t="s">
        <v>54</v>
      </c>
      <c r="O476" s="2" t="s">
        <v>27</v>
      </c>
      <c r="P476" s="2" t="s">
        <v>55</v>
      </c>
      <c r="Q476" s="2" t="s">
        <v>56</v>
      </c>
      <c r="R476" s="2" t="s">
        <v>57</v>
      </c>
      <c r="S476" s="2" t="s">
        <v>58</v>
      </c>
    </row>
    <row r="477" spans="1:34" hidden="1" outlineLevel="1" collapsed="1" x14ac:dyDescent="0.25">
      <c r="A477" t="s">
        <v>39</v>
      </c>
      <c r="B477" s="4" t="s">
        <v>34</v>
      </c>
      <c r="C477" s="4" t="s">
        <v>1044</v>
      </c>
      <c r="D477" s="4" t="s">
        <v>131</v>
      </c>
      <c r="E477" s="4">
        <v>1.0850199999999999E-6</v>
      </c>
      <c r="F477" s="4">
        <v>6.6384300000000001E-4</v>
      </c>
      <c r="G477" s="4">
        <v>1</v>
      </c>
      <c r="H477" s="4">
        <v>1</v>
      </c>
      <c r="I477" s="4">
        <v>11</v>
      </c>
      <c r="J477" s="4" t="s">
        <v>1037</v>
      </c>
      <c r="K477" s="4" t="s">
        <v>1045</v>
      </c>
      <c r="L477" s="4" t="s">
        <v>1046</v>
      </c>
      <c r="M477" s="4">
        <v>0</v>
      </c>
      <c r="N477" s="4">
        <v>1768.8170399999999</v>
      </c>
      <c r="O477" s="4" t="s">
        <v>34</v>
      </c>
      <c r="P477" s="4" t="s">
        <v>34</v>
      </c>
      <c r="Q477" s="4">
        <v>1.9819999999999999E-4</v>
      </c>
      <c r="R477" s="4">
        <v>1.0320000000000001E-8</v>
      </c>
      <c r="S477" s="4">
        <v>4.3899999999999997</v>
      </c>
    </row>
    <row r="478" spans="1:34" hidden="1" outlineLevel="1" collapsed="1" x14ac:dyDescent="0.25">
      <c r="A478" t="s">
        <v>39</v>
      </c>
      <c r="B478" s="4" t="s">
        <v>34</v>
      </c>
      <c r="C478" s="4" t="s">
        <v>1047</v>
      </c>
      <c r="D478" s="4" t="s">
        <v>39</v>
      </c>
      <c r="E478" s="4">
        <v>3.4447000000000002E-3</v>
      </c>
      <c r="F478" s="4">
        <v>6.6384300000000001E-4</v>
      </c>
      <c r="G478" s="4">
        <v>1</v>
      </c>
      <c r="H478" s="4">
        <v>1</v>
      </c>
      <c r="I478" s="4">
        <v>2</v>
      </c>
      <c r="J478" s="4" t="s">
        <v>1037</v>
      </c>
      <c r="K478" s="4" t="s">
        <v>1048</v>
      </c>
      <c r="L478" s="4" t="s">
        <v>39</v>
      </c>
      <c r="M478" s="4">
        <v>0</v>
      </c>
      <c r="N478" s="4">
        <v>1015.5782400000001</v>
      </c>
      <c r="O478" s="4" t="s">
        <v>34</v>
      </c>
      <c r="P478" s="4" t="s">
        <v>34</v>
      </c>
      <c r="Q478" s="4">
        <v>1.9819999999999999E-4</v>
      </c>
      <c r="R478" s="4">
        <v>3.592E-4</v>
      </c>
      <c r="S478" s="4">
        <v>1.82</v>
      </c>
    </row>
    <row r="479" spans="1:34" hidden="1" outlineLevel="1" collapsed="1" x14ac:dyDescent="0.25">
      <c r="A479" t="s">
        <v>39</v>
      </c>
      <c r="B479" s="4" t="s">
        <v>34</v>
      </c>
      <c r="C479" s="4" t="s">
        <v>1049</v>
      </c>
      <c r="D479" s="4" t="s">
        <v>39</v>
      </c>
      <c r="E479" s="4">
        <v>6.9548800000000001E-3</v>
      </c>
      <c r="F479" s="4">
        <v>6.6384300000000001E-4</v>
      </c>
      <c r="G479" s="4">
        <v>1</v>
      </c>
      <c r="H479" s="4">
        <v>1</v>
      </c>
      <c r="I479" s="4">
        <v>3</v>
      </c>
      <c r="J479" s="4" t="s">
        <v>1037</v>
      </c>
      <c r="K479" s="4" t="s">
        <v>1050</v>
      </c>
      <c r="L479" s="4" t="s">
        <v>39</v>
      </c>
      <c r="M479" s="4">
        <v>1</v>
      </c>
      <c r="N479" s="4">
        <v>1002.58299</v>
      </c>
      <c r="O479" s="4" t="s">
        <v>34</v>
      </c>
      <c r="P479" s="4" t="s">
        <v>34</v>
      </c>
      <c r="Q479" s="4">
        <v>1.9819999999999999E-4</v>
      </c>
      <c r="R479" s="4">
        <v>8.9899999999999995E-4</v>
      </c>
      <c r="S479" s="4">
        <v>2.54</v>
      </c>
    </row>
    <row r="480" spans="1:34" hidden="1" outlineLevel="1" collapsed="1" x14ac:dyDescent="0.25">
      <c r="A480" t="s">
        <v>39</v>
      </c>
      <c r="B480" s="4" t="s">
        <v>34</v>
      </c>
      <c r="C480" s="4" t="s">
        <v>1051</v>
      </c>
      <c r="D480" s="4" t="s">
        <v>39</v>
      </c>
      <c r="E480" s="4">
        <v>2.9838299999999998E-3</v>
      </c>
      <c r="F480" s="4">
        <v>6.6384300000000001E-4</v>
      </c>
      <c r="G480" s="4">
        <v>1</v>
      </c>
      <c r="H480" s="4">
        <v>1</v>
      </c>
      <c r="I480" s="4">
        <v>2</v>
      </c>
      <c r="J480" s="4" t="s">
        <v>1037</v>
      </c>
      <c r="K480" s="4" t="s">
        <v>1052</v>
      </c>
      <c r="L480" s="4" t="s">
        <v>39</v>
      </c>
      <c r="M480" s="4">
        <v>0</v>
      </c>
      <c r="N480" s="4">
        <v>886.48936000000003</v>
      </c>
      <c r="O480" s="4" t="s">
        <v>34</v>
      </c>
      <c r="P480" s="4" t="s">
        <v>34</v>
      </c>
      <c r="Q480" s="4">
        <v>1.9819999999999999E-4</v>
      </c>
      <c r="R480" s="4">
        <v>2.9819999999999998E-4</v>
      </c>
      <c r="S480" s="4">
        <v>1.9</v>
      </c>
    </row>
    <row r="481" spans="1:34" hidden="1" outlineLevel="1" collapsed="1" x14ac:dyDescent="0.25">
      <c r="A481" t="s">
        <v>39</v>
      </c>
      <c r="B481" s="4" t="s">
        <v>34</v>
      </c>
      <c r="C481" s="4" t="s">
        <v>1053</v>
      </c>
      <c r="D481" s="4" t="s">
        <v>39</v>
      </c>
      <c r="E481" s="4">
        <v>1.1949E-4</v>
      </c>
      <c r="F481" s="4">
        <v>6.6384300000000001E-4</v>
      </c>
      <c r="G481" s="4">
        <v>1</v>
      </c>
      <c r="H481" s="4">
        <v>1</v>
      </c>
      <c r="I481" s="4">
        <v>2</v>
      </c>
      <c r="J481" s="4" t="s">
        <v>1037</v>
      </c>
      <c r="K481" s="4" t="s">
        <v>1054</v>
      </c>
      <c r="L481" s="4" t="s">
        <v>39</v>
      </c>
      <c r="M481" s="4">
        <v>0</v>
      </c>
      <c r="N481" s="4">
        <v>1728.9530600000001</v>
      </c>
      <c r="O481" s="4" t="s">
        <v>34</v>
      </c>
      <c r="P481" s="4" t="s">
        <v>34</v>
      </c>
      <c r="Q481" s="4">
        <v>1.9819999999999999E-4</v>
      </c>
      <c r="R481" s="4">
        <v>4.6040000000000003E-6</v>
      </c>
      <c r="S481" s="4">
        <v>3.86</v>
      </c>
    </row>
    <row r="482" spans="1:34" hidden="1" outlineLevel="1" collapsed="1" x14ac:dyDescent="0.25">
      <c r="A482" t="s">
        <v>39</v>
      </c>
      <c r="B482" s="4" t="s">
        <v>34</v>
      </c>
      <c r="C482" s="4" t="s">
        <v>1055</v>
      </c>
      <c r="D482" s="4" t="s">
        <v>39</v>
      </c>
      <c r="E482" s="4">
        <v>4.9939999999999998E-2</v>
      </c>
      <c r="F482" s="4">
        <v>6.6384300000000001E-4</v>
      </c>
      <c r="G482" s="4">
        <v>1</v>
      </c>
      <c r="H482" s="4">
        <v>1</v>
      </c>
      <c r="I482" s="4">
        <v>2</v>
      </c>
      <c r="J482" s="4" t="s">
        <v>1037</v>
      </c>
      <c r="K482" s="4" t="s">
        <v>1056</v>
      </c>
      <c r="L482" s="4" t="s">
        <v>39</v>
      </c>
      <c r="M482" s="4">
        <v>2</v>
      </c>
      <c r="N482" s="4">
        <v>2259.1503200000002</v>
      </c>
      <c r="O482" s="4" t="s">
        <v>34</v>
      </c>
      <c r="P482" s="4" t="s">
        <v>34</v>
      </c>
      <c r="Q482" s="4">
        <v>1.9819999999999999E-4</v>
      </c>
      <c r="R482" s="4">
        <v>1.189E-2</v>
      </c>
      <c r="S482" s="4">
        <v>2.61</v>
      </c>
    </row>
    <row r="483" spans="1:34" hidden="1" outlineLevel="1" collapsed="1" x14ac:dyDescent="0.25">
      <c r="A483" t="s">
        <v>39</v>
      </c>
      <c r="B483" s="4" t="s">
        <v>34</v>
      </c>
      <c r="C483" s="4" t="s">
        <v>1057</v>
      </c>
      <c r="D483" s="4" t="s">
        <v>1058</v>
      </c>
      <c r="E483" s="4">
        <v>5.0341199999999996E-4</v>
      </c>
      <c r="F483" s="4">
        <v>6.6384300000000001E-4</v>
      </c>
      <c r="G483" s="4">
        <v>1</v>
      </c>
      <c r="H483" s="4">
        <v>1</v>
      </c>
      <c r="I483" s="4">
        <v>1</v>
      </c>
      <c r="J483" s="4" t="s">
        <v>1037</v>
      </c>
      <c r="K483" s="4" t="s">
        <v>1059</v>
      </c>
      <c r="L483" s="4" t="s">
        <v>1060</v>
      </c>
      <c r="M483" s="4">
        <v>0</v>
      </c>
      <c r="N483" s="4">
        <v>2252.0508199999999</v>
      </c>
      <c r="O483" s="4" t="s">
        <v>34</v>
      </c>
      <c r="P483" s="4" t="s">
        <v>34</v>
      </c>
      <c r="Q483" s="4">
        <v>1.9819999999999999E-4</v>
      </c>
      <c r="R483" s="4">
        <v>2.968E-5</v>
      </c>
      <c r="S483" s="4">
        <v>4.7</v>
      </c>
    </row>
    <row r="484" spans="1:34" hidden="1" outlineLevel="1" collapsed="1" x14ac:dyDescent="0.25">
      <c r="A484" t="s">
        <v>39</v>
      </c>
      <c r="B484" s="4" t="s">
        <v>34</v>
      </c>
      <c r="C484" s="4" t="s">
        <v>1057</v>
      </c>
      <c r="D484" s="4" t="s">
        <v>1061</v>
      </c>
      <c r="E484" s="4">
        <v>4.2707399999999998E-7</v>
      </c>
      <c r="F484" s="4">
        <v>6.6384300000000001E-4</v>
      </c>
      <c r="G484" s="4">
        <v>1</v>
      </c>
      <c r="H484" s="4">
        <v>1</v>
      </c>
      <c r="I484" s="4">
        <v>18</v>
      </c>
      <c r="J484" s="4" t="s">
        <v>1037</v>
      </c>
      <c r="K484" s="4" t="s">
        <v>1059</v>
      </c>
      <c r="L484" s="4" t="s">
        <v>1062</v>
      </c>
      <c r="M484" s="4">
        <v>0</v>
      </c>
      <c r="N484" s="4">
        <v>2268.04574</v>
      </c>
      <c r="O484" s="4" t="s">
        <v>34</v>
      </c>
      <c r="P484" s="4" t="s">
        <v>34</v>
      </c>
      <c r="Q484" s="4">
        <v>1.9819999999999999E-4</v>
      </c>
      <c r="R484" s="4">
        <v>3.0800000000000001E-9</v>
      </c>
      <c r="S484" s="4">
        <v>4.8600000000000003</v>
      </c>
    </row>
    <row r="485" spans="1:34" hidden="1" outlineLevel="1" collapsed="1" x14ac:dyDescent="0.25">
      <c r="A485" t="s">
        <v>39</v>
      </c>
      <c r="B485" s="4" t="s">
        <v>34</v>
      </c>
      <c r="C485" s="4" t="s">
        <v>1063</v>
      </c>
      <c r="D485" s="4" t="s">
        <v>186</v>
      </c>
      <c r="E485" s="4">
        <v>7.4715599999999993E-2</v>
      </c>
      <c r="F485" s="4">
        <v>1.35166E-3</v>
      </c>
      <c r="G485" s="4">
        <v>1</v>
      </c>
      <c r="H485" s="4">
        <v>1</v>
      </c>
      <c r="I485" s="4">
        <v>2</v>
      </c>
      <c r="J485" s="4" t="s">
        <v>1037</v>
      </c>
      <c r="K485" s="4" t="s">
        <v>1064</v>
      </c>
      <c r="L485" s="4" t="s">
        <v>1065</v>
      </c>
      <c r="M485" s="4">
        <v>0</v>
      </c>
      <c r="N485" s="4">
        <v>1297.5728899999999</v>
      </c>
      <c r="O485" s="4" t="s">
        <v>34</v>
      </c>
      <c r="P485" s="4" t="s">
        <v>34</v>
      </c>
      <c r="Q485" s="4">
        <v>3.7310000000000002E-4</v>
      </c>
      <c r="R485" s="4">
        <v>2.0279999999999999E-2</v>
      </c>
      <c r="S485" s="4">
        <v>1.67</v>
      </c>
    </row>
    <row r="486" spans="1:34" hidden="1" outlineLevel="1" collapsed="1" x14ac:dyDescent="0.25">
      <c r="A486" t="s">
        <v>39</v>
      </c>
      <c r="B486" s="4" t="s">
        <v>34</v>
      </c>
      <c r="C486" s="4" t="s">
        <v>1066</v>
      </c>
      <c r="D486" s="4" t="s">
        <v>39</v>
      </c>
      <c r="E486" s="4">
        <v>1.9956499999999999E-2</v>
      </c>
      <c r="F486" s="4">
        <v>6.6384300000000001E-4</v>
      </c>
      <c r="G486" s="4">
        <v>1</v>
      </c>
      <c r="H486" s="4">
        <v>1</v>
      </c>
      <c r="I486" s="4">
        <v>1</v>
      </c>
      <c r="J486" s="4" t="s">
        <v>1037</v>
      </c>
      <c r="K486" s="4" t="s">
        <v>1067</v>
      </c>
      <c r="L486" s="4" t="s">
        <v>39</v>
      </c>
      <c r="M486" s="4">
        <v>0</v>
      </c>
      <c r="N486" s="4">
        <v>849.49410999999998</v>
      </c>
      <c r="O486" s="4" t="s">
        <v>34</v>
      </c>
      <c r="P486" s="4" t="s">
        <v>34</v>
      </c>
      <c r="Q486" s="4">
        <v>1.9819999999999999E-4</v>
      </c>
      <c r="R486" s="4">
        <v>3.5360000000000001E-3</v>
      </c>
      <c r="S486" s="4">
        <v>1.78</v>
      </c>
    </row>
    <row r="487" spans="1:34" collapsed="1" x14ac:dyDescent="0.25">
      <c r="A487" s="3" t="s">
        <v>34</v>
      </c>
      <c r="B487" s="3" t="s">
        <v>35</v>
      </c>
      <c r="C487" s="3" t="s">
        <v>1068</v>
      </c>
      <c r="D487" s="3" t="s">
        <v>1069</v>
      </c>
      <c r="E487" s="3">
        <v>0</v>
      </c>
      <c r="F487" s="3">
        <v>57.191000000000003</v>
      </c>
      <c r="G487" s="3">
        <v>11</v>
      </c>
      <c r="H487" s="3">
        <v>12</v>
      </c>
      <c r="I487" s="3">
        <v>39</v>
      </c>
      <c r="J487" s="3">
        <v>1</v>
      </c>
      <c r="K487" s="3">
        <v>1755</v>
      </c>
      <c r="L487" s="3">
        <v>198.5</v>
      </c>
      <c r="M487" s="3">
        <v>8.18</v>
      </c>
      <c r="N487" s="3">
        <v>107.22</v>
      </c>
      <c r="O487" s="3">
        <v>12</v>
      </c>
      <c r="P487" s="3" t="s">
        <v>884</v>
      </c>
      <c r="Q487" s="3" t="s">
        <v>885</v>
      </c>
      <c r="R487" s="3" t="s">
        <v>886</v>
      </c>
      <c r="S487" s="3" t="s">
        <v>1070</v>
      </c>
      <c r="T487" s="3" t="s">
        <v>39</v>
      </c>
      <c r="U487" s="3" t="s">
        <v>1068</v>
      </c>
      <c r="V487" s="3" t="s">
        <v>39</v>
      </c>
      <c r="W487" s="3" t="s">
        <v>226</v>
      </c>
      <c r="X487" s="3" t="s">
        <v>39</v>
      </c>
      <c r="Y487" s="3" t="s">
        <v>39</v>
      </c>
      <c r="Z487" s="3" t="s">
        <v>39</v>
      </c>
      <c r="AA487" s="3">
        <v>0</v>
      </c>
      <c r="AB487" s="3" t="s">
        <v>34</v>
      </c>
      <c r="AC487" s="3">
        <v>1</v>
      </c>
      <c r="AD487" s="3">
        <v>0</v>
      </c>
      <c r="AE487" s="3" t="s">
        <v>39</v>
      </c>
      <c r="AF487" s="3">
        <v>1</v>
      </c>
      <c r="AG487" s="3" t="s">
        <v>888</v>
      </c>
      <c r="AH487" s="3" t="s">
        <v>889</v>
      </c>
    </row>
    <row r="488" spans="1:34" hidden="1" outlineLevel="1" collapsed="1" x14ac:dyDescent="0.25">
      <c r="A488" t="s">
        <v>39</v>
      </c>
      <c r="B488" s="2" t="s">
        <v>45</v>
      </c>
      <c r="C488" s="2" t="s">
        <v>46</v>
      </c>
      <c r="D488" s="2" t="s">
        <v>33</v>
      </c>
      <c r="E488" s="2" t="s">
        <v>47</v>
      </c>
      <c r="F488" s="2" t="s">
        <v>48</v>
      </c>
      <c r="G488" s="2" t="s">
        <v>28</v>
      </c>
      <c r="H488" s="2" t="s">
        <v>49</v>
      </c>
      <c r="I488" s="2" t="s">
        <v>8</v>
      </c>
      <c r="J488" s="2" t="s">
        <v>50</v>
      </c>
      <c r="K488" s="2" t="s">
        <v>51</v>
      </c>
      <c r="L488" s="2" t="s">
        <v>52</v>
      </c>
      <c r="M488" s="2" t="s">
        <v>53</v>
      </c>
      <c r="N488" s="2" t="s">
        <v>54</v>
      </c>
      <c r="O488" s="2" t="s">
        <v>27</v>
      </c>
      <c r="P488" s="2" t="s">
        <v>55</v>
      </c>
      <c r="Q488" s="2" t="s">
        <v>56</v>
      </c>
      <c r="R488" s="2" t="s">
        <v>57</v>
      </c>
      <c r="S488" s="2" t="s">
        <v>58</v>
      </c>
    </row>
    <row r="489" spans="1:34" hidden="1" outlineLevel="1" collapsed="1" x14ac:dyDescent="0.25">
      <c r="A489" t="s">
        <v>39</v>
      </c>
      <c r="B489" s="4" t="s">
        <v>34</v>
      </c>
      <c r="C489" s="4" t="s">
        <v>890</v>
      </c>
      <c r="D489" s="4" t="s">
        <v>39</v>
      </c>
      <c r="E489" s="4">
        <v>8.4557799999999999E-6</v>
      </c>
      <c r="F489" s="4">
        <v>6.6384300000000001E-4</v>
      </c>
      <c r="G489" s="4">
        <v>2</v>
      </c>
      <c r="H489" s="4">
        <v>29</v>
      </c>
      <c r="I489" s="4">
        <v>7</v>
      </c>
      <c r="J489" s="4" t="s">
        <v>891</v>
      </c>
      <c r="K489" s="4" t="s">
        <v>892</v>
      </c>
      <c r="L489" s="4" t="s">
        <v>39</v>
      </c>
      <c r="M489" s="4">
        <v>0</v>
      </c>
      <c r="N489" s="4">
        <v>1641.8330100000001</v>
      </c>
      <c r="O489" s="4" t="s">
        <v>34</v>
      </c>
      <c r="P489" s="4" t="s">
        <v>34</v>
      </c>
      <c r="Q489" s="4">
        <v>1.9819999999999999E-4</v>
      </c>
      <c r="R489" s="4">
        <v>1.4859999999999999E-7</v>
      </c>
      <c r="S489" s="4">
        <v>3.6</v>
      </c>
    </row>
    <row r="490" spans="1:34" hidden="1" outlineLevel="1" collapsed="1" x14ac:dyDescent="0.25">
      <c r="A490" t="s">
        <v>39</v>
      </c>
      <c r="B490" s="4" t="s">
        <v>34</v>
      </c>
      <c r="C490" s="4" t="s">
        <v>893</v>
      </c>
      <c r="D490" s="4" t="s">
        <v>39</v>
      </c>
      <c r="E490" s="4">
        <v>1.9140199999999999E-4</v>
      </c>
      <c r="F490" s="4">
        <v>6.6384300000000001E-4</v>
      </c>
      <c r="G490" s="4">
        <v>2</v>
      </c>
      <c r="H490" s="4">
        <v>46</v>
      </c>
      <c r="I490" s="4">
        <v>5</v>
      </c>
      <c r="J490" s="4" t="s">
        <v>891</v>
      </c>
      <c r="K490" s="4" t="s">
        <v>894</v>
      </c>
      <c r="L490" s="4" t="s">
        <v>39</v>
      </c>
      <c r="M490" s="4">
        <v>0</v>
      </c>
      <c r="N490" s="4">
        <v>1639.7922000000001</v>
      </c>
      <c r="O490" s="4" t="s">
        <v>34</v>
      </c>
      <c r="P490" s="4" t="s">
        <v>34</v>
      </c>
      <c r="Q490" s="4">
        <v>1.9819999999999999E-4</v>
      </c>
      <c r="R490" s="4">
        <v>8.4819999999999994E-6</v>
      </c>
      <c r="S490" s="4">
        <v>4.75</v>
      </c>
    </row>
    <row r="491" spans="1:34" hidden="1" outlineLevel="1" collapsed="1" x14ac:dyDescent="0.25">
      <c r="A491" t="s">
        <v>39</v>
      </c>
      <c r="B491" s="4" t="s">
        <v>34</v>
      </c>
      <c r="C491" s="4" t="s">
        <v>895</v>
      </c>
      <c r="D491" s="4" t="s">
        <v>896</v>
      </c>
      <c r="E491" s="4">
        <v>4.8143799999999999E-4</v>
      </c>
      <c r="F491" s="4">
        <v>6.6384300000000001E-4</v>
      </c>
      <c r="G491" s="4">
        <v>2</v>
      </c>
      <c r="H491" s="4">
        <v>22</v>
      </c>
      <c r="I491" s="4">
        <v>5</v>
      </c>
      <c r="J491" s="4" t="s">
        <v>891</v>
      </c>
      <c r="K491" s="4" t="s">
        <v>897</v>
      </c>
      <c r="L491" s="4" t="s">
        <v>898</v>
      </c>
      <c r="M491" s="4">
        <v>1</v>
      </c>
      <c r="N491" s="4">
        <v>2416.0932699999998</v>
      </c>
      <c r="O491" s="4" t="s">
        <v>34</v>
      </c>
      <c r="P491" s="4" t="s">
        <v>34</v>
      </c>
      <c r="Q491" s="4">
        <v>1.9819999999999999E-4</v>
      </c>
      <c r="R491" s="4">
        <v>2.8050000000000001E-5</v>
      </c>
      <c r="S491" s="4">
        <v>3.37</v>
      </c>
    </row>
    <row r="492" spans="1:34" hidden="1" outlineLevel="1" collapsed="1" x14ac:dyDescent="0.25">
      <c r="A492" t="s">
        <v>39</v>
      </c>
      <c r="B492" s="4" t="s">
        <v>34</v>
      </c>
      <c r="C492" s="4" t="s">
        <v>899</v>
      </c>
      <c r="D492" s="4" t="s">
        <v>39</v>
      </c>
      <c r="E492" s="4">
        <v>7.2148799999999996E-6</v>
      </c>
      <c r="F492" s="4">
        <v>6.6384300000000001E-4</v>
      </c>
      <c r="G492" s="4">
        <v>2</v>
      </c>
      <c r="H492" s="4">
        <v>31</v>
      </c>
      <c r="I492" s="4">
        <v>2</v>
      </c>
      <c r="J492" s="4" t="s">
        <v>891</v>
      </c>
      <c r="K492" s="4" t="s">
        <v>900</v>
      </c>
      <c r="L492" s="4" t="s">
        <v>39</v>
      </c>
      <c r="M492" s="4">
        <v>0</v>
      </c>
      <c r="N492" s="4">
        <v>2088.9508900000001</v>
      </c>
      <c r="O492" s="4" t="s">
        <v>34</v>
      </c>
      <c r="P492" s="4" t="s">
        <v>34</v>
      </c>
      <c r="Q492" s="4">
        <v>1.9819999999999999E-4</v>
      </c>
      <c r="R492" s="4">
        <v>1.2060000000000001E-7</v>
      </c>
      <c r="S492" s="4">
        <v>4.91</v>
      </c>
    </row>
    <row r="493" spans="1:34" hidden="1" outlineLevel="1" collapsed="1" x14ac:dyDescent="0.25">
      <c r="A493" t="s">
        <v>39</v>
      </c>
      <c r="B493" s="4" t="s">
        <v>34</v>
      </c>
      <c r="C493" s="4" t="s">
        <v>903</v>
      </c>
      <c r="D493" s="4" t="s">
        <v>39</v>
      </c>
      <c r="E493" s="4">
        <v>1.77404E-2</v>
      </c>
      <c r="F493" s="4">
        <v>6.6384300000000001E-4</v>
      </c>
      <c r="G493" s="4">
        <v>2</v>
      </c>
      <c r="H493" s="4">
        <v>36</v>
      </c>
      <c r="I493" s="4">
        <v>1</v>
      </c>
      <c r="J493" s="4" t="s">
        <v>891</v>
      </c>
      <c r="K493" s="4" t="s">
        <v>904</v>
      </c>
      <c r="L493" s="4" t="s">
        <v>39</v>
      </c>
      <c r="M493" s="4">
        <v>0</v>
      </c>
      <c r="N493" s="4">
        <v>894.54073000000005</v>
      </c>
      <c r="O493" s="4" t="s">
        <v>34</v>
      </c>
      <c r="P493" s="4" t="s">
        <v>34</v>
      </c>
      <c r="Q493" s="4">
        <v>1.9819999999999999E-4</v>
      </c>
      <c r="R493" s="4">
        <v>3.0330000000000001E-3</v>
      </c>
      <c r="S493" s="4">
        <v>2.44</v>
      </c>
    </row>
    <row r="494" spans="1:34" hidden="1" outlineLevel="1" collapsed="1" x14ac:dyDescent="0.25">
      <c r="A494" t="s">
        <v>39</v>
      </c>
      <c r="B494" s="4" t="s">
        <v>34</v>
      </c>
      <c r="C494" s="4" t="s">
        <v>1071</v>
      </c>
      <c r="D494" s="4" t="s">
        <v>39</v>
      </c>
      <c r="E494" s="4">
        <v>4.5904400000000003E-3</v>
      </c>
      <c r="F494" s="4">
        <v>6.6384300000000001E-4</v>
      </c>
      <c r="G494" s="4">
        <v>1</v>
      </c>
      <c r="H494" s="4">
        <v>12</v>
      </c>
      <c r="I494" s="4">
        <v>2</v>
      </c>
      <c r="J494" s="4" t="s">
        <v>1068</v>
      </c>
      <c r="K494" s="4" t="s">
        <v>1072</v>
      </c>
      <c r="L494" s="4" t="s">
        <v>39</v>
      </c>
      <c r="M494" s="4">
        <v>0</v>
      </c>
      <c r="N494" s="4">
        <v>1816.9115899999999</v>
      </c>
      <c r="O494" s="4" t="s">
        <v>34</v>
      </c>
      <c r="P494" s="4" t="s">
        <v>34</v>
      </c>
      <c r="Q494" s="4">
        <v>1.9819999999999999E-4</v>
      </c>
      <c r="R494" s="4">
        <v>5.2070000000000003E-4</v>
      </c>
      <c r="S494" s="4">
        <v>3.31</v>
      </c>
    </row>
    <row r="495" spans="1:34" hidden="1" outlineLevel="1" collapsed="1" x14ac:dyDescent="0.25">
      <c r="A495" t="s">
        <v>39</v>
      </c>
      <c r="B495" s="4" t="s">
        <v>34</v>
      </c>
      <c r="C495" s="4" t="s">
        <v>907</v>
      </c>
      <c r="D495" s="4" t="s">
        <v>39</v>
      </c>
      <c r="E495" s="4">
        <v>1.6725400000000001E-2</v>
      </c>
      <c r="F495" s="4">
        <v>6.6384300000000001E-4</v>
      </c>
      <c r="G495" s="4">
        <v>2</v>
      </c>
      <c r="H495" s="4">
        <v>29</v>
      </c>
      <c r="I495" s="4">
        <v>1</v>
      </c>
      <c r="J495" s="4" t="s">
        <v>891</v>
      </c>
      <c r="K495" s="4" t="s">
        <v>908</v>
      </c>
      <c r="L495" s="4" t="s">
        <v>39</v>
      </c>
      <c r="M495" s="4">
        <v>0</v>
      </c>
      <c r="N495" s="4">
        <v>2185.1036399999998</v>
      </c>
      <c r="O495" s="4" t="s">
        <v>34</v>
      </c>
      <c r="P495" s="4" t="s">
        <v>34</v>
      </c>
      <c r="Q495" s="4">
        <v>1.9819999999999999E-4</v>
      </c>
      <c r="R495" s="4">
        <v>2.8080000000000002E-3</v>
      </c>
      <c r="S495" s="4">
        <v>2.8</v>
      </c>
    </row>
    <row r="496" spans="1:34" hidden="1" outlineLevel="1" collapsed="1" x14ac:dyDescent="0.25">
      <c r="A496" t="s">
        <v>39</v>
      </c>
      <c r="B496" s="4" t="s">
        <v>34</v>
      </c>
      <c r="C496" s="4" t="s">
        <v>909</v>
      </c>
      <c r="D496" s="4" t="s">
        <v>39</v>
      </c>
      <c r="E496" s="4">
        <v>2.0153000000000001E-2</v>
      </c>
      <c r="F496" s="4">
        <v>6.6384300000000001E-4</v>
      </c>
      <c r="G496" s="4">
        <v>2</v>
      </c>
      <c r="H496" s="4">
        <v>16</v>
      </c>
      <c r="I496" s="4">
        <v>1</v>
      </c>
      <c r="J496" s="4" t="s">
        <v>891</v>
      </c>
      <c r="K496" s="4" t="s">
        <v>910</v>
      </c>
      <c r="L496" s="4" t="s">
        <v>39</v>
      </c>
      <c r="M496" s="4">
        <v>0</v>
      </c>
      <c r="N496" s="4">
        <v>2128.0152800000001</v>
      </c>
      <c r="O496" s="4" t="s">
        <v>34</v>
      </c>
      <c r="P496" s="4" t="s">
        <v>34</v>
      </c>
      <c r="Q496" s="4">
        <v>1.9819999999999999E-4</v>
      </c>
      <c r="R496" s="4">
        <v>3.5950000000000001E-3</v>
      </c>
      <c r="S496" s="4">
        <v>1.54</v>
      </c>
    </row>
    <row r="497" spans="1:34" hidden="1" outlineLevel="1" collapsed="1" x14ac:dyDescent="0.25">
      <c r="A497" t="s">
        <v>39</v>
      </c>
      <c r="B497" s="4" t="s">
        <v>34</v>
      </c>
      <c r="C497" s="4" t="s">
        <v>911</v>
      </c>
      <c r="D497" s="4" t="s">
        <v>39</v>
      </c>
      <c r="E497" s="4">
        <v>4.8713000000000003E-3</v>
      </c>
      <c r="F497" s="4">
        <v>6.6384300000000001E-4</v>
      </c>
      <c r="G497" s="4">
        <v>2</v>
      </c>
      <c r="H497" s="4">
        <v>23</v>
      </c>
      <c r="I497" s="4">
        <v>1</v>
      </c>
      <c r="J497" s="4" t="s">
        <v>891</v>
      </c>
      <c r="K497" s="4" t="s">
        <v>912</v>
      </c>
      <c r="L497" s="4" t="s">
        <v>39</v>
      </c>
      <c r="M497" s="4">
        <v>0</v>
      </c>
      <c r="N497" s="4">
        <v>1693.79556</v>
      </c>
      <c r="O497" s="4" t="s">
        <v>34</v>
      </c>
      <c r="P497" s="4" t="s">
        <v>34</v>
      </c>
      <c r="Q497" s="4">
        <v>1.9819999999999999E-4</v>
      </c>
      <c r="R497" s="4">
        <v>5.6309999999999997E-4</v>
      </c>
      <c r="S497" s="4">
        <v>3.47</v>
      </c>
    </row>
    <row r="498" spans="1:34" hidden="1" outlineLevel="1" collapsed="1" x14ac:dyDescent="0.25">
      <c r="A498" t="s">
        <v>39</v>
      </c>
      <c r="B498" s="4" t="s">
        <v>34</v>
      </c>
      <c r="C498" s="4" t="s">
        <v>913</v>
      </c>
      <c r="D498" s="4" t="s">
        <v>39</v>
      </c>
      <c r="E498" s="4">
        <v>1.1394E-2</v>
      </c>
      <c r="F498" s="4">
        <v>6.6384300000000001E-4</v>
      </c>
      <c r="G498" s="4">
        <v>2</v>
      </c>
      <c r="H498" s="4">
        <v>22</v>
      </c>
      <c r="I498" s="4">
        <v>2</v>
      </c>
      <c r="J498" s="4" t="s">
        <v>891</v>
      </c>
      <c r="K498" s="4" t="s">
        <v>914</v>
      </c>
      <c r="L498" s="4" t="s">
        <v>39</v>
      </c>
      <c r="M498" s="4">
        <v>0</v>
      </c>
      <c r="N498" s="4">
        <v>2203.0989500000001</v>
      </c>
      <c r="O498" s="4" t="s">
        <v>34</v>
      </c>
      <c r="P498" s="4" t="s">
        <v>34</v>
      </c>
      <c r="Q498" s="4">
        <v>1.9819999999999999E-4</v>
      </c>
      <c r="R498" s="4">
        <v>1.707E-3</v>
      </c>
      <c r="S498" s="4">
        <v>2.5499999999999998</v>
      </c>
    </row>
    <row r="499" spans="1:34" hidden="1" outlineLevel="1" collapsed="1" x14ac:dyDescent="0.25">
      <c r="A499" t="s">
        <v>39</v>
      </c>
      <c r="B499" s="4" t="s">
        <v>34</v>
      </c>
      <c r="C499" s="4" t="s">
        <v>915</v>
      </c>
      <c r="D499" s="4" t="s">
        <v>916</v>
      </c>
      <c r="E499" s="4">
        <v>2.09896E-3</v>
      </c>
      <c r="F499" s="4">
        <v>6.6384300000000001E-4</v>
      </c>
      <c r="G499" s="4">
        <v>2</v>
      </c>
      <c r="H499" s="4">
        <v>22</v>
      </c>
      <c r="I499" s="4">
        <v>1</v>
      </c>
      <c r="J499" s="4" t="s">
        <v>891</v>
      </c>
      <c r="K499" s="4" t="s">
        <v>917</v>
      </c>
      <c r="L499" s="4" t="s">
        <v>918</v>
      </c>
      <c r="M499" s="4">
        <v>0</v>
      </c>
      <c r="N499" s="4">
        <v>1933.8919900000001</v>
      </c>
      <c r="O499" s="4" t="s">
        <v>34</v>
      </c>
      <c r="P499" s="4" t="s">
        <v>34</v>
      </c>
      <c r="Q499" s="4">
        <v>1.9819999999999999E-4</v>
      </c>
      <c r="R499" s="4">
        <v>1.8919999999999999E-4</v>
      </c>
      <c r="S499" s="4">
        <v>2.78</v>
      </c>
    </row>
    <row r="500" spans="1:34" hidden="1" outlineLevel="1" collapsed="1" x14ac:dyDescent="0.25">
      <c r="A500" t="s">
        <v>39</v>
      </c>
      <c r="B500" s="4" t="s">
        <v>34</v>
      </c>
      <c r="C500" s="4" t="s">
        <v>919</v>
      </c>
      <c r="D500" s="4" t="s">
        <v>39</v>
      </c>
      <c r="E500" s="4">
        <v>1.7592700000000001E-4</v>
      </c>
      <c r="F500" s="4">
        <v>6.6384300000000001E-4</v>
      </c>
      <c r="G500" s="4">
        <v>2</v>
      </c>
      <c r="H500" s="4">
        <v>31</v>
      </c>
      <c r="I500" s="4">
        <v>11</v>
      </c>
      <c r="J500" s="4" t="s">
        <v>891</v>
      </c>
      <c r="K500" s="4" t="s">
        <v>920</v>
      </c>
      <c r="L500" s="4" t="s">
        <v>39</v>
      </c>
      <c r="M500" s="4">
        <v>0</v>
      </c>
      <c r="N500" s="4">
        <v>1451.77404</v>
      </c>
      <c r="O500" s="4" t="s">
        <v>34</v>
      </c>
      <c r="P500" s="4" t="s">
        <v>34</v>
      </c>
      <c r="Q500" s="4">
        <v>1.9819999999999999E-4</v>
      </c>
      <c r="R500" s="4">
        <v>7.5839999999999997E-6</v>
      </c>
      <c r="S500" s="4">
        <v>3.23</v>
      </c>
    </row>
    <row r="501" spans="1:34" collapsed="1" x14ac:dyDescent="0.25">
      <c r="A501" s="3" t="s">
        <v>34</v>
      </c>
      <c r="B501" s="3" t="s">
        <v>35</v>
      </c>
      <c r="C501" s="3" t="s">
        <v>1073</v>
      </c>
      <c r="D501" s="3" t="s">
        <v>1074</v>
      </c>
      <c r="E501" s="3">
        <v>0</v>
      </c>
      <c r="F501" s="3">
        <v>56.512999999999998</v>
      </c>
      <c r="G501" s="3">
        <v>26</v>
      </c>
      <c r="H501" s="3">
        <v>15</v>
      </c>
      <c r="I501" s="3">
        <v>42</v>
      </c>
      <c r="J501" s="3">
        <v>15</v>
      </c>
      <c r="K501" s="3">
        <v>842</v>
      </c>
      <c r="L501" s="3">
        <v>93.2</v>
      </c>
      <c r="M501" s="3">
        <v>6.32</v>
      </c>
      <c r="N501" s="3">
        <v>106.48</v>
      </c>
      <c r="O501" s="3">
        <v>15</v>
      </c>
      <c r="P501" s="3" t="s">
        <v>39</v>
      </c>
      <c r="Q501" s="3" t="s">
        <v>39</v>
      </c>
      <c r="R501" s="3" t="s">
        <v>1023</v>
      </c>
      <c r="S501" s="3" t="s">
        <v>1075</v>
      </c>
      <c r="T501" s="3" t="s">
        <v>39</v>
      </c>
      <c r="U501" s="3" t="s">
        <v>1076</v>
      </c>
      <c r="V501" s="3" t="s">
        <v>39</v>
      </c>
      <c r="W501" s="3" t="s">
        <v>1077</v>
      </c>
      <c r="X501" s="3" t="s">
        <v>39</v>
      </c>
      <c r="Y501" s="3" t="s">
        <v>39</v>
      </c>
      <c r="Z501" s="3" t="s">
        <v>39</v>
      </c>
      <c r="AA501" s="3">
        <v>0</v>
      </c>
      <c r="AB501" s="3" t="s">
        <v>34</v>
      </c>
      <c r="AC501" s="3">
        <v>1</v>
      </c>
      <c r="AD501" s="3">
        <v>0</v>
      </c>
      <c r="AE501" s="3" t="s">
        <v>39</v>
      </c>
      <c r="AF501" s="3">
        <v>4</v>
      </c>
      <c r="AG501" s="3" t="s">
        <v>1078</v>
      </c>
      <c r="AH501" s="3" t="s">
        <v>1079</v>
      </c>
    </row>
    <row r="502" spans="1:34" hidden="1" outlineLevel="1" collapsed="1" x14ac:dyDescent="0.25">
      <c r="A502" t="s">
        <v>39</v>
      </c>
      <c r="B502" s="2" t="s">
        <v>45</v>
      </c>
      <c r="C502" s="2" t="s">
        <v>46</v>
      </c>
      <c r="D502" s="2" t="s">
        <v>33</v>
      </c>
      <c r="E502" s="2" t="s">
        <v>47</v>
      </c>
      <c r="F502" s="2" t="s">
        <v>48</v>
      </c>
      <c r="G502" s="2" t="s">
        <v>28</v>
      </c>
      <c r="H502" s="2" t="s">
        <v>49</v>
      </c>
      <c r="I502" s="2" t="s">
        <v>8</v>
      </c>
      <c r="J502" s="2" t="s">
        <v>50</v>
      </c>
      <c r="K502" s="2" t="s">
        <v>51</v>
      </c>
      <c r="L502" s="2" t="s">
        <v>52</v>
      </c>
      <c r="M502" s="2" t="s">
        <v>53</v>
      </c>
      <c r="N502" s="2" t="s">
        <v>54</v>
      </c>
      <c r="O502" s="2" t="s">
        <v>27</v>
      </c>
      <c r="P502" s="2" t="s">
        <v>55</v>
      </c>
      <c r="Q502" s="2" t="s">
        <v>56</v>
      </c>
      <c r="R502" s="2" t="s">
        <v>57</v>
      </c>
      <c r="S502" s="2" t="s">
        <v>58</v>
      </c>
    </row>
    <row r="503" spans="1:34" hidden="1" outlineLevel="1" collapsed="1" x14ac:dyDescent="0.25">
      <c r="A503" t="s">
        <v>39</v>
      </c>
      <c r="B503" s="4" t="s">
        <v>34</v>
      </c>
      <c r="C503" s="4" t="s">
        <v>1080</v>
      </c>
      <c r="D503" s="4" t="s">
        <v>39</v>
      </c>
      <c r="E503" s="4">
        <v>2.8180099999999998E-4</v>
      </c>
      <c r="F503" s="4">
        <v>6.6384300000000001E-4</v>
      </c>
      <c r="G503" s="4">
        <v>1</v>
      </c>
      <c r="H503" s="4">
        <v>1</v>
      </c>
      <c r="I503" s="4">
        <v>1</v>
      </c>
      <c r="J503" s="4" t="s">
        <v>1073</v>
      </c>
      <c r="K503" s="4" t="s">
        <v>1081</v>
      </c>
      <c r="L503" s="4" t="s">
        <v>39</v>
      </c>
      <c r="M503" s="4">
        <v>0</v>
      </c>
      <c r="N503" s="4">
        <v>2179.1241</v>
      </c>
      <c r="O503" s="4" t="s">
        <v>34</v>
      </c>
      <c r="P503" s="4" t="s">
        <v>34</v>
      </c>
      <c r="Q503" s="4">
        <v>1.9819999999999999E-4</v>
      </c>
      <c r="R503" s="4">
        <v>1.398E-5</v>
      </c>
      <c r="S503" s="4">
        <v>4.0999999999999996</v>
      </c>
    </row>
    <row r="504" spans="1:34" hidden="1" outlineLevel="1" collapsed="1" x14ac:dyDescent="0.25">
      <c r="A504" t="s">
        <v>39</v>
      </c>
      <c r="B504" s="4" t="s">
        <v>34</v>
      </c>
      <c r="C504" s="4" t="s">
        <v>1082</v>
      </c>
      <c r="D504" s="4" t="s">
        <v>1083</v>
      </c>
      <c r="E504" s="4">
        <v>2.4198100000000001E-5</v>
      </c>
      <c r="F504" s="4">
        <v>6.6384300000000001E-4</v>
      </c>
      <c r="G504" s="4">
        <v>1</v>
      </c>
      <c r="H504" s="4">
        <v>1</v>
      </c>
      <c r="I504" s="4">
        <v>16</v>
      </c>
      <c r="J504" s="4" t="s">
        <v>1073</v>
      </c>
      <c r="K504" s="4" t="s">
        <v>1084</v>
      </c>
      <c r="L504" s="4" t="s">
        <v>1085</v>
      </c>
      <c r="M504" s="4">
        <v>0</v>
      </c>
      <c r="N504" s="4">
        <v>1977.9222299999999</v>
      </c>
      <c r="O504" s="4" t="s">
        <v>34</v>
      </c>
      <c r="P504" s="4" t="s">
        <v>34</v>
      </c>
      <c r="Q504" s="4">
        <v>1.9819999999999999E-4</v>
      </c>
      <c r="R504" s="4">
        <v>5.8080000000000001E-7</v>
      </c>
      <c r="S504" s="4">
        <v>4.0999999999999996</v>
      </c>
    </row>
    <row r="505" spans="1:34" hidden="1" outlineLevel="1" collapsed="1" x14ac:dyDescent="0.25">
      <c r="A505" t="s">
        <v>39</v>
      </c>
      <c r="B505" s="4" t="s">
        <v>34</v>
      </c>
      <c r="C505" s="4" t="s">
        <v>1086</v>
      </c>
      <c r="D505" s="4" t="s">
        <v>39</v>
      </c>
      <c r="E505" s="4">
        <v>9.44953E-4</v>
      </c>
      <c r="F505" s="4">
        <v>6.6384300000000001E-4</v>
      </c>
      <c r="G505" s="4">
        <v>1</v>
      </c>
      <c r="H505" s="4">
        <v>1</v>
      </c>
      <c r="I505" s="4">
        <v>3</v>
      </c>
      <c r="J505" s="4" t="s">
        <v>1073</v>
      </c>
      <c r="K505" s="4" t="s">
        <v>1087</v>
      </c>
      <c r="L505" s="4" t="s">
        <v>39</v>
      </c>
      <c r="M505" s="4">
        <v>0</v>
      </c>
      <c r="N505" s="4">
        <v>899.53089</v>
      </c>
      <c r="O505" s="4" t="s">
        <v>34</v>
      </c>
      <c r="P505" s="4" t="s">
        <v>34</v>
      </c>
      <c r="Q505" s="4">
        <v>1.9819999999999999E-4</v>
      </c>
      <c r="R505" s="4">
        <v>6.7039999999999995E-5</v>
      </c>
      <c r="S505" s="4">
        <v>2.67</v>
      </c>
    </row>
    <row r="506" spans="1:34" hidden="1" outlineLevel="1" collapsed="1" x14ac:dyDescent="0.25">
      <c r="A506" t="s">
        <v>39</v>
      </c>
      <c r="B506" s="4" t="s">
        <v>34</v>
      </c>
      <c r="C506" s="4" t="s">
        <v>1088</v>
      </c>
      <c r="D506" s="4" t="s">
        <v>39</v>
      </c>
      <c r="E506" s="4">
        <v>3.2863100000000002E-4</v>
      </c>
      <c r="F506" s="4">
        <v>6.6384300000000001E-4</v>
      </c>
      <c r="G506" s="4">
        <v>1</v>
      </c>
      <c r="H506" s="4">
        <v>1</v>
      </c>
      <c r="I506" s="4">
        <v>2</v>
      </c>
      <c r="J506" s="4" t="s">
        <v>1073</v>
      </c>
      <c r="K506" s="4" t="s">
        <v>1089</v>
      </c>
      <c r="L506" s="4" t="s">
        <v>39</v>
      </c>
      <c r="M506" s="4">
        <v>0</v>
      </c>
      <c r="N506" s="4">
        <v>1266.6728599999999</v>
      </c>
      <c r="O506" s="4" t="s">
        <v>34</v>
      </c>
      <c r="P506" s="4" t="s">
        <v>34</v>
      </c>
      <c r="Q506" s="4">
        <v>1.9819999999999999E-4</v>
      </c>
      <c r="R506" s="4">
        <v>1.7110000000000001E-5</v>
      </c>
      <c r="S506" s="4">
        <v>2.67</v>
      </c>
    </row>
    <row r="507" spans="1:34" hidden="1" outlineLevel="1" collapsed="1" x14ac:dyDescent="0.25">
      <c r="A507" t="s">
        <v>39</v>
      </c>
      <c r="B507" s="4" t="s">
        <v>34</v>
      </c>
      <c r="C507" s="4" t="s">
        <v>1090</v>
      </c>
      <c r="D507" s="4" t="s">
        <v>39</v>
      </c>
      <c r="E507" s="4">
        <v>2.4389899999999999E-2</v>
      </c>
      <c r="F507" s="4">
        <v>6.6384300000000001E-4</v>
      </c>
      <c r="G507" s="4">
        <v>1</v>
      </c>
      <c r="H507" s="4">
        <v>1</v>
      </c>
      <c r="I507" s="4">
        <v>1</v>
      </c>
      <c r="J507" s="4" t="s">
        <v>1073</v>
      </c>
      <c r="K507" s="4" t="s">
        <v>1091</v>
      </c>
      <c r="L507" s="4" t="s">
        <v>39</v>
      </c>
      <c r="M507" s="4">
        <v>0</v>
      </c>
      <c r="N507" s="4">
        <v>1972.04982</v>
      </c>
      <c r="O507" s="4" t="s">
        <v>34</v>
      </c>
      <c r="P507" s="4" t="s">
        <v>34</v>
      </c>
      <c r="Q507" s="4">
        <v>1.9819999999999999E-4</v>
      </c>
      <c r="R507" s="4">
        <v>4.6030000000000003E-3</v>
      </c>
      <c r="S507" s="4">
        <v>2.0299999999999998</v>
      </c>
    </row>
    <row r="508" spans="1:34" hidden="1" outlineLevel="1" collapsed="1" x14ac:dyDescent="0.25">
      <c r="A508" t="s">
        <v>39</v>
      </c>
      <c r="B508" s="4" t="s">
        <v>34</v>
      </c>
      <c r="C508" s="4" t="s">
        <v>1092</v>
      </c>
      <c r="D508" s="4" t="s">
        <v>186</v>
      </c>
      <c r="E508" s="4">
        <v>2.5735600000000001E-2</v>
      </c>
      <c r="F508" s="4">
        <v>6.6384300000000001E-4</v>
      </c>
      <c r="G508" s="4">
        <v>1</v>
      </c>
      <c r="H508" s="4">
        <v>1</v>
      </c>
      <c r="I508" s="4">
        <v>4</v>
      </c>
      <c r="J508" s="4" t="s">
        <v>1073</v>
      </c>
      <c r="K508" s="4" t="s">
        <v>1093</v>
      </c>
      <c r="L508" s="4" t="s">
        <v>1094</v>
      </c>
      <c r="M508" s="4">
        <v>0</v>
      </c>
      <c r="N508" s="4">
        <v>1643.7006100000001</v>
      </c>
      <c r="O508" s="4" t="s">
        <v>34</v>
      </c>
      <c r="P508" s="4" t="s">
        <v>34</v>
      </c>
      <c r="Q508" s="4">
        <v>1.9819999999999999E-4</v>
      </c>
      <c r="R508" s="4">
        <v>4.9490000000000003E-3</v>
      </c>
      <c r="S508" s="4">
        <v>2.68</v>
      </c>
    </row>
    <row r="509" spans="1:34" hidden="1" outlineLevel="1" collapsed="1" x14ac:dyDescent="0.25">
      <c r="A509" t="s">
        <v>39</v>
      </c>
      <c r="B509" s="4" t="s">
        <v>34</v>
      </c>
      <c r="C509" s="4" t="s">
        <v>1095</v>
      </c>
      <c r="D509" s="4" t="s">
        <v>186</v>
      </c>
      <c r="E509" s="4">
        <v>4.6252599999999998E-2</v>
      </c>
      <c r="F509" s="4">
        <v>6.6384300000000001E-4</v>
      </c>
      <c r="G509" s="4">
        <v>1</v>
      </c>
      <c r="H509" s="4">
        <v>1</v>
      </c>
      <c r="I509" s="4">
        <v>1</v>
      </c>
      <c r="J509" s="4" t="s">
        <v>1073</v>
      </c>
      <c r="K509" s="4" t="s">
        <v>1096</v>
      </c>
      <c r="L509" s="4" t="s">
        <v>1094</v>
      </c>
      <c r="M509" s="4">
        <v>1</v>
      </c>
      <c r="N509" s="4">
        <v>1771.79558</v>
      </c>
      <c r="O509" s="4" t="s">
        <v>34</v>
      </c>
      <c r="P509" s="4" t="s">
        <v>34</v>
      </c>
      <c r="Q509" s="4">
        <v>1.9819999999999999E-4</v>
      </c>
      <c r="R509" s="4">
        <v>1.069E-2</v>
      </c>
      <c r="S509" s="4">
        <v>2.67</v>
      </c>
    </row>
    <row r="510" spans="1:34" hidden="1" outlineLevel="1" collapsed="1" x14ac:dyDescent="0.25">
      <c r="A510" t="s">
        <v>39</v>
      </c>
      <c r="B510" s="4" t="s">
        <v>34</v>
      </c>
      <c r="C510" s="4" t="s">
        <v>1097</v>
      </c>
      <c r="D510" s="4" t="s">
        <v>39</v>
      </c>
      <c r="E510" s="4">
        <v>0.10861899999999999</v>
      </c>
      <c r="F510" s="4">
        <v>1.97102E-3</v>
      </c>
      <c r="G510" s="4">
        <v>1</v>
      </c>
      <c r="H510" s="4">
        <v>1</v>
      </c>
      <c r="I510" s="4">
        <v>2</v>
      </c>
      <c r="J510" s="4" t="s">
        <v>1073</v>
      </c>
      <c r="K510" s="4" t="s">
        <v>1098</v>
      </c>
      <c r="L510" s="4" t="s">
        <v>39</v>
      </c>
      <c r="M510" s="4">
        <v>1</v>
      </c>
      <c r="N510" s="4">
        <v>2478.2722199999998</v>
      </c>
      <c r="O510" s="4" t="s">
        <v>34</v>
      </c>
      <c r="P510" s="4" t="s">
        <v>34</v>
      </c>
      <c r="Q510" s="4">
        <v>5.2709999999999996E-4</v>
      </c>
      <c r="R510" s="4">
        <v>3.3770000000000001E-2</v>
      </c>
      <c r="S510" s="4">
        <v>1.91</v>
      </c>
    </row>
    <row r="511" spans="1:34" hidden="1" outlineLevel="1" collapsed="1" x14ac:dyDescent="0.25">
      <c r="A511" t="s">
        <v>39</v>
      </c>
      <c r="B511" s="4" t="s">
        <v>34</v>
      </c>
      <c r="C511" s="4" t="s">
        <v>1099</v>
      </c>
      <c r="D511" s="4" t="s">
        <v>39</v>
      </c>
      <c r="E511" s="4">
        <v>2.27767E-2</v>
      </c>
      <c r="F511" s="4">
        <v>6.6384300000000001E-4</v>
      </c>
      <c r="G511" s="4">
        <v>1</v>
      </c>
      <c r="H511" s="4">
        <v>1</v>
      </c>
      <c r="I511" s="4">
        <v>1</v>
      </c>
      <c r="J511" s="4" t="s">
        <v>1073</v>
      </c>
      <c r="K511" s="4" t="s">
        <v>1100</v>
      </c>
      <c r="L511" s="4" t="s">
        <v>39</v>
      </c>
      <c r="M511" s="4">
        <v>0</v>
      </c>
      <c r="N511" s="4">
        <v>1210.58914</v>
      </c>
      <c r="O511" s="4" t="s">
        <v>34</v>
      </c>
      <c r="P511" s="4" t="s">
        <v>34</v>
      </c>
      <c r="Q511" s="4">
        <v>1.9819999999999999E-4</v>
      </c>
      <c r="R511" s="4">
        <v>4.2119999999999996E-3</v>
      </c>
      <c r="S511" s="4">
        <v>2.48</v>
      </c>
    </row>
    <row r="512" spans="1:34" hidden="1" outlineLevel="1" collapsed="1" x14ac:dyDescent="0.25">
      <c r="A512" t="s">
        <v>39</v>
      </c>
      <c r="B512" s="4" t="s">
        <v>34</v>
      </c>
      <c r="C512" s="4" t="s">
        <v>1101</v>
      </c>
      <c r="D512" s="4" t="s">
        <v>1102</v>
      </c>
      <c r="E512" s="4">
        <v>2.93549E-2</v>
      </c>
      <c r="F512" s="4">
        <v>6.6384300000000001E-4</v>
      </c>
      <c r="G512" s="4">
        <v>1</v>
      </c>
      <c r="H512" s="4">
        <v>1</v>
      </c>
      <c r="I512" s="4">
        <v>1</v>
      </c>
      <c r="J512" s="4" t="s">
        <v>1073</v>
      </c>
      <c r="K512" s="4" t="s">
        <v>1103</v>
      </c>
      <c r="L512" s="4" t="s">
        <v>1104</v>
      </c>
      <c r="M512" s="4">
        <v>0</v>
      </c>
      <c r="N512" s="4">
        <v>1082.52991</v>
      </c>
      <c r="O512" s="4" t="s">
        <v>34</v>
      </c>
      <c r="P512" s="4" t="s">
        <v>34</v>
      </c>
      <c r="Q512" s="4">
        <v>1.9819999999999999E-4</v>
      </c>
      <c r="R512" s="4">
        <v>5.8849999999999996E-3</v>
      </c>
      <c r="S512" s="4">
        <v>2.0099999999999998</v>
      </c>
    </row>
    <row r="513" spans="1:34" hidden="1" outlineLevel="1" collapsed="1" x14ac:dyDescent="0.25">
      <c r="A513" t="s">
        <v>39</v>
      </c>
      <c r="B513" s="4" t="s">
        <v>34</v>
      </c>
      <c r="C513" s="4" t="s">
        <v>1105</v>
      </c>
      <c r="D513" s="4" t="s">
        <v>1106</v>
      </c>
      <c r="E513" s="4">
        <v>1.36718E-2</v>
      </c>
      <c r="F513" s="4">
        <v>6.6384300000000001E-4</v>
      </c>
      <c r="G513" s="4">
        <v>1</v>
      </c>
      <c r="H513" s="4">
        <v>1</v>
      </c>
      <c r="I513" s="4">
        <v>1</v>
      </c>
      <c r="J513" s="4" t="s">
        <v>1073</v>
      </c>
      <c r="K513" s="4" t="s">
        <v>1107</v>
      </c>
      <c r="L513" s="4" t="s">
        <v>1108</v>
      </c>
      <c r="M513" s="4">
        <v>0</v>
      </c>
      <c r="N513" s="4">
        <v>3134.4523899999999</v>
      </c>
      <c r="O513" s="4" t="s">
        <v>34</v>
      </c>
      <c r="P513" s="4" t="s">
        <v>34</v>
      </c>
      <c r="Q513" s="4">
        <v>1.9819999999999999E-4</v>
      </c>
      <c r="R513" s="4">
        <v>2.1610000000000002E-3</v>
      </c>
      <c r="S513" s="4">
        <v>3.41</v>
      </c>
    </row>
    <row r="514" spans="1:34" hidden="1" outlineLevel="1" collapsed="1" x14ac:dyDescent="0.25">
      <c r="A514" t="s">
        <v>39</v>
      </c>
      <c r="B514" s="4" t="s">
        <v>34</v>
      </c>
      <c r="C514" s="4" t="s">
        <v>1109</v>
      </c>
      <c r="D514" s="4" t="s">
        <v>463</v>
      </c>
      <c r="E514" s="4">
        <v>3.2352199999999998E-2</v>
      </c>
      <c r="F514" s="4">
        <v>6.6384300000000001E-4</v>
      </c>
      <c r="G514" s="4">
        <v>1</v>
      </c>
      <c r="H514" s="4">
        <v>1</v>
      </c>
      <c r="I514" s="4">
        <v>1</v>
      </c>
      <c r="J514" s="4" t="s">
        <v>1073</v>
      </c>
      <c r="K514" s="4" t="s">
        <v>1110</v>
      </c>
      <c r="L514" s="4" t="s">
        <v>1111</v>
      </c>
      <c r="M514" s="4">
        <v>0</v>
      </c>
      <c r="N514" s="4">
        <v>1790.8000500000001</v>
      </c>
      <c r="O514" s="4" t="s">
        <v>34</v>
      </c>
      <c r="P514" s="4" t="s">
        <v>34</v>
      </c>
      <c r="Q514" s="4">
        <v>1.9819999999999999E-4</v>
      </c>
      <c r="R514" s="4">
        <v>6.6990000000000001E-3</v>
      </c>
      <c r="S514" s="4">
        <v>1.87</v>
      </c>
    </row>
    <row r="515" spans="1:34" hidden="1" outlineLevel="1" collapsed="1" x14ac:dyDescent="0.25">
      <c r="A515" t="s">
        <v>39</v>
      </c>
      <c r="B515" s="4" t="s">
        <v>34</v>
      </c>
      <c r="C515" s="4" t="s">
        <v>1112</v>
      </c>
      <c r="D515" s="4" t="s">
        <v>463</v>
      </c>
      <c r="E515" s="4">
        <v>1.2935799999999999E-4</v>
      </c>
      <c r="F515" s="4">
        <v>6.6384300000000001E-4</v>
      </c>
      <c r="G515" s="4">
        <v>1</v>
      </c>
      <c r="H515" s="4">
        <v>1</v>
      </c>
      <c r="I515" s="4">
        <v>6</v>
      </c>
      <c r="J515" s="4" t="s">
        <v>1073</v>
      </c>
      <c r="K515" s="4" t="s">
        <v>1113</v>
      </c>
      <c r="L515" s="4" t="s">
        <v>1111</v>
      </c>
      <c r="M515" s="4">
        <v>1</v>
      </c>
      <c r="N515" s="4">
        <v>2161.0216700000001</v>
      </c>
      <c r="O515" s="4" t="s">
        <v>34</v>
      </c>
      <c r="P515" s="4" t="s">
        <v>34</v>
      </c>
      <c r="Q515" s="4">
        <v>1.9819999999999999E-4</v>
      </c>
      <c r="R515" s="4">
        <v>5.0969999999999996E-6</v>
      </c>
      <c r="S515" s="4">
        <v>3.95</v>
      </c>
    </row>
    <row r="516" spans="1:34" hidden="1" outlineLevel="1" collapsed="1" x14ac:dyDescent="0.25">
      <c r="A516" t="s">
        <v>39</v>
      </c>
      <c r="B516" s="4" t="s">
        <v>34</v>
      </c>
      <c r="C516" s="4" t="s">
        <v>1114</v>
      </c>
      <c r="D516" s="4" t="s">
        <v>39</v>
      </c>
      <c r="E516" s="4">
        <v>3.53105E-3</v>
      </c>
      <c r="F516" s="4">
        <v>6.6384300000000001E-4</v>
      </c>
      <c r="G516" s="4">
        <v>1</v>
      </c>
      <c r="H516" s="4">
        <v>1</v>
      </c>
      <c r="I516" s="4">
        <v>1</v>
      </c>
      <c r="J516" s="4" t="s">
        <v>1073</v>
      </c>
      <c r="K516" s="4" t="s">
        <v>1115</v>
      </c>
      <c r="L516" s="4" t="s">
        <v>39</v>
      </c>
      <c r="M516" s="4">
        <v>0</v>
      </c>
      <c r="N516" s="4">
        <v>1119.60043</v>
      </c>
      <c r="O516" s="4" t="s">
        <v>34</v>
      </c>
      <c r="P516" s="4" t="s">
        <v>34</v>
      </c>
      <c r="Q516" s="4">
        <v>1.9819999999999999E-4</v>
      </c>
      <c r="R516" s="4">
        <v>3.724E-4</v>
      </c>
      <c r="S516" s="4">
        <v>2.0699999999999998</v>
      </c>
    </row>
    <row r="517" spans="1:34" hidden="1" outlineLevel="1" collapsed="1" x14ac:dyDescent="0.25">
      <c r="A517" t="s">
        <v>39</v>
      </c>
      <c r="B517" s="4" t="s">
        <v>34</v>
      </c>
      <c r="C517" s="4" t="s">
        <v>1116</v>
      </c>
      <c r="D517" s="4" t="s">
        <v>202</v>
      </c>
      <c r="E517" s="4">
        <v>1.13301E-5</v>
      </c>
      <c r="F517" s="4">
        <v>6.6384300000000001E-4</v>
      </c>
      <c r="G517" s="4">
        <v>1</v>
      </c>
      <c r="H517" s="4">
        <v>1</v>
      </c>
      <c r="I517" s="4">
        <v>1</v>
      </c>
      <c r="J517" s="4" t="s">
        <v>1073</v>
      </c>
      <c r="K517" s="4" t="s">
        <v>1117</v>
      </c>
      <c r="L517" s="4" t="s">
        <v>1118</v>
      </c>
      <c r="M517" s="4">
        <v>0</v>
      </c>
      <c r="N517" s="4">
        <v>2573.3490900000002</v>
      </c>
      <c r="O517" s="4" t="s">
        <v>34</v>
      </c>
      <c r="P517" s="4" t="s">
        <v>34</v>
      </c>
      <c r="Q517" s="4">
        <v>1.9819999999999999E-4</v>
      </c>
      <c r="R517" s="4">
        <v>2.163E-7</v>
      </c>
      <c r="S517" s="4">
        <v>4.07</v>
      </c>
    </row>
    <row r="518" spans="1:34" x14ac:dyDescent="0.25">
      <c r="A518" s="3" t="s">
        <v>34</v>
      </c>
      <c r="B518" s="3" t="s">
        <v>35</v>
      </c>
      <c r="C518" s="3" t="s">
        <v>1119</v>
      </c>
      <c r="D518" s="3" t="s">
        <v>1120</v>
      </c>
      <c r="E518" s="3">
        <v>0</v>
      </c>
      <c r="F518" s="3">
        <v>56.206000000000003</v>
      </c>
      <c r="G518" s="3">
        <v>100</v>
      </c>
      <c r="H518" s="3">
        <v>9</v>
      </c>
      <c r="I518" s="3">
        <v>49</v>
      </c>
      <c r="J518" s="3">
        <v>9</v>
      </c>
      <c r="K518" s="3">
        <v>94</v>
      </c>
      <c r="L518" s="3">
        <v>10.8</v>
      </c>
      <c r="M518" s="3">
        <v>5.45</v>
      </c>
      <c r="N518" s="3">
        <v>157.38</v>
      </c>
      <c r="O518" s="3">
        <v>9</v>
      </c>
      <c r="P518" s="3" t="s">
        <v>38</v>
      </c>
      <c r="Q518" s="3" t="s">
        <v>39</v>
      </c>
      <c r="R518" s="3" t="s">
        <v>39</v>
      </c>
      <c r="S518" s="3" t="s">
        <v>1121</v>
      </c>
      <c r="T518" s="3" t="s">
        <v>39</v>
      </c>
      <c r="U518" s="3" t="s">
        <v>1122</v>
      </c>
      <c r="V518" s="3" t="s">
        <v>39</v>
      </c>
      <c r="W518" s="3" t="s">
        <v>879</v>
      </c>
      <c r="X518" s="3" t="s">
        <v>39</v>
      </c>
      <c r="Y518" s="3" t="s">
        <v>39</v>
      </c>
      <c r="Z518" s="3" t="s">
        <v>39</v>
      </c>
      <c r="AA518" s="3">
        <v>0</v>
      </c>
      <c r="AB518" s="3" t="s">
        <v>34</v>
      </c>
      <c r="AC518" s="3">
        <v>1</v>
      </c>
      <c r="AD518" s="3">
        <v>1</v>
      </c>
      <c r="AE518" s="3" t="s">
        <v>1123</v>
      </c>
      <c r="AF518" s="3">
        <v>1</v>
      </c>
      <c r="AG518" s="3" t="s">
        <v>1124</v>
      </c>
      <c r="AH518" s="3" t="s">
        <v>1125</v>
      </c>
    </row>
    <row r="519" spans="1:34" hidden="1" outlineLevel="1" collapsed="1" x14ac:dyDescent="0.25">
      <c r="A519" t="s">
        <v>39</v>
      </c>
      <c r="B519" s="2" t="s">
        <v>45</v>
      </c>
      <c r="C519" s="2" t="s">
        <v>46</v>
      </c>
      <c r="D519" s="2" t="s">
        <v>33</v>
      </c>
      <c r="E519" s="2" t="s">
        <v>47</v>
      </c>
      <c r="F519" s="2" t="s">
        <v>48</v>
      </c>
      <c r="G519" s="2" t="s">
        <v>28</v>
      </c>
      <c r="H519" s="2" t="s">
        <v>49</v>
      </c>
      <c r="I519" s="2" t="s">
        <v>8</v>
      </c>
      <c r="J519" s="2" t="s">
        <v>50</v>
      </c>
      <c r="K519" s="2" t="s">
        <v>51</v>
      </c>
      <c r="L519" s="2" t="s">
        <v>52</v>
      </c>
      <c r="M519" s="2" t="s">
        <v>53</v>
      </c>
      <c r="N519" s="2" t="s">
        <v>54</v>
      </c>
      <c r="O519" s="2" t="s">
        <v>27</v>
      </c>
      <c r="P519" s="2" t="s">
        <v>55</v>
      </c>
      <c r="Q519" s="2" t="s">
        <v>56</v>
      </c>
      <c r="R519" s="2" t="s">
        <v>57</v>
      </c>
      <c r="S519" s="2" t="s">
        <v>58</v>
      </c>
    </row>
    <row r="520" spans="1:34" hidden="1" outlineLevel="1" collapsed="1" x14ac:dyDescent="0.25">
      <c r="A520" t="s">
        <v>39</v>
      </c>
      <c r="B520" s="4" t="s">
        <v>34</v>
      </c>
      <c r="C520" s="4" t="s">
        <v>1126</v>
      </c>
      <c r="D520" s="4" t="s">
        <v>39</v>
      </c>
      <c r="E520" s="4">
        <v>3.5051499999999997E-4</v>
      </c>
      <c r="F520" s="4">
        <v>6.6384300000000001E-4</v>
      </c>
      <c r="G520" s="4">
        <v>1</v>
      </c>
      <c r="H520" s="4">
        <v>1</v>
      </c>
      <c r="I520" s="4">
        <v>4</v>
      </c>
      <c r="J520" s="4" t="s">
        <v>1119</v>
      </c>
      <c r="K520" s="4" t="s">
        <v>1127</v>
      </c>
      <c r="L520" s="4" t="s">
        <v>39</v>
      </c>
      <c r="M520" s="4">
        <v>1</v>
      </c>
      <c r="N520" s="4">
        <v>1816.9187999999999</v>
      </c>
      <c r="O520" s="4" t="s">
        <v>34</v>
      </c>
      <c r="P520" s="4" t="s">
        <v>34</v>
      </c>
      <c r="Q520" s="4">
        <v>1.9819999999999999E-4</v>
      </c>
      <c r="R520" s="4">
        <v>1.861E-5</v>
      </c>
      <c r="S520" s="4">
        <v>3.77</v>
      </c>
    </row>
    <row r="521" spans="1:34" hidden="1" outlineLevel="1" collapsed="1" x14ac:dyDescent="0.25">
      <c r="A521" t="s">
        <v>39</v>
      </c>
      <c r="B521" s="4" t="s">
        <v>34</v>
      </c>
      <c r="C521" s="4" t="s">
        <v>1128</v>
      </c>
      <c r="D521" s="4" t="s">
        <v>39</v>
      </c>
      <c r="E521" s="4">
        <v>4.6698799999999999E-2</v>
      </c>
      <c r="F521" s="4">
        <v>6.6384300000000001E-4</v>
      </c>
      <c r="G521" s="4">
        <v>1</v>
      </c>
      <c r="H521" s="4">
        <v>1</v>
      </c>
      <c r="I521" s="4">
        <v>1</v>
      </c>
      <c r="J521" s="4" t="s">
        <v>1119</v>
      </c>
      <c r="K521" s="4" t="s">
        <v>1129</v>
      </c>
      <c r="L521" s="4" t="s">
        <v>39</v>
      </c>
      <c r="M521" s="4">
        <v>0</v>
      </c>
      <c r="N521" s="4">
        <v>1135.64698</v>
      </c>
      <c r="O521" s="4" t="s">
        <v>34</v>
      </c>
      <c r="P521" s="4" t="s">
        <v>34</v>
      </c>
      <c r="Q521" s="4">
        <v>1.9819999999999999E-4</v>
      </c>
      <c r="R521" s="4">
        <v>1.0880000000000001E-2</v>
      </c>
      <c r="S521" s="4">
        <v>2.2000000000000002</v>
      </c>
    </row>
    <row r="522" spans="1:34" hidden="1" outlineLevel="1" collapsed="1" x14ac:dyDescent="0.25">
      <c r="A522" t="s">
        <v>39</v>
      </c>
      <c r="B522" s="4" t="s">
        <v>34</v>
      </c>
      <c r="C522" s="4" t="s">
        <v>1130</v>
      </c>
      <c r="D522" s="4" t="s">
        <v>39</v>
      </c>
      <c r="E522" s="4">
        <v>8.4352499999999997E-2</v>
      </c>
      <c r="F522" s="4">
        <v>1.35166E-3</v>
      </c>
      <c r="G522" s="4">
        <v>1</v>
      </c>
      <c r="H522" s="4">
        <v>1</v>
      </c>
      <c r="I522" s="4">
        <v>1</v>
      </c>
      <c r="J522" s="4" t="s">
        <v>1119</v>
      </c>
      <c r="K522" s="4" t="s">
        <v>1131</v>
      </c>
      <c r="L522" s="4" t="s">
        <v>39</v>
      </c>
      <c r="M522" s="4">
        <v>1</v>
      </c>
      <c r="N522" s="4">
        <v>1334.6546499999999</v>
      </c>
      <c r="O522" s="4" t="s">
        <v>34</v>
      </c>
      <c r="P522" s="4" t="s">
        <v>34</v>
      </c>
      <c r="Q522" s="4">
        <v>3.7310000000000002E-4</v>
      </c>
      <c r="R522" s="4">
        <v>2.3879999999999998E-2</v>
      </c>
      <c r="S522" s="4">
        <v>2.4300000000000002</v>
      </c>
    </row>
    <row r="523" spans="1:34" hidden="1" outlineLevel="1" collapsed="1" x14ac:dyDescent="0.25">
      <c r="A523" t="s">
        <v>39</v>
      </c>
      <c r="B523" s="4" t="s">
        <v>34</v>
      </c>
      <c r="C523" s="4" t="s">
        <v>1132</v>
      </c>
      <c r="D523" s="4" t="s">
        <v>39</v>
      </c>
      <c r="E523" s="4">
        <v>2.6551999999999999E-4</v>
      </c>
      <c r="F523" s="4">
        <v>6.6384300000000001E-4</v>
      </c>
      <c r="G523" s="4">
        <v>1</v>
      </c>
      <c r="H523" s="4">
        <v>1</v>
      </c>
      <c r="I523" s="4">
        <v>1</v>
      </c>
      <c r="J523" s="4" t="s">
        <v>1119</v>
      </c>
      <c r="K523" s="4" t="s">
        <v>1133</v>
      </c>
      <c r="L523" s="4" t="s">
        <v>39</v>
      </c>
      <c r="M523" s="4">
        <v>0</v>
      </c>
      <c r="N523" s="4">
        <v>913.60807999999997</v>
      </c>
      <c r="O523" s="4" t="s">
        <v>34</v>
      </c>
      <c r="P523" s="4" t="s">
        <v>34</v>
      </c>
      <c r="Q523" s="4">
        <v>1.9819999999999999E-4</v>
      </c>
      <c r="R523" s="4">
        <v>1.294E-5</v>
      </c>
      <c r="S523" s="4">
        <v>2.91</v>
      </c>
    </row>
    <row r="524" spans="1:34" hidden="1" outlineLevel="1" collapsed="1" x14ac:dyDescent="0.25">
      <c r="A524" t="s">
        <v>39</v>
      </c>
      <c r="B524" s="4" t="s">
        <v>34</v>
      </c>
      <c r="C524" s="4" t="s">
        <v>1134</v>
      </c>
      <c r="D524" s="4" t="s">
        <v>206</v>
      </c>
      <c r="E524" s="4">
        <v>4.7630899999999998E-7</v>
      </c>
      <c r="F524" s="4">
        <v>6.6384300000000001E-4</v>
      </c>
      <c r="G524" s="4">
        <v>1</v>
      </c>
      <c r="H524" s="4">
        <v>1</v>
      </c>
      <c r="I524" s="4">
        <v>1</v>
      </c>
      <c r="J524" s="4" t="s">
        <v>1119</v>
      </c>
      <c r="K524" s="4" t="s">
        <v>1135</v>
      </c>
      <c r="L524" s="4" t="s">
        <v>1136</v>
      </c>
      <c r="M524" s="4">
        <v>1</v>
      </c>
      <c r="N524" s="4">
        <v>2114.0586699999999</v>
      </c>
      <c r="O524" s="4" t="s">
        <v>34</v>
      </c>
      <c r="P524" s="4" t="s">
        <v>34</v>
      </c>
      <c r="Q524" s="4">
        <v>1.9819999999999999E-4</v>
      </c>
      <c r="R524" s="4">
        <v>3.5560000000000001E-9</v>
      </c>
      <c r="S524" s="4">
        <v>5.47</v>
      </c>
    </row>
    <row r="525" spans="1:34" hidden="1" outlineLevel="1" collapsed="1" x14ac:dyDescent="0.25">
      <c r="A525" t="s">
        <v>39</v>
      </c>
      <c r="B525" s="4" t="s">
        <v>34</v>
      </c>
      <c r="C525" s="4" t="s">
        <v>1137</v>
      </c>
      <c r="D525" s="4" t="s">
        <v>39</v>
      </c>
      <c r="E525" s="4">
        <v>8.9177900000000004E-2</v>
      </c>
      <c r="F525" s="4">
        <v>1.35166E-3</v>
      </c>
      <c r="G525" s="4">
        <v>1</v>
      </c>
      <c r="H525" s="4">
        <v>1</v>
      </c>
      <c r="I525" s="4">
        <v>3</v>
      </c>
      <c r="J525" s="4" t="s">
        <v>1119</v>
      </c>
      <c r="K525" s="4" t="s">
        <v>1138</v>
      </c>
      <c r="L525" s="4" t="s">
        <v>39</v>
      </c>
      <c r="M525" s="4">
        <v>0</v>
      </c>
      <c r="N525" s="4">
        <v>1206.55969</v>
      </c>
      <c r="O525" s="4" t="s">
        <v>34</v>
      </c>
      <c r="P525" s="4" t="s">
        <v>34</v>
      </c>
      <c r="Q525" s="4">
        <v>3.7310000000000002E-4</v>
      </c>
      <c r="R525" s="4">
        <v>2.589E-2</v>
      </c>
      <c r="S525" s="4">
        <v>1.46</v>
      </c>
    </row>
    <row r="526" spans="1:34" hidden="1" outlineLevel="1" collapsed="1" x14ac:dyDescent="0.25">
      <c r="A526" t="s">
        <v>39</v>
      </c>
      <c r="B526" s="4" t="s">
        <v>34</v>
      </c>
      <c r="C526" s="4" t="s">
        <v>1139</v>
      </c>
      <c r="D526" s="4" t="s">
        <v>39</v>
      </c>
      <c r="E526" s="4">
        <v>3.7472299999999998E-3</v>
      </c>
      <c r="F526" s="4">
        <v>6.6384300000000001E-4</v>
      </c>
      <c r="G526" s="4">
        <v>1</v>
      </c>
      <c r="H526" s="4">
        <v>1</v>
      </c>
      <c r="I526" s="4">
        <v>7</v>
      </c>
      <c r="J526" s="4" t="s">
        <v>1119</v>
      </c>
      <c r="K526" s="4" t="s">
        <v>1140</v>
      </c>
      <c r="L526" s="4" t="s">
        <v>39</v>
      </c>
      <c r="M526" s="4">
        <v>0</v>
      </c>
      <c r="N526" s="4">
        <v>816.48253999999997</v>
      </c>
      <c r="O526" s="4" t="s">
        <v>34</v>
      </c>
      <c r="P526" s="4" t="s">
        <v>34</v>
      </c>
      <c r="Q526" s="4">
        <v>1.9819999999999999E-4</v>
      </c>
      <c r="R526" s="4">
        <v>4.0059999999999998E-4</v>
      </c>
      <c r="S526" s="4">
        <v>2.74</v>
      </c>
    </row>
    <row r="527" spans="1:34" hidden="1" outlineLevel="1" collapsed="1" x14ac:dyDescent="0.25">
      <c r="A527" t="s">
        <v>39</v>
      </c>
      <c r="B527" s="4" t="s">
        <v>34</v>
      </c>
      <c r="C527" s="4" t="s">
        <v>1141</v>
      </c>
      <c r="D527" s="4" t="s">
        <v>39</v>
      </c>
      <c r="E527" s="4">
        <v>6.7887700000000004E-5</v>
      </c>
      <c r="F527" s="4">
        <v>6.6384300000000001E-4</v>
      </c>
      <c r="G527" s="4">
        <v>1</v>
      </c>
      <c r="H527" s="4">
        <v>1</v>
      </c>
      <c r="I527" s="4">
        <v>1</v>
      </c>
      <c r="J527" s="4" t="s">
        <v>1119</v>
      </c>
      <c r="K527" s="4" t="s">
        <v>1142</v>
      </c>
      <c r="L527" s="4" t="s">
        <v>39</v>
      </c>
      <c r="M527" s="4">
        <v>0</v>
      </c>
      <c r="N527" s="4">
        <v>2283.067</v>
      </c>
      <c r="O527" s="4" t="s">
        <v>34</v>
      </c>
      <c r="P527" s="4" t="s">
        <v>34</v>
      </c>
      <c r="Q527" s="4">
        <v>1.9819999999999999E-4</v>
      </c>
      <c r="R527" s="4">
        <v>2.2120000000000002E-6</v>
      </c>
      <c r="S527" s="4">
        <v>4.87</v>
      </c>
    </row>
    <row r="528" spans="1:34" hidden="1" outlineLevel="1" collapsed="1" x14ac:dyDescent="0.25">
      <c r="A528" t="s">
        <v>39</v>
      </c>
      <c r="B528" s="4" t="s">
        <v>34</v>
      </c>
      <c r="C528" s="4" t="s">
        <v>1141</v>
      </c>
      <c r="D528" s="4" t="s">
        <v>711</v>
      </c>
      <c r="E528" s="4">
        <v>2.9256200000000001E-6</v>
      </c>
      <c r="F528" s="4">
        <v>6.6384300000000001E-4</v>
      </c>
      <c r="G528" s="4">
        <v>1</v>
      </c>
      <c r="H528" s="4">
        <v>1</v>
      </c>
      <c r="I528" s="4">
        <v>20</v>
      </c>
      <c r="J528" s="4" t="s">
        <v>1119</v>
      </c>
      <c r="K528" s="4" t="s">
        <v>1142</v>
      </c>
      <c r="L528" s="4" t="s">
        <v>1143</v>
      </c>
      <c r="M528" s="4">
        <v>0</v>
      </c>
      <c r="N528" s="4">
        <v>2299.0619099999999</v>
      </c>
      <c r="O528" s="4" t="s">
        <v>34</v>
      </c>
      <c r="P528" s="4" t="s">
        <v>34</v>
      </c>
      <c r="Q528" s="4">
        <v>1.9819999999999999E-4</v>
      </c>
      <c r="R528" s="4">
        <v>3.7550000000000002E-8</v>
      </c>
      <c r="S528" s="4">
        <v>5.0999999999999996</v>
      </c>
    </row>
    <row r="529" spans="1:34" hidden="1" outlineLevel="1" collapsed="1" x14ac:dyDescent="0.25">
      <c r="A529" t="s">
        <v>39</v>
      </c>
      <c r="B529" s="4" t="s">
        <v>34</v>
      </c>
      <c r="C529" s="4" t="s">
        <v>1141</v>
      </c>
      <c r="D529" s="4" t="s">
        <v>1144</v>
      </c>
      <c r="E529" s="4">
        <v>5.54727E-2</v>
      </c>
      <c r="F529" s="4">
        <v>6.6384300000000001E-4</v>
      </c>
      <c r="G529" s="4">
        <v>1</v>
      </c>
      <c r="H529" s="4">
        <v>1</v>
      </c>
      <c r="I529" s="4">
        <v>8</v>
      </c>
      <c r="J529" s="4" t="s">
        <v>1119</v>
      </c>
      <c r="K529" s="4" t="s">
        <v>1142</v>
      </c>
      <c r="L529" s="4" t="s">
        <v>1145</v>
      </c>
      <c r="M529" s="4">
        <v>0</v>
      </c>
      <c r="N529" s="4">
        <v>2379.0282400000001</v>
      </c>
      <c r="O529" s="4" t="s">
        <v>34</v>
      </c>
      <c r="P529" s="4" t="s">
        <v>34</v>
      </c>
      <c r="Q529" s="4">
        <v>1.9819999999999999E-4</v>
      </c>
      <c r="R529" s="4">
        <v>1.367E-2</v>
      </c>
      <c r="S529" s="4">
        <v>2.83</v>
      </c>
    </row>
    <row r="530" spans="1:34" hidden="1" outlineLevel="1" collapsed="1" x14ac:dyDescent="0.25">
      <c r="A530" t="s">
        <v>39</v>
      </c>
      <c r="B530" s="4" t="s">
        <v>34</v>
      </c>
      <c r="C530" s="4" t="s">
        <v>1146</v>
      </c>
      <c r="D530" s="4" t="s">
        <v>711</v>
      </c>
      <c r="E530" s="4">
        <v>1.9001799999999999E-2</v>
      </c>
      <c r="F530" s="4">
        <v>6.6384300000000001E-4</v>
      </c>
      <c r="G530" s="4">
        <v>1</v>
      </c>
      <c r="H530" s="4">
        <v>1</v>
      </c>
      <c r="I530" s="4">
        <v>2</v>
      </c>
      <c r="J530" s="4" t="s">
        <v>1119</v>
      </c>
      <c r="K530" s="4" t="s">
        <v>1147</v>
      </c>
      <c r="L530" s="4" t="s">
        <v>1143</v>
      </c>
      <c r="M530" s="4">
        <v>1</v>
      </c>
      <c r="N530" s="4">
        <v>2883.37889</v>
      </c>
      <c r="O530" s="4" t="s">
        <v>34</v>
      </c>
      <c r="P530" s="4" t="s">
        <v>34</v>
      </c>
      <c r="Q530" s="4">
        <v>1.9819999999999999E-4</v>
      </c>
      <c r="R530" s="4">
        <v>3.3140000000000001E-3</v>
      </c>
      <c r="S530" s="4">
        <v>3.75</v>
      </c>
    </row>
    <row r="531" spans="1:34" x14ac:dyDescent="0.25">
      <c r="A531" s="3" t="s">
        <v>34</v>
      </c>
      <c r="B531" s="3" t="s">
        <v>35</v>
      </c>
      <c r="C531" s="3" t="s">
        <v>1148</v>
      </c>
      <c r="D531" s="3" t="s">
        <v>1149</v>
      </c>
      <c r="E531" s="3">
        <v>0</v>
      </c>
      <c r="F531" s="3">
        <v>56.088999999999999</v>
      </c>
      <c r="G531" s="3">
        <v>30</v>
      </c>
      <c r="H531" s="3">
        <v>8</v>
      </c>
      <c r="I531" s="3">
        <v>29</v>
      </c>
      <c r="J531" s="3">
        <v>8</v>
      </c>
      <c r="K531" s="3">
        <v>458</v>
      </c>
      <c r="L531" s="3">
        <v>50</v>
      </c>
      <c r="M531" s="3">
        <v>9.0399999999999991</v>
      </c>
      <c r="N531" s="3">
        <v>90.3</v>
      </c>
      <c r="O531" s="3">
        <v>8</v>
      </c>
      <c r="P531" s="3" t="s">
        <v>421</v>
      </c>
      <c r="Q531" s="3" t="s">
        <v>885</v>
      </c>
      <c r="R531" s="3" t="s">
        <v>988</v>
      </c>
      <c r="S531" s="3" t="s">
        <v>1150</v>
      </c>
      <c r="T531" s="3" t="s">
        <v>39</v>
      </c>
      <c r="U531" s="3" t="s">
        <v>1151</v>
      </c>
      <c r="V531" s="3" t="s">
        <v>39</v>
      </c>
      <c r="W531" s="3" t="s">
        <v>927</v>
      </c>
      <c r="X531" s="3" t="s">
        <v>39</v>
      </c>
      <c r="Y531" s="3" t="s">
        <v>39</v>
      </c>
      <c r="Z531" s="3" t="s">
        <v>39</v>
      </c>
      <c r="AA531" s="3">
        <v>0</v>
      </c>
      <c r="AB531" s="3" t="s">
        <v>34</v>
      </c>
      <c r="AC531" s="3">
        <v>1</v>
      </c>
      <c r="AD531" s="3">
        <v>0</v>
      </c>
      <c r="AE531" s="3" t="s">
        <v>39</v>
      </c>
      <c r="AF531" s="3">
        <v>4</v>
      </c>
      <c r="AG531" s="3" t="s">
        <v>1152</v>
      </c>
      <c r="AH531" s="3" t="s">
        <v>1153</v>
      </c>
    </row>
    <row r="532" spans="1:34" hidden="1" outlineLevel="1" collapsed="1" x14ac:dyDescent="0.25">
      <c r="A532" t="s">
        <v>39</v>
      </c>
      <c r="B532" s="2" t="s">
        <v>45</v>
      </c>
      <c r="C532" s="2" t="s">
        <v>46</v>
      </c>
      <c r="D532" s="2" t="s">
        <v>33</v>
      </c>
      <c r="E532" s="2" t="s">
        <v>47</v>
      </c>
      <c r="F532" s="2" t="s">
        <v>48</v>
      </c>
      <c r="G532" s="2" t="s">
        <v>28</v>
      </c>
      <c r="H532" s="2" t="s">
        <v>49</v>
      </c>
      <c r="I532" s="2" t="s">
        <v>8</v>
      </c>
      <c r="J532" s="2" t="s">
        <v>50</v>
      </c>
      <c r="K532" s="2" t="s">
        <v>51</v>
      </c>
      <c r="L532" s="2" t="s">
        <v>52</v>
      </c>
      <c r="M532" s="2" t="s">
        <v>53</v>
      </c>
      <c r="N532" s="2" t="s">
        <v>54</v>
      </c>
      <c r="O532" s="2" t="s">
        <v>27</v>
      </c>
      <c r="P532" s="2" t="s">
        <v>55</v>
      </c>
      <c r="Q532" s="2" t="s">
        <v>56</v>
      </c>
      <c r="R532" s="2" t="s">
        <v>57</v>
      </c>
      <c r="S532" s="2" t="s">
        <v>58</v>
      </c>
    </row>
    <row r="533" spans="1:34" hidden="1" outlineLevel="1" collapsed="1" x14ac:dyDescent="0.25">
      <c r="A533" t="s">
        <v>39</v>
      </c>
      <c r="B533" s="4" t="s">
        <v>34</v>
      </c>
      <c r="C533" s="4" t="s">
        <v>1154</v>
      </c>
      <c r="D533" s="4" t="s">
        <v>39</v>
      </c>
      <c r="E533" s="4">
        <v>1.0792599999999999E-2</v>
      </c>
      <c r="F533" s="4">
        <v>6.6384300000000001E-4</v>
      </c>
      <c r="G533" s="4">
        <v>1</v>
      </c>
      <c r="H533" s="4">
        <v>1</v>
      </c>
      <c r="I533" s="4">
        <v>2</v>
      </c>
      <c r="J533" s="4" t="s">
        <v>1148</v>
      </c>
      <c r="K533" s="4" t="s">
        <v>1155</v>
      </c>
      <c r="L533" s="4" t="s">
        <v>39</v>
      </c>
      <c r="M533" s="4">
        <v>1</v>
      </c>
      <c r="N533" s="4">
        <v>1278.63246</v>
      </c>
      <c r="O533" s="4" t="s">
        <v>34</v>
      </c>
      <c r="P533" s="4" t="s">
        <v>34</v>
      </c>
      <c r="Q533" s="4">
        <v>1.9819999999999999E-4</v>
      </c>
      <c r="R533" s="4">
        <v>1.586E-3</v>
      </c>
      <c r="S533" s="4">
        <v>2.92</v>
      </c>
    </row>
    <row r="534" spans="1:34" hidden="1" outlineLevel="1" collapsed="1" x14ac:dyDescent="0.25">
      <c r="A534" t="s">
        <v>39</v>
      </c>
      <c r="B534" s="4" t="s">
        <v>34</v>
      </c>
      <c r="C534" s="4" t="s">
        <v>1156</v>
      </c>
      <c r="D534" s="4" t="s">
        <v>1157</v>
      </c>
      <c r="E534" s="4">
        <v>3.4582899999999997E-5</v>
      </c>
      <c r="F534" s="4">
        <v>6.6384300000000001E-4</v>
      </c>
      <c r="G534" s="4">
        <v>1</v>
      </c>
      <c r="H534" s="4">
        <v>1</v>
      </c>
      <c r="I534" s="4">
        <v>3</v>
      </c>
      <c r="J534" s="4" t="s">
        <v>1148</v>
      </c>
      <c r="K534" s="4" t="s">
        <v>1158</v>
      </c>
      <c r="L534" s="4" t="s">
        <v>1159</v>
      </c>
      <c r="M534" s="4">
        <v>0</v>
      </c>
      <c r="N534" s="4">
        <v>2327.1198899999999</v>
      </c>
      <c r="O534" s="4" t="s">
        <v>34</v>
      </c>
      <c r="P534" s="4" t="s">
        <v>34</v>
      </c>
      <c r="Q534" s="4">
        <v>1.9819999999999999E-4</v>
      </c>
      <c r="R534" s="4">
        <v>9.2149999999999999E-7</v>
      </c>
      <c r="S534" s="4">
        <v>4.01</v>
      </c>
    </row>
    <row r="535" spans="1:34" hidden="1" outlineLevel="1" collapsed="1" x14ac:dyDescent="0.25">
      <c r="A535" t="s">
        <v>39</v>
      </c>
      <c r="B535" s="4" t="s">
        <v>34</v>
      </c>
      <c r="C535" s="4" t="s">
        <v>1160</v>
      </c>
      <c r="D535" s="4" t="s">
        <v>39</v>
      </c>
      <c r="E535" s="4">
        <v>1.7592700000000001E-4</v>
      </c>
      <c r="F535" s="4">
        <v>6.6384300000000001E-4</v>
      </c>
      <c r="G535" s="4">
        <v>1</v>
      </c>
      <c r="H535" s="4">
        <v>1</v>
      </c>
      <c r="I535" s="4">
        <v>11</v>
      </c>
      <c r="J535" s="4" t="s">
        <v>1148</v>
      </c>
      <c r="K535" s="4" t="s">
        <v>1161</v>
      </c>
      <c r="L535" s="4" t="s">
        <v>39</v>
      </c>
      <c r="M535" s="4">
        <v>0</v>
      </c>
      <c r="N535" s="4">
        <v>1025.6102000000001</v>
      </c>
      <c r="O535" s="4" t="s">
        <v>34</v>
      </c>
      <c r="P535" s="4" t="s">
        <v>34</v>
      </c>
      <c r="Q535" s="4">
        <v>1.9819999999999999E-4</v>
      </c>
      <c r="R535" s="4">
        <v>7.5719999999999997E-6</v>
      </c>
      <c r="S535" s="4">
        <v>3.29</v>
      </c>
    </row>
    <row r="536" spans="1:34" hidden="1" outlineLevel="1" collapsed="1" x14ac:dyDescent="0.25">
      <c r="A536" t="s">
        <v>39</v>
      </c>
      <c r="B536" s="4" t="s">
        <v>34</v>
      </c>
      <c r="C536" s="4" t="s">
        <v>1162</v>
      </c>
      <c r="D536" s="4" t="s">
        <v>39</v>
      </c>
      <c r="E536" s="4">
        <v>4.2831299999999996E-3</v>
      </c>
      <c r="F536" s="4">
        <v>6.6384300000000001E-4</v>
      </c>
      <c r="G536" s="4">
        <v>1</v>
      </c>
      <c r="H536" s="4">
        <v>1</v>
      </c>
      <c r="I536" s="4">
        <v>4</v>
      </c>
      <c r="J536" s="4" t="s">
        <v>1148</v>
      </c>
      <c r="K536" s="4" t="s">
        <v>1163</v>
      </c>
      <c r="L536" s="4" t="s">
        <v>39</v>
      </c>
      <c r="M536" s="4">
        <v>0</v>
      </c>
      <c r="N536" s="4">
        <v>914.56694000000005</v>
      </c>
      <c r="O536" s="4" t="s">
        <v>34</v>
      </c>
      <c r="P536" s="4" t="s">
        <v>34</v>
      </c>
      <c r="Q536" s="4">
        <v>1.9819999999999999E-4</v>
      </c>
      <c r="R536" s="4">
        <v>4.773E-4</v>
      </c>
      <c r="S536" s="4">
        <v>2.5099999999999998</v>
      </c>
    </row>
    <row r="537" spans="1:34" hidden="1" outlineLevel="1" collapsed="1" x14ac:dyDescent="0.25">
      <c r="A537" t="s">
        <v>39</v>
      </c>
      <c r="B537" s="4" t="s">
        <v>34</v>
      </c>
      <c r="C537" s="4" t="s">
        <v>1164</v>
      </c>
      <c r="D537" s="4" t="s">
        <v>39</v>
      </c>
      <c r="E537" s="4">
        <v>4.2649600000000004E-6</v>
      </c>
      <c r="F537" s="4">
        <v>6.6384300000000001E-4</v>
      </c>
      <c r="G537" s="4">
        <v>1</v>
      </c>
      <c r="H537" s="4">
        <v>1</v>
      </c>
      <c r="I537" s="4">
        <v>1</v>
      </c>
      <c r="J537" s="4" t="s">
        <v>1148</v>
      </c>
      <c r="K537" s="4" t="s">
        <v>1165</v>
      </c>
      <c r="L537" s="4" t="s">
        <v>39</v>
      </c>
      <c r="M537" s="4">
        <v>0</v>
      </c>
      <c r="N537" s="4">
        <v>1560.8492699999999</v>
      </c>
      <c r="O537" s="4" t="s">
        <v>34</v>
      </c>
      <c r="P537" s="4" t="s">
        <v>34</v>
      </c>
      <c r="Q537" s="4">
        <v>1.9819999999999999E-4</v>
      </c>
      <c r="R537" s="4">
        <v>6.1189999999999994E-8</v>
      </c>
      <c r="S537" s="4">
        <v>3.93</v>
      </c>
    </row>
    <row r="538" spans="1:34" hidden="1" outlineLevel="1" collapsed="1" x14ac:dyDescent="0.25">
      <c r="A538" t="s">
        <v>39</v>
      </c>
      <c r="B538" s="4" t="s">
        <v>34</v>
      </c>
      <c r="C538" s="4" t="s">
        <v>1166</v>
      </c>
      <c r="D538" s="4" t="s">
        <v>592</v>
      </c>
      <c r="E538" s="4">
        <v>5.3427699999999999E-4</v>
      </c>
      <c r="F538" s="4">
        <v>6.6384300000000001E-4</v>
      </c>
      <c r="G538" s="4">
        <v>1</v>
      </c>
      <c r="H538" s="4">
        <v>1</v>
      </c>
      <c r="I538" s="4">
        <v>3</v>
      </c>
      <c r="J538" s="4" t="s">
        <v>1148</v>
      </c>
      <c r="K538" s="4" t="s">
        <v>1167</v>
      </c>
      <c r="L538" s="4" t="s">
        <v>1168</v>
      </c>
      <c r="M538" s="4">
        <v>0</v>
      </c>
      <c r="N538" s="4">
        <v>2566.1990799999999</v>
      </c>
      <c r="O538" s="4" t="s">
        <v>34</v>
      </c>
      <c r="P538" s="4" t="s">
        <v>34</v>
      </c>
      <c r="Q538" s="4">
        <v>1.9819999999999999E-4</v>
      </c>
      <c r="R538" s="4">
        <v>3.1959999999999999E-5</v>
      </c>
      <c r="S538" s="4">
        <v>3.17</v>
      </c>
    </row>
    <row r="539" spans="1:34" hidden="1" outlineLevel="1" collapsed="1" x14ac:dyDescent="0.25">
      <c r="A539" t="s">
        <v>39</v>
      </c>
      <c r="B539" s="4" t="s">
        <v>34</v>
      </c>
      <c r="C539" s="4" t="s">
        <v>1169</v>
      </c>
      <c r="D539" s="4" t="s">
        <v>198</v>
      </c>
      <c r="E539" s="4">
        <v>6.2615200000000005E-4</v>
      </c>
      <c r="F539" s="4">
        <v>6.6384300000000001E-4</v>
      </c>
      <c r="G539" s="4">
        <v>1</v>
      </c>
      <c r="H539" s="4">
        <v>1</v>
      </c>
      <c r="I539" s="4">
        <v>2</v>
      </c>
      <c r="J539" s="4" t="s">
        <v>1148</v>
      </c>
      <c r="K539" s="4" t="s">
        <v>1170</v>
      </c>
      <c r="L539" s="4" t="s">
        <v>1171</v>
      </c>
      <c r="M539" s="4">
        <v>0</v>
      </c>
      <c r="N539" s="4">
        <v>2924.3923599999998</v>
      </c>
      <c r="O539" s="4" t="s">
        <v>34</v>
      </c>
      <c r="P539" s="4" t="s">
        <v>34</v>
      </c>
      <c r="Q539" s="4">
        <v>1.9819999999999999E-4</v>
      </c>
      <c r="R539" s="4">
        <v>3.93E-5</v>
      </c>
      <c r="S539" s="4">
        <v>3.89</v>
      </c>
    </row>
    <row r="540" spans="1:34" hidden="1" outlineLevel="1" collapsed="1" x14ac:dyDescent="0.25">
      <c r="A540" t="s">
        <v>39</v>
      </c>
      <c r="B540" s="4" t="s">
        <v>34</v>
      </c>
      <c r="C540" s="4" t="s">
        <v>1172</v>
      </c>
      <c r="D540" s="4" t="s">
        <v>39</v>
      </c>
      <c r="E540" s="4">
        <v>9.9952300000000002E-5</v>
      </c>
      <c r="F540" s="4">
        <v>6.6384300000000001E-4</v>
      </c>
      <c r="G540" s="4">
        <v>1</v>
      </c>
      <c r="H540" s="4">
        <v>1</v>
      </c>
      <c r="I540" s="4">
        <v>1</v>
      </c>
      <c r="J540" s="4" t="s">
        <v>1148</v>
      </c>
      <c r="K540" s="4" t="s">
        <v>1173</v>
      </c>
      <c r="L540" s="4" t="s">
        <v>39</v>
      </c>
      <c r="M540" s="4">
        <v>0</v>
      </c>
      <c r="N540" s="4">
        <v>2430.3312599999999</v>
      </c>
      <c r="O540" s="4" t="s">
        <v>34</v>
      </c>
      <c r="P540" s="4" t="s">
        <v>34</v>
      </c>
      <c r="Q540" s="4">
        <v>1.9819999999999999E-4</v>
      </c>
      <c r="R540" s="4">
        <v>3.6480000000000001E-6</v>
      </c>
      <c r="S540" s="4">
        <v>4.33</v>
      </c>
    </row>
    <row r="541" spans="1:34" hidden="1" outlineLevel="1" collapsed="1" x14ac:dyDescent="0.25">
      <c r="A541" t="s">
        <v>39</v>
      </c>
      <c r="B541" s="4" t="s">
        <v>34</v>
      </c>
      <c r="C541" s="4" t="s">
        <v>1172</v>
      </c>
      <c r="D541" s="4" t="s">
        <v>463</v>
      </c>
      <c r="E541" s="4">
        <v>8.7111899999999999E-6</v>
      </c>
      <c r="F541" s="4">
        <v>6.6384300000000001E-4</v>
      </c>
      <c r="G541" s="4">
        <v>1</v>
      </c>
      <c r="H541" s="4">
        <v>1</v>
      </c>
      <c r="I541" s="4">
        <v>2</v>
      </c>
      <c r="J541" s="4" t="s">
        <v>1148</v>
      </c>
      <c r="K541" s="4" t="s">
        <v>1173</v>
      </c>
      <c r="L541" s="4" t="s">
        <v>1174</v>
      </c>
      <c r="M541" s="4">
        <v>0</v>
      </c>
      <c r="N541" s="4">
        <v>2446.3261699999998</v>
      </c>
      <c r="O541" s="4" t="s">
        <v>34</v>
      </c>
      <c r="P541" s="4" t="s">
        <v>34</v>
      </c>
      <c r="Q541" s="4">
        <v>1.9819999999999999E-4</v>
      </c>
      <c r="R541" s="4">
        <v>1.539E-7</v>
      </c>
      <c r="S541" s="4">
        <v>4.3600000000000003</v>
      </c>
    </row>
    <row r="542" spans="1:34" x14ac:dyDescent="0.25">
      <c r="A542" s="3" t="s">
        <v>34</v>
      </c>
      <c r="B542" s="3" t="s">
        <v>35</v>
      </c>
      <c r="C542" s="3" t="s">
        <v>1175</v>
      </c>
      <c r="D542" s="3" t="s">
        <v>1176</v>
      </c>
      <c r="E542" s="3">
        <v>0</v>
      </c>
      <c r="F542" s="3">
        <v>53.045000000000002</v>
      </c>
      <c r="G542" s="3">
        <v>41</v>
      </c>
      <c r="H542" s="3">
        <v>8</v>
      </c>
      <c r="I542" s="3">
        <v>108</v>
      </c>
      <c r="J542" s="3">
        <v>8</v>
      </c>
      <c r="K542" s="3">
        <v>172</v>
      </c>
      <c r="L542" s="3">
        <v>20.399999999999999</v>
      </c>
      <c r="M542" s="3">
        <v>10.3</v>
      </c>
      <c r="N542" s="3">
        <v>349.61</v>
      </c>
      <c r="O542" s="3">
        <v>8</v>
      </c>
      <c r="P542" s="3" t="s">
        <v>794</v>
      </c>
      <c r="Q542" s="3" t="s">
        <v>843</v>
      </c>
      <c r="R542" s="3" t="s">
        <v>1177</v>
      </c>
      <c r="S542" s="3" t="s">
        <v>1178</v>
      </c>
      <c r="T542" s="3" t="s">
        <v>1179</v>
      </c>
      <c r="U542" s="3" t="s">
        <v>1180</v>
      </c>
      <c r="V542" s="3" t="s">
        <v>1181</v>
      </c>
      <c r="W542" s="3" t="s">
        <v>1182</v>
      </c>
      <c r="X542" s="3" t="s">
        <v>848</v>
      </c>
      <c r="Y542" s="3" t="s">
        <v>849</v>
      </c>
      <c r="Z542" s="3" t="s">
        <v>850</v>
      </c>
      <c r="AA542" s="3">
        <v>14</v>
      </c>
      <c r="AB542" s="3" t="s">
        <v>34</v>
      </c>
      <c r="AC542" s="3">
        <v>1</v>
      </c>
      <c r="AD542" s="3">
        <v>0</v>
      </c>
      <c r="AE542" s="3" t="s">
        <v>39</v>
      </c>
      <c r="AF542" s="3">
        <v>2</v>
      </c>
      <c r="AG542" s="3" t="s">
        <v>1183</v>
      </c>
      <c r="AH542" s="3" t="s">
        <v>1183</v>
      </c>
    </row>
    <row r="543" spans="1:34" hidden="1" outlineLevel="1" collapsed="1" x14ac:dyDescent="0.25">
      <c r="A543" t="s">
        <v>39</v>
      </c>
      <c r="B543" s="2" t="s">
        <v>45</v>
      </c>
      <c r="C543" s="2" t="s">
        <v>46</v>
      </c>
      <c r="D543" s="2" t="s">
        <v>33</v>
      </c>
      <c r="E543" s="2" t="s">
        <v>47</v>
      </c>
      <c r="F543" s="2" t="s">
        <v>48</v>
      </c>
      <c r="G543" s="2" t="s">
        <v>28</v>
      </c>
      <c r="H543" s="2" t="s">
        <v>49</v>
      </c>
      <c r="I543" s="2" t="s">
        <v>8</v>
      </c>
      <c r="J543" s="2" t="s">
        <v>50</v>
      </c>
      <c r="K543" s="2" t="s">
        <v>51</v>
      </c>
      <c r="L543" s="2" t="s">
        <v>52</v>
      </c>
      <c r="M543" s="2" t="s">
        <v>53</v>
      </c>
      <c r="N543" s="2" t="s">
        <v>54</v>
      </c>
      <c r="O543" s="2" t="s">
        <v>27</v>
      </c>
      <c r="P543" s="2" t="s">
        <v>55</v>
      </c>
      <c r="Q543" s="2" t="s">
        <v>56</v>
      </c>
      <c r="R543" s="2" t="s">
        <v>57</v>
      </c>
      <c r="S543" s="2" t="s">
        <v>58</v>
      </c>
    </row>
    <row r="544" spans="1:34" hidden="1" outlineLevel="1" collapsed="1" x14ac:dyDescent="0.25">
      <c r="A544" t="s">
        <v>39</v>
      </c>
      <c r="B544" s="4" t="s">
        <v>34</v>
      </c>
      <c r="C544" s="4" t="s">
        <v>1184</v>
      </c>
      <c r="D544" s="4" t="s">
        <v>39</v>
      </c>
      <c r="E544" s="4">
        <v>1.4466499999999999E-6</v>
      </c>
      <c r="F544" s="4">
        <v>6.6384300000000001E-4</v>
      </c>
      <c r="G544" s="4">
        <v>1</v>
      </c>
      <c r="H544" s="4">
        <v>1</v>
      </c>
      <c r="I544" s="4">
        <v>8</v>
      </c>
      <c r="J544" s="4" t="s">
        <v>1175</v>
      </c>
      <c r="K544" s="4" t="s">
        <v>1185</v>
      </c>
      <c r="L544" s="4" t="s">
        <v>39</v>
      </c>
      <c r="M544" s="4">
        <v>0</v>
      </c>
      <c r="N544" s="4">
        <v>1907.9821300000001</v>
      </c>
      <c r="O544" s="4" t="s">
        <v>34</v>
      </c>
      <c r="P544" s="4" t="s">
        <v>34</v>
      </c>
      <c r="Q544" s="4">
        <v>1.9819999999999999E-4</v>
      </c>
      <c r="R544" s="4">
        <v>1.501E-8</v>
      </c>
      <c r="S544" s="4">
        <v>4.04</v>
      </c>
    </row>
    <row r="545" spans="1:34" hidden="1" outlineLevel="1" collapsed="1" x14ac:dyDescent="0.25">
      <c r="A545" t="s">
        <v>39</v>
      </c>
      <c r="B545" s="4" t="s">
        <v>34</v>
      </c>
      <c r="C545" s="4" t="s">
        <v>1186</v>
      </c>
      <c r="D545" s="4" t="s">
        <v>39</v>
      </c>
      <c r="E545" s="4">
        <v>1.62396E-2</v>
      </c>
      <c r="F545" s="4">
        <v>6.6384300000000001E-4</v>
      </c>
      <c r="G545" s="4">
        <v>1</v>
      </c>
      <c r="H545" s="4">
        <v>1</v>
      </c>
      <c r="I545" s="4">
        <v>1</v>
      </c>
      <c r="J545" s="4" t="s">
        <v>1175</v>
      </c>
      <c r="K545" s="4" t="s">
        <v>1187</v>
      </c>
      <c r="L545" s="4" t="s">
        <v>39</v>
      </c>
      <c r="M545" s="4">
        <v>0</v>
      </c>
      <c r="N545" s="4">
        <v>864.45739000000003</v>
      </c>
      <c r="O545" s="4" t="s">
        <v>34</v>
      </c>
      <c r="P545" s="4" t="s">
        <v>34</v>
      </c>
      <c r="Q545" s="4">
        <v>1.9819999999999999E-4</v>
      </c>
      <c r="R545" s="4">
        <v>2.6979999999999999E-3</v>
      </c>
      <c r="S545" s="4">
        <v>1.8</v>
      </c>
    </row>
    <row r="546" spans="1:34" hidden="1" outlineLevel="1" collapsed="1" x14ac:dyDescent="0.25">
      <c r="A546" t="s">
        <v>39</v>
      </c>
      <c r="B546" s="4" t="s">
        <v>34</v>
      </c>
      <c r="C546" s="4" t="s">
        <v>1188</v>
      </c>
      <c r="D546" s="4" t="s">
        <v>39</v>
      </c>
      <c r="E546" s="4">
        <v>8.9177200000000004E-5</v>
      </c>
      <c r="F546" s="4">
        <v>6.6384300000000001E-4</v>
      </c>
      <c r="G546" s="4">
        <v>1</v>
      </c>
      <c r="H546" s="4">
        <v>1</v>
      </c>
      <c r="I546" s="4">
        <v>2</v>
      </c>
      <c r="J546" s="4" t="s">
        <v>1175</v>
      </c>
      <c r="K546" s="4" t="s">
        <v>1189</v>
      </c>
      <c r="L546" s="4" t="s">
        <v>39</v>
      </c>
      <c r="M546" s="4">
        <v>1</v>
      </c>
      <c r="N546" s="4">
        <v>2036.07709</v>
      </c>
      <c r="O546" s="4" t="s">
        <v>34</v>
      </c>
      <c r="P546" s="4" t="s">
        <v>34</v>
      </c>
      <c r="Q546" s="4">
        <v>1.9819999999999999E-4</v>
      </c>
      <c r="R546" s="4">
        <v>3.1389999999999999E-6</v>
      </c>
      <c r="S546" s="4">
        <v>4.13</v>
      </c>
    </row>
    <row r="547" spans="1:34" hidden="1" outlineLevel="1" collapsed="1" x14ac:dyDescent="0.25">
      <c r="A547" t="s">
        <v>39</v>
      </c>
      <c r="B547" s="4" t="s">
        <v>34</v>
      </c>
      <c r="C547" s="4" t="s">
        <v>1190</v>
      </c>
      <c r="D547" s="4" t="s">
        <v>39</v>
      </c>
      <c r="E547" s="4">
        <v>1.24117E-3</v>
      </c>
      <c r="F547" s="4">
        <v>6.6384300000000001E-4</v>
      </c>
      <c r="G547" s="4">
        <v>1</v>
      </c>
      <c r="H547" s="4">
        <v>1</v>
      </c>
      <c r="I547" s="4">
        <v>19</v>
      </c>
      <c r="J547" s="4" t="s">
        <v>1175</v>
      </c>
      <c r="K547" s="4" t="s">
        <v>1191</v>
      </c>
      <c r="L547" s="4" t="s">
        <v>39</v>
      </c>
      <c r="M547" s="4">
        <v>0</v>
      </c>
      <c r="N547" s="4">
        <v>1091.6095399999999</v>
      </c>
      <c r="O547" s="4" t="s">
        <v>34</v>
      </c>
      <c r="P547" s="4" t="s">
        <v>34</v>
      </c>
      <c r="Q547" s="4">
        <v>1.9819999999999999E-4</v>
      </c>
      <c r="R547" s="4">
        <v>9.5790000000000003E-5</v>
      </c>
      <c r="S547" s="4">
        <v>2.35</v>
      </c>
    </row>
    <row r="548" spans="1:34" hidden="1" outlineLevel="1" collapsed="1" x14ac:dyDescent="0.25">
      <c r="A548" t="s">
        <v>39</v>
      </c>
      <c r="B548" s="4" t="s">
        <v>34</v>
      </c>
      <c r="C548" s="4" t="s">
        <v>1192</v>
      </c>
      <c r="D548" s="4" t="s">
        <v>94</v>
      </c>
      <c r="E548" s="4">
        <v>0.12548100000000001</v>
      </c>
      <c r="F548" s="4">
        <v>1.97102E-3</v>
      </c>
      <c r="G548" s="4">
        <v>1</v>
      </c>
      <c r="H548" s="4">
        <v>1</v>
      </c>
      <c r="I548" s="4">
        <v>1</v>
      </c>
      <c r="J548" s="4" t="s">
        <v>1175</v>
      </c>
      <c r="K548" s="4" t="s">
        <v>1193</v>
      </c>
      <c r="L548" s="4" t="s">
        <v>1194</v>
      </c>
      <c r="M548" s="4">
        <v>1</v>
      </c>
      <c r="N548" s="4">
        <v>1394.74605</v>
      </c>
      <c r="O548" s="4" t="s">
        <v>34</v>
      </c>
      <c r="P548" s="4" t="s">
        <v>34</v>
      </c>
      <c r="Q548" s="4">
        <v>5.2709999999999996E-4</v>
      </c>
      <c r="R548" s="4">
        <v>4.122E-2</v>
      </c>
      <c r="S548" s="4">
        <v>2.21</v>
      </c>
    </row>
    <row r="549" spans="1:34" hidden="1" outlineLevel="1" collapsed="1" x14ac:dyDescent="0.25">
      <c r="A549" t="s">
        <v>39</v>
      </c>
      <c r="B549" s="4" t="s">
        <v>34</v>
      </c>
      <c r="C549" s="4" t="s">
        <v>1195</v>
      </c>
      <c r="D549" s="4" t="s">
        <v>39</v>
      </c>
      <c r="E549" s="4">
        <v>3.0818000000000002E-2</v>
      </c>
      <c r="F549" s="4">
        <v>6.6384300000000001E-4</v>
      </c>
      <c r="G549" s="4">
        <v>1</v>
      </c>
      <c r="H549" s="4">
        <v>1</v>
      </c>
      <c r="I549" s="4">
        <v>1</v>
      </c>
      <c r="J549" s="4" t="s">
        <v>1175</v>
      </c>
      <c r="K549" s="4" t="s">
        <v>1196</v>
      </c>
      <c r="L549" s="4" t="s">
        <v>39</v>
      </c>
      <c r="M549" s="4">
        <v>0</v>
      </c>
      <c r="N549" s="4">
        <v>877.46789999999999</v>
      </c>
      <c r="O549" s="4" t="s">
        <v>34</v>
      </c>
      <c r="P549" s="4" t="s">
        <v>34</v>
      </c>
      <c r="Q549" s="4">
        <v>1.9819999999999999E-4</v>
      </c>
      <c r="R549" s="4">
        <v>6.2620000000000002E-3</v>
      </c>
      <c r="S549" s="4">
        <v>1.95</v>
      </c>
    </row>
    <row r="550" spans="1:34" hidden="1" outlineLevel="1" collapsed="1" x14ac:dyDescent="0.25">
      <c r="A550" t="s">
        <v>39</v>
      </c>
      <c r="B550" s="4" t="s">
        <v>34</v>
      </c>
      <c r="C550" s="4" t="s">
        <v>1197</v>
      </c>
      <c r="D550" s="4" t="s">
        <v>39</v>
      </c>
      <c r="E550" s="4">
        <v>8.0263699999999997E-3</v>
      </c>
      <c r="F550" s="4">
        <v>6.6384300000000001E-4</v>
      </c>
      <c r="G550" s="4">
        <v>1</v>
      </c>
      <c r="H550" s="4">
        <v>1</v>
      </c>
      <c r="I550" s="4">
        <v>6</v>
      </c>
      <c r="J550" s="4" t="s">
        <v>1175</v>
      </c>
      <c r="K550" s="4" t="s">
        <v>1198</v>
      </c>
      <c r="L550" s="4" t="s">
        <v>39</v>
      </c>
      <c r="M550" s="4">
        <v>1</v>
      </c>
      <c r="N550" s="4">
        <v>1252.68958</v>
      </c>
      <c r="O550" s="4" t="s">
        <v>34</v>
      </c>
      <c r="P550" s="4" t="s">
        <v>34</v>
      </c>
      <c r="Q550" s="4">
        <v>1.9819999999999999E-4</v>
      </c>
      <c r="R550" s="4">
        <v>1.077E-3</v>
      </c>
      <c r="S550" s="4">
        <v>3.58</v>
      </c>
    </row>
    <row r="551" spans="1:34" hidden="1" outlineLevel="1" collapsed="1" x14ac:dyDescent="0.25">
      <c r="A551" t="s">
        <v>39</v>
      </c>
      <c r="B551" s="4" t="s">
        <v>34</v>
      </c>
      <c r="C551" s="4" t="s">
        <v>1199</v>
      </c>
      <c r="D551" s="4" t="s">
        <v>39</v>
      </c>
      <c r="E551" s="4">
        <v>1.23268E-5</v>
      </c>
      <c r="F551" s="4">
        <v>6.6384300000000001E-4</v>
      </c>
      <c r="G551" s="4">
        <v>1</v>
      </c>
      <c r="H551" s="4">
        <v>1</v>
      </c>
      <c r="I551" s="4">
        <v>6</v>
      </c>
      <c r="J551" s="4" t="s">
        <v>1175</v>
      </c>
      <c r="K551" s="4" t="s">
        <v>1200</v>
      </c>
      <c r="L551" s="4" t="s">
        <v>39</v>
      </c>
      <c r="M551" s="4">
        <v>0</v>
      </c>
      <c r="N551" s="4">
        <v>1537.7679000000001</v>
      </c>
      <c r="O551" s="4" t="s">
        <v>34</v>
      </c>
      <c r="P551" s="4" t="s">
        <v>34</v>
      </c>
      <c r="Q551" s="4">
        <v>1.9819999999999999E-4</v>
      </c>
      <c r="R551" s="4">
        <v>2.417E-7</v>
      </c>
      <c r="S551" s="4">
        <v>4.1500000000000004</v>
      </c>
    </row>
    <row r="552" spans="1:34" hidden="1" outlineLevel="1" collapsed="1" x14ac:dyDescent="0.25">
      <c r="A552" t="s">
        <v>39</v>
      </c>
      <c r="B552" s="4" t="s">
        <v>34</v>
      </c>
      <c r="C552" s="4" t="s">
        <v>1199</v>
      </c>
      <c r="D552" s="4" t="s">
        <v>1106</v>
      </c>
      <c r="E552" s="4">
        <v>2.3755E-6</v>
      </c>
      <c r="F552" s="4">
        <v>6.6384300000000001E-4</v>
      </c>
      <c r="G552" s="4">
        <v>1</v>
      </c>
      <c r="H552" s="4">
        <v>1</v>
      </c>
      <c r="I552" s="4">
        <v>64</v>
      </c>
      <c r="J552" s="4" t="s">
        <v>1175</v>
      </c>
      <c r="K552" s="4" t="s">
        <v>1200</v>
      </c>
      <c r="L552" s="4" t="s">
        <v>1201</v>
      </c>
      <c r="M552" s="4">
        <v>0</v>
      </c>
      <c r="N552" s="4">
        <v>1553.7628199999999</v>
      </c>
      <c r="O552" s="4" t="s">
        <v>34</v>
      </c>
      <c r="P552" s="4" t="s">
        <v>34</v>
      </c>
      <c r="Q552" s="4">
        <v>1.9819999999999999E-4</v>
      </c>
      <c r="R552" s="4">
        <v>2.8559999999999999E-8</v>
      </c>
      <c r="S552" s="4">
        <v>4.5</v>
      </c>
    </row>
    <row r="553" spans="1:34" x14ac:dyDescent="0.25">
      <c r="A553" s="3" t="s">
        <v>34</v>
      </c>
      <c r="B553" s="3" t="s">
        <v>35</v>
      </c>
      <c r="C553" s="3" t="s">
        <v>1202</v>
      </c>
      <c r="D553" s="3" t="s">
        <v>1203</v>
      </c>
      <c r="E553" s="3">
        <v>0</v>
      </c>
      <c r="F553" s="3">
        <v>52.642000000000003</v>
      </c>
      <c r="G553" s="3">
        <v>64</v>
      </c>
      <c r="H553" s="3">
        <v>10</v>
      </c>
      <c r="I553" s="3">
        <v>27</v>
      </c>
      <c r="J553" s="3">
        <v>10</v>
      </c>
      <c r="K553" s="3">
        <v>213</v>
      </c>
      <c r="L553" s="3">
        <v>24.6</v>
      </c>
      <c r="M553" s="3">
        <v>4.96</v>
      </c>
      <c r="N553" s="3">
        <v>96.78</v>
      </c>
      <c r="O553" s="3">
        <v>10</v>
      </c>
      <c r="P553" s="3" t="s">
        <v>39</v>
      </c>
      <c r="Q553" s="3" t="s">
        <v>39</v>
      </c>
      <c r="R553" s="3" t="s">
        <v>39</v>
      </c>
      <c r="S553" s="3" t="s">
        <v>1204</v>
      </c>
      <c r="T553" s="3" t="s">
        <v>39</v>
      </c>
      <c r="U553" s="3" t="s">
        <v>1205</v>
      </c>
      <c r="V553" s="3" t="s">
        <v>39</v>
      </c>
      <c r="W553" s="3" t="s">
        <v>620</v>
      </c>
      <c r="X553" s="3" t="s">
        <v>39</v>
      </c>
      <c r="Y553" s="3" t="s">
        <v>39</v>
      </c>
      <c r="Z553" s="3" t="s">
        <v>39</v>
      </c>
      <c r="AA553" s="3">
        <v>0</v>
      </c>
      <c r="AB553" s="3" t="s">
        <v>34</v>
      </c>
      <c r="AC553" s="3">
        <v>1</v>
      </c>
      <c r="AD553" s="3">
        <v>0</v>
      </c>
      <c r="AE553" s="3" t="s">
        <v>39</v>
      </c>
      <c r="AF553" s="3">
        <v>1</v>
      </c>
      <c r="AG553" s="3" t="s">
        <v>1206</v>
      </c>
      <c r="AH553" s="3" t="s">
        <v>1207</v>
      </c>
    </row>
    <row r="554" spans="1:34" hidden="1" outlineLevel="1" collapsed="1" x14ac:dyDescent="0.25">
      <c r="A554" t="s">
        <v>39</v>
      </c>
      <c r="B554" s="2" t="s">
        <v>45</v>
      </c>
      <c r="C554" s="2" t="s">
        <v>46</v>
      </c>
      <c r="D554" s="2" t="s">
        <v>33</v>
      </c>
      <c r="E554" s="2" t="s">
        <v>47</v>
      </c>
      <c r="F554" s="2" t="s">
        <v>48</v>
      </c>
      <c r="G554" s="2" t="s">
        <v>28</v>
      </c>
      <c r="H554" s="2" t="s">
        <v>49</v>
      </c>
      <c r="I554" s="2" t="s">
        <v>8</v>
      </c>
      <c r="J554" s="2" t="s">
        <v>50</v>
      </c>
      <c r="K554" s="2" t="s">
        <v>51</v>
      </c>
      <c r="L554" s="2" t="s">
        <v>52</v>
      </c>
      <c r="M554" s="2" t="s">
        <v>53</v>
      </c>
      <c r="N554" s="2" t="s">
        <v>54</v>
      </c>
      <c r="O554" s="2" t="s">
        <v>27</v>
      </c>
      <c r="P554" s="2" t="s">
        <v>55</v>
      </c>
      <c r="Q554" s="2" t="s">
        <v>56</v>
      </c>
      <c r="R554" s="2" t="s">
        <v>57</v>
      </c>
      <c r="S554" s="2" t="s">
        <v>58</v>
      </c>
    </row>
    <row r="555" spans="1:34" hidden="1" outlineLevel="1" collapsed="1" x14ac:dyDescent="0.25">
      <c r="A555" t="s">
        <v>39</v>
      </c>
      <c r="B555" s="4" t="s">
        <v>34</v>
      </c>
      <c r="C555" s="4" t="s">
        <v>1208</v>
      </c>
      <c r="D555" s="4" t="s">
        <v>39</v>
      </c>
      <c r="E555" s="4">
        <v>0.16547799999999999</v>
      </c>
      <c r="F555" s="4">
        <v>5.2710999999999999E-3</v>
      </c>
      <c r="G555" s="4">
        <v>1</v>
      </c>
      <c r="H555" s="4">
        <v>1</v>
      </c>
      <c r="I555" s="4">
        <v>1</v>
      </c>
      <c r="J555" s="4" t="s">
        <v>1202</v>
      </c>
      <c r="K555" s="4" t="s">
        <v>1209</v>
      </c>
      <c r="L555" s="4" t="s">
        <v>39</v>
      </c>
      <c r="M555" s="4">
        <v>1</v>
      </c>
      <c r="N555" s="4">
        <v>2651.3774199999998</v>
      </c>
      <c r="O555" s="4" t="s">
        <v>34</v>
      </c>
      <c r="P555" s="4" t="s">
        <v>34</v>
      </c>
      <c r="Q555" s="4">
        <v>1.3780000000000001E-3</v>
      </c>
      <c r="R555" s="4">
        <v>6.0490000000000002E-2</v>
      </c>
      <c r="S555" s="4">
        <v>3.13</v>
      </c>
    </row>
    <row r="556" spans="1:34" hidden="1" outlineLevel="1" collapsed="1" x14ac:dyDescent="0.25">
      <c r="A556" t="s">
        <v>39</v>
      </c>
      <c r="B556" s="4" t="s">
        <v>34</v>
      </c>
      <c r="C556" s="4" t="s">
        <v>1210</v>
      </c>
      <c r="D556" s="4" t="s">
        <v>39</v>
      </c>
      <c r="E556" s="4">
        <v>1.15795E-3</v>
      </c>
      <c r="F556" s="4">
        <v>6.6384300000000001E-4</v>
      </c>
      <c r="G556" s="4">
        <v>1</v>
      </c>
      <c r="H556" s="4">
        <v>1</v>
      </c>
      <c r="I556" s="4">
        <v>1</v>
      </c>
      <c r="J556" s="4" t="s">
        <v>1202</v>
      </c>
      <c r="K556" s="4" t="s">
        <v>1211</v>
      </c>
      <c r="L556" s="4" t="s">
        <v>39</v>
      </c>
      <c r="M556" s="4">
        <v>0</v>
      </c>
      <c r="N556" s="4">
        <v>1416.7369200000001</v>
      </c>
      <c r="O556" s="4" t="s">
        <v>34</v>
      </c>
      <c r="P556" s="4" t="s">
        <v>34</v>
      </c>
      <c r="Q556" s="4">
        <v>1.9819999999999999E-4</v>
      </c>
      <c r="R556" s="4">
        <v>8.7689999999999996E-5</v>
      </c>
      <c r="S556" s="4">
        <v>3.45</v>
      </c>
    </row>
    <row r="557" spans="1:34" hidden="1" outlineLevel="1" collapsed="1" x14ac:dyDescent="0.25">
      <c r="A557" t="s">
        <v>39</v>
      </c>
      <c r="B557" s="4" t="s">
        <v>34</v>
      </c>
      <c r="C557" s="4" t="s">
        <v>1212</v>
      </c>
      <c r="D557" s="4" t="s">
        <v>582</v>
      </c>
      <c r="E557" s="4">
        <v>1.53604E-3</v>
      </c>
      <c r="F557" s="4">
        <v>6.6384300000000001E-4</v>
      </c>
      <c r="G557" s="4">
        <v>1</v>
      </c>
      <c r="H557" s="4">
        <v>1</v>
      </c>
      <c r="I557" s="4">
        <v>5</v>
      </c>
      <c r="J557" s="4" t="s">
        <v>1202</v>
      </c>
      <c r="K557" s="4" t="s">
        <v>1213</v>
      </c>
      <c r="L557" s="4" t="s">
        <v>1214</v>
      </c>
      <c r="M557" s="4">
        <v>1</v>
      </c>
      <c r="N557" s="4">
        <v>1697.7799299999999</v>
      </c>
      <c r="O557" s="4" t="s">
        <v>34</v>
      </c>
      <c r="P557" s="4" t="s">
        <v>34</v>
      </c>
      <c r="Q557" s="4">
        <v>1.9819999999999999E-4</v>
      </c>
      <c r="R557" s="4">
        <v>1.2569999999999999E-4</v>
      </c>
      <c r="S557" s="4">
        <v>3.32</v>
      </c>
    </row>
    <row r="558" spans="1:34" hidden="1" outlineLevel="1" collapsed="1" x14ac:dyDescent="0.25">
      <c r="A558" t="s">
        <v>39</v>
      </c>
      <c r="B558" s="4" t="s">
        <v>34</v>
      </c>
      <c r="C558" s="4" t="s">
        <v>1215</v>
      </c>
      <c r="D558" s="4" t="s">
        <v>39</v>
      </c>
      <c r="E558" s="4">
        <v>1.76472E-3</v>
      </c>
      <c r="F558" s="4">
        <v>6.6384300000000001E-4</v>
      </c>
      <c r="G558" s="4">
        <v>1</v>
      </c>
      <c r="H558" s="4">
        <v>1</v>
      </c>
      <c r="I558" s="4">
        <v>1</v>
      </c>
      <c r="J558" s="4" t="s">
        <v>1202</v>
      </c>
      <c r="K558" s="4" t="s">
        <v>1216</v>
      </c>
      <c r="L558" s="4" t="s">
        <v>39</v>
      </c>
      <c r="M558" s="4">
        <v>1</v>
      </c>
      <c r="N558" s="4">
        <v>2308.1455700000001</v>
      </c>
      <c r="O558" s="4" t="s">
        <v>34</v>
      </c>
      <c r="P558" s="4" t="s">
        <v>34</v>
      </c>
      <c r="Q558" s="4">
        <v>1.9819999999999999E-4</v>
      </c>
      <c r="R558" s="4">
        <v>1.5109999999999999E-4</v>
      </c>
      <c r="S558" s="4">
        <v>3.9</v>
      </c>
    </row>
    <row r="559" spans="1:34" hidden="1" outlineLevel="1" collapsed="1" x14ac:dyDescent="0.25">
      <c r="A559" t="s">
        <v>39</v>
      </c>
      <c r="B559" s="4" t="s">
        <v>34</v>
      </c>
      <c r="C559" s="4" t="s">
        <v>1217</v>
      </c>
      <c r="D559" s="4" t="s">
        <v>39</v>
      </c>
      <c r="E559" s="4">
        <v>2.9654499999999999E-5</v>
      </c>
      <c r="F559" s="4">
        <v>6.6384300000000001E-4</v>
      </c>
      <c r="G559" s="4">
        <v>1</v>
      </c>
      <c r="H559" s="4">
        <v>1</v>
      </c>
      <c r="I559" s="4">
        <v>3</v>
      </c>
      <c r="J559" s="4" t="s">
        <v>1202</v>
      </c>
      <c r="K559" s="4" t="s">
        <v>1218</v>
      </c>
      <c r="L559" s="4" t="s">
        <v>39</v>
      </c>
      <c r="M559" s="4">
        <v>1</v>
      </c>
      <c r="N559" s="4">
        <v>2645.2100799999998</v>
      </c>
      <c r="O559" s="4" t="s">
        <v>34</v>
      </c>
      <c r="P559" s="4" t="s">
        <v>34</v>
      </c>
      <c r="Q559" s="4">
        <v>1.9819999999999999E-4</v>
      </c>
      <c r="R559" s="4">
        <v>7.5270000000000001E-7</v>
      </c>
      <c r="S559" s="4">
        <v>4.72</v>
      </c>
    </row>
    <row r="560" spans="1:34" hidden="1" outlineLevel="1" collapsed="1" x14ac:dyDescent="0.25">
      <c r="A560" t="s">
        <v>39</v>
      </c>
      <c r="B560" s="4" t="s">
        <v>34</v>
      </c>
      <c r="C560" s="4" t="s">
        <v>1219</v>
      </c>
      <c r="D560" s="4" t="s">
        <v>39</v>
      </c>
      <c r="E560" s="4">
        <v>3.6520499999999997E-2</v>
      </c>
      <c r="F560" s="4">
        <v>6.6384300000000001E-4</v>
      </c>
      <c r="G560" s="4">
        <v>1</v>
      </c>
      <c r="H560" s="4">
        <v>1</v>
      </c>
      <c r="I560" s="4">
        <v>1</v>
      </c>
      <c r="J560" s="4" t="s">
        <v>1202</v>
      </c>
      <c r="K560" s="4" t="s">
        <v>1220</v>
      </c>
      <c r="L560" s="4" t="s">
        <v>39</v>
      </c>
      <c r="M560" s="4">
        <v>1</v>
      </c>
      <c r="N560" s="4">
        <v>1171.6681100000001</v>
      </c>
      <c r="O560" s="4" t="s">
        <v>34</v>
      </c>
      <c r="P560" s="4" t="s">
        <v>34</v>
      </c>
      <c r="Q560" s="4">
        <v>1.9819999999999999E-4</v>
      </c>
      <c r="R560" s="4">
        <v>7.8150000000000008E-3</v>
      </c>
      <c r="S560" s="4">
        <v>1.98</v>
      </c>
    </row>
    <row r="561" spans="1:34" hidden="1" outlineLevel="1" collapsed="1" x14ac:dyDescent="0.25">
      <c r="A561" t="s">
        <v>39</v>
      </c>
      <c r="B561" s="4" t="s">
        <v>34</v>
      </c>
      <c r="C561" s="4" t="s">
        <v>1221</v>
      </c>
      <c r="D561" s="4" t="s">
        <v>341</v>
      </c>
      <c r="E561" s="4">
        <v>3.0507199999999998E-4</v>
      </c>
      <c r="F561" s="4">
        <v>6.6384300000000001E-4</v>
      </c>
      <c r="G561" s="4">
        <v>1</v>
      </c>
      <c r="H561" s="4">
        <v>1</v>
      </c>
      <c r="I561" s="4">
        <v>3</v>
      </c>
      <c r="J561" s="4" t="s">
        <v>1202</v>
      </c>
      <c r="K561" s="4" t="s">
        <v>1222</v>
      </c>
      <c r="L561" s="4" t="s">
        <v>1223</v>
      </c>
      <c r="M561" s="4">
        <v>1</v>
      </c>
      <c r="N561" s="4">
        <v>1801.9330500000001</v>
      </c>
      <c r="O561" s="4" t="s">
        <v>34</v>
      </c>
      <c r="P561" s="4" t="s">
        <v>34</v>
      </c>
      <c r="Q561" s="4">
        <v>1.9819999999999999E-4</v>
      </c>
      <c r="R561" s="4">
        <v>1.5500000000000001E-5</v>
      </c>
      <c r="S561" s="4">
        <v>4.3600000000000003</v>
      </c>
    </row>
    <row r="562" spans="1:34" hidden="1" outlineLevel="1" collapsed="1" x14ac:dyDescent="0.25">
      <c r="A562" t="s">
        <v>39</v>
      </c>
      <c r="B562" s="4" t="s">
        <v>34</v>
      </c>
      <c r="C562" s="4" t="s">
        <v>1224</v>
      </c>
      <c r="D562" s="4" t="s">
        <v>39</v>
      </c>
      <c r="E562" s="4">
        <v>0.100975</v>
      </c>
      <c r="F562" s="4">
        <v>1.97102E-3</v>
      </c>
      <c r="G562" s="4">
        <v>1</v>
      </c>
      <c r="H562" s="4">
        <v>1</v>
      </c>
      <c r="I562" s="4">
        <v>1</v>
      </c>
      <c r="J562" s="4" t="s">
        <v>1202</v>
      </c>
      <c r="K562" s="4" t="s">
        <v>1225</v>
      </c>
      <c r="L562" s="4" t="s">
        <v>39</v>
      </c>
      <c r="M562" s="4">
        <v>1</v>
      </c>
      <c r="N562" s="4">
        <v>1402.7536299999999</v>
      </c>
      <c r="O562" s="4" t="s">
        <v>34</v>
      </c>
      <c r="P562" s="4" t="s">
        <v>34</v>
      </c>
      <c r="Q562" s="4">
        <v>5.2709999999999996E-4</v>
      </c>
      <c r="R562" s="4">
        <v>3.0609999999999998E-2</v>
      </c>
      <c r="S562" s="4">
        <v>2.6</v>
      </c>
    </row>
    <row r="563" spans="1:34" hidden="1" outlineLevel="1" collapsed="1" x14ac:dyDescent="0.25">
      <c r="A563" t="s">
        <v>39</v>
      </c>
      <c r="B563" s="4" t="s">
        <v>34</v>
      </c>
      <c r="C563" s="4" t="s">
        <v>1226</v>
      </c>
      <c r="D563" s="4" t="s">
        <v>39</v>
      </c>
      <c r="E563" s="4">
        <v>9.9457900000000002E-5</v>
      </c>
      <c r="F563" s="4">
        <v>6.6384300000000001E-4</v>
      </c>
      <c r="G563" s="4">
        <v>1</v>
      </c>
      <c r="H563" s="4">
        <v>1</v>
      </c>
      <c r="I563" s="4">
        <v>1</v>
      </c>
      <c r="J563" s="4" t="s">
        <v>1202</v>
      </c>
      <c r="K563" s="4" t="s">
        <v>1227</v>
      </c>
      <c r="L563" s="4" t="s">
        <v>39</v>
      </c>
      <c r="M563" s="4">
        <v>0</v>
      </c>
      <c r="N563" s="4">
        <v>1911.05457</v>
      </c>
      <c r="O563" s="4" t="s">
        <v>34</v>
      </c>
      <c r="P563" s="4" t="s">
        <v>34</v>
      </c>
      <c r="Q563" s="4">
        <v>1.9819999999999999E-4</v>
      </c>
      <c r="R563" s="4">
        <v>3.614E-6</v>
      </c>
      <c r="S563" s="4">
        <v>3.42</v>
      </c>
    </row>
    <row r="564" spans="1:34" hidden="1" outlineLevel="1" collapsed="1" x14ac:dyDescent="0.25">
      <c r="A564" t="s">
        <v>39</v>
      </c>
      <c r="B564" s="4" t="s">
        <v>34</v>
      </c>
      <c r="C564" s="4" t="s">
        <v>1228</v>
      </c>
      <c r="D564" s="4" t="s">
        <v>39</v>
      </c>
      <c r="E564" s="4">
        <v>4.3347599999999998E-7</v>
      </c>
      <c r="F564" s="4">
        <v>6.6384300000000001E-4</v>
      </c>
      <c r="G564" s="4">
        <v>1</v>
      </c>
      <c r="H564" s="4">
        <v>1</v>
      </c>
      <c r="I564" s="4">
        <v>10</v>
      </c>
      <c r="J564" s="4" t="s">
        <v>1202</v>
      </c>
      <c r="K564" s="4" t="s">
        <v>1229</v>
      </c>
      <c r="L564" s="4" t="s">
        <v>39</v>
      </c>
      <c r="M564" s="4">
        <v>0</v>
      </c>
      <c r="N564" s="4">
        <v>2452.2453399999999</v>
      </c>
      <c r="O564" s="4" t="s">
        <v>34</v>
      </c>
      <c r="P564" s="4" t="s">
        <v>34</v>
      </c>
      <c r="Q564" s="4">
        <v>1.9819999999999999E-4</v>
      </c>
      <c r="R564" s="4">
        <v>3.1479999999999999E-9</v>
      </c>
      <c r="S564" s="4">
        <v>5.04</v>
      </c>
    </row>
    <row r="565" spans="1:34" x14ac:dyDescent="0.25">
      <c r="A565" s="3" t="s">
        <v>34</v>
      </c>
      <c r="B565" s="3" t="s">
        <v>35</v>
      </c>
      <c r="C565" s="3" t="s">
        <v>1230</v>
      </c>
      <c r="D565" s="3" t="s">
        <v>1231</v>
      </c>
      <c r="E565" s="3">
        <v>0</v>
      </c>
      <c r="F565" s="3">
        <v>47.921999999999997</v>
      </c>
      <c r="G565" s="3">
        <v>34</v>
      </c>
      <c r="H565" s="3">
        <v>6</v>
      </c>
      <c r="I565" s="3">
        <v>28</v>
      </c>
      <c r="J565" s="3">
        <v>1</v>
      </c>
      <c r="K565" s="3">
        <v>199</v>
      </c>
      <c r="L565" s="3">
        <v>22.5</v>
      </c>
      <c r="M565" s="3">
        <v>11.08</v>
      </c>
      <c r="N565" s="3">
        <v>92.77</v>
      </c>
      <c r="O565" s="3">
        <v>6</v>
      </c>
      <c r="P565" s="3" t="s">
        <v>1232</v>
      </c>
      <c r="Q565" s="3" t="s">
        <v>1233</v>
      </c>
      <c r="R565" s="3" t="s">
        <v>844</v>
      </c>
      <c r="S565" s="3" t="s">
        <v>1234</v>
      </c>
      <c r="T565" s="3" t="s">
        <v>1235</v>
      </c>
      <c r="U565" s="3" t="s">
        <v>1230</v>
      </c>
      <c r="V565" s="3" t="s">
        <v>1236</v>
      </c>
      <c r="W565" s="3" t="s">
        <v>620</v>
      </c>
      <c r="X565" s="3" t="s">
        <v>848</v>
      </c>
      <c r="Y565" s="3" t="s">
        <v>39</v>
      </c>
      <c r="Z565" s="3" t="s">
        <v>850</v>
      </c>
      <c r="AA565" s="3">
        <v>2</v>
      </c>
      <c r="AB565" s="3" t="s">
        <v>34</v>
      </c>
      <c r="AC565" s="3">
        <v>1</v>
      </c>
      <c r="AD565" s="3">
        <v>0</v>
      </c>
      <c r="AE565" s="3" t="s">
        <v>39</v>
      </c>
      <c r="AF565" s="3">
        <v>0</v>
      </c>
      <c r="AG565" s="3" t="s">
        <v>39</v>
      </c>
      <c r="AH565" s="3" t="s">
        <v>39</v>
      </c>
    </row>
    <row r="566" spans="1:34" hidden="1" outlineLevel="1" collapsed="1" x14ac:dyDescent="0.25">
      <c r="A566" t="s">
        <v>39</v>
      </c>
      <c r="B566" s="2" t="s">
        <v>45</v>
      </c>
      <c r="C566" s="2" t="s">
        <v>46</v>
      </c>
      <c r="D566" s="2" t="s">
        <v>33</v>
      </c>
      <c r="E566" s="2" t="s">
        <v>47</v>
      </c>
      <c r="F566" s="2" t="s">
        <v>48</v>
      </c>
      <c r="G566" s="2" t="s">
        <v>28</v>
      </c>
      <c r="H566" s="2" t="s">
        <v>49</v>
      </c>
      <c r="I566" s="2" t="s">
        <v>8</v>
      </c>
      <c r="J566" s="2" t="s">
        <v>50</v>
      </c>
      <c r="K566" s="2" t="s">
        <v>51</v>
      </c>
      <c r="L566" s="2" t="s">
        <v>52</v>
      </c>
      <c r="M566" s="2" t="s">
        <v>53</v>
      </c>
      <c r="N566" s="2" t="s">
        <v>54</v>
      </c>
      <c r="O566" s="2" t="s">
        <v>27</v>
      </c>
      <c r="P566" s="2" t="s">
        <v>55</v>
      </c>
      <c r="Q566" s="2" t="s">
        <v>56</v>
      </c>
      <c r="R566" s="2" t="s">
        <v>57</v>
      </c>
      <c r="S566" s="2" t="s">
        <v>58</v>
      </c>
    </row>
    <row r="567" spans="1:34" hidden="1" outlineLevel="1" collapsed="1" x14ac:dyDescent="0.25">
      <c r="A567" t="s">
        <v>39</v>
      </c>
      <c r="B567" s="4" t="s">
        <v>34</v>
      </c>
      <c r="C567" s="4" t="s">
        <v>1237</v>
      </c>
      <c r="D567" s="4" t="s">
        <v>39</v>
      </c>
      <c r="E567" s="4">
        <v>2.5717700000000001E-3</v>
      </c>
      <c r="F567" s="4">
        <v>6.6384300000000001E-4</v>
      </c>
      <c r="G567" s="4">
        <v>2</v>
      </c>
      <c r="H567" s="4">
        <v>2</v>
      </c>
      <c r="I567" s="4">
        <v>1</v>
      </c>
      <c r="J567" s="4" t="s">
        <v>1238</v>
      </c>
      <c r="K567" s="4" t="s">
        <v>1239</v>
      </c>
      <c r="L567" s="4" t="s">
        <v>39</v>
      </c>
      <c r="M567" s="4">
        <v>0</v>
      </c>
      <c r="N567" s="4">
        <v>964.52106000000003</v>
      </c>
      <c r="O567" s="4" t="s">
        <v>34</v>
      </c>
      <c r="P567" s="4" t="s">
        <v>34</v>
      </c>
      <c r="Q567" s="4">
        <v>1.9819999999999999E-4</v>
      </c>
      <c r="R567" s="4">
        <v>2.4560000000000001E-4</v>
      </c>
      <c r="S567" s="4">
        <v>2.79</v>
      </c>
    </row>
    <row r="568" spans="1:34" hidden="1" outlineLevel="1" collapsed="1" x14ac:dyDescent="0.25">
      <c r="A568" t="s">
        <v>39</v>
      </c>
      <c r="B568" s="4" t="s">
        <v>34</v>
      </c>
      <c r="C568" s="4" t="s">
        <v>1240</v>
      </c>
      <c r="D568" s="4" t="s">
        <v>39</v>
      </c>
      <c r="E568" s="4">
        <v>1.31656E-6</v>
      </c>
      <c r="F568" s="4">
        <v>6.6384300000000001E-4</v>
      </c>
      <c r="G568" s="4">
        <v>2</v>
      </c>
      <c r="H568" s="4">
        <v>2</v>
      </c>
      <c r="I568" s="4">
        <v>7</v>
      </c>
      <c r="J568" s="4" t="s">
        <v>1238</v>
      </c>
      <c r="K568" s="4" t="s">
        <v>1241</v>
      </c>
      <c r="L568" s="4" t="s">
        <v>39</v>
      </c>
      <c r="M568" s="4">
        <v>0</v>
      </c>
      <c r="N568" s="4">
        <v>2653.3467900000001</v>
      </c>
      <c r="O568" s="4" t="s">
        <v>34</v>
      </c>
      <c r="P568" s="4" t="s">
        <v>34</v>
      </c>
      <c r="Q568" s="4">
        <v>1.9819999999999999E-4</v>
      </c>
      <c r="R568" s="4">
        <v>1.3319999999999999E-8</v>
      </c>
      <c r="S568" s="4">
        <v>5.69</v>
      </c>
    </row>
    <row r="569" spans="1:34" hidden="1" outlineLevel="1" collapsed="1" x14ac:dyDescent="0.25">
      <c r="A569" t="s">
        <v>39</v>
      </c>
      <c r="B569" s="4" t="s">
        <v>34</v>
      </c>
      <c r="C569" s="4" t="s">
        <v>1242</v>
      </c>
      <c r="D569" s="4" t="s">
        <v>39</v>
      </c>
      <c r="E569" s="4">
        <v>2.0095999999999999E-7</v>
      </c>
      <c r="F569" s="4">
        <v>6.6384300000000001E-4</v>
      </c>
      <c r="G569" s="4">
        <v>1</v>
      </c>
      <c r="H569" s="4">
        <v>1</v>
      </c>
      <c r="I569" s="4">
        <v>7</v>
      </c>
      <c r="J569" s="4" t="s">
        <v>1230</v>
      </c>
      <c r="K569" s="4" t="s">
        <v>1243</v>
      </c>
      <c r="L569" s="4" t="s">
        <v>39</v>
      </c>
      <c r="M569" s="4">
        <v>1</v>
      </c>
      <c r="N569" s="4">
        <v>2953.4901500000001</v>
      </c>
      <c r="O569" s="4" t="s">
        <v>34</v>
      </c>
      <c r="P569" s="4" t="s">
        <v>34</v>
      </c>
      <c r="Q569" s="4">
        <v>1.9819999999999999E-4</v>
      </c>
      <c r="R569" s="4">
        <v>1.165E-9</v>
      </c>
      <c r="S569" s="4">
        <v>5.88</v>
      </c>
    </row>
    <row r="570" spans="1:34" hidden="1" outlineLevel="1" collapsed="1" x14ac:dyDescent="0.25">
      <c r="A570" t="s">
        <v>39</v>
      </c>
      <c r="B570" s="4" t="s">
        <v>34</v>
      </c>
      <c r="C570" s="4" t="s">
        <v>1244</v>
      </c>
      <c r="D570" s="4" t="s">
        <v>39</v>
      </c>
      <c r="E570" s="4">
        <v>7.9398300000000005E-2</v>
      </c>
      <c r="F570" s="4">
        <v>1.35166E-3</v>
      </c>
      <c r="G570" s="4">
        <v>2</v>
      </c>
      <c r="H570" s="4">
        <v>2</v>
      </c>
      <c r="I570" s="4">
        <v>2</v>
      </c>
      <c r="J570" s="4" t="s">
        <v>1238</v>
      </c>
      <c r="K570" s="4" t="s">
        <v>1245</v>
      </c>
      <c r="L570" s="4" t="s">
        <v>39</v>
      </c>
      <c r="M570" s="4">
        <v>0</v>
      </c>
      <c r="N570" s="4">
        <v>864.48253999999997</v>
      </c>
      <c r="O570" s="4" t="s">
        <v>34</v>
      </c>
      <c r="P570" s="4" t="s">
        <v>34</v>
      </c>
      <c r="Q570" s="4">
        <v>3.7310000000000002E-4</v>
      </c>
      <c r="R570" s="4">
        <v>2.206E-2</v>
      </c>
      <c r="S570" s="4">
        <v>1.67</v>
      </c>
    </row>
    <row r="571" spans="1:34" hidden="1" outlineLevel="1" collapsed="1" x14ac:dyDescent="0.25">
      <c r="A571" t="s">
        <v>39</v>
      </c>
      <c r="B571" s="4" t="s">
        <v>34</v>
      </c>
      <c r="C571" s="4" t="s">
        <v>1246</v>
      </c>
      <c r="D571" s="4" t="s">
        <v>39</v>
      </c>
      <c r="E571" s="4">
        <v>7.2408800000000004E-5</v>
      </c>
      <c r="F571" s="4">
        <v>6.6384300000000001E-4</v>
      </c>
      <c r="G571" s="4">
        <v>2</v>
      </c>
      <c r="H571" s="4">
        <v>2</v>
      </c>
      <c r="I571" s="4">
        <v>10</v>
      </c>
      <c r="J571" s="4" t="s">
        <v>1238</v>
      </c>
      <c r="K571" s="4" t="s">
        <v>1247</v>
      </c>
      <c r="L571" s="4" t="s">
        <v>39</v>
      </c>
      <c r="M571" s="4">
        <v>0</v>
      </c>
      <c r="N571" s="4">
        <v>1333.6495</v>
      </c>
      <c r="O571" s="4" t="s">
        <v>34</v>
      </c>
      <c r="P571" s="4" t="s">
        <v>34</v>
      </c>
      <c r="Q571" s="4">
        <v>1.9819999999999999E-4</v>
      </c>
      <c r="R571" s="4">
        <v>2.402E-6</v>
      </c>
      <c r="S571" s="4">
        <v>3.5</v>
      </c>
    </row>
    <row r="572" spans="1:34" hidden="1" outlineLevel="1" collapsed="1" x14ac:dyDescent="0.25">
      <c r="A572" t="s">
        <v>39</v>
      </c>
      <c r="B572" s="4" t="s">
        <v>34</v>
      </c>
      <c r="C572" s="4" t="s">
        <v>1248</v>
      </c>
      <c r="D572" s="4" t="s">
        <v>39</v>
      </c>
      <c r="E572" s="4">
        <v>2.4353600000000001E-3</v>
      </c>
      <c r="F572" s="4">
        <v>6.6384300000000001E-4</v>
      </c>
      <c r="G572" s="4">
        <v>2</v>
      </c>
      <c r="H572" s="4">
        <v>2</v>
      </c>
      <c r="I572" s="4">
        <v>1</v>
      </c>
      <c r="J572" s="4" t="s">
        <v>1238</v>
      </c>
      <c r="K572" s="4" t="s">
        <v>1249</v>
      </c>
      <c r="L572" s="4" t="s">
        <v>39</v>
      </c>
      <c r="M572" s="4">
        <v>0</v>
      </c>
      <c r="N572" s="4">
        <v>981.54759999999999</v>
      </c>
      <c r="O572" s="4" t="s">
        <v>34</v>
      </c>
      <c r="P572" s="4" t="s">
        <v>34</v>
      </c>
      <c r="Q572" s="4">
        <v>1.9819999999999999E-4</v>
      </c>
      <c r="R572" s="4">
        <v>2.298E-4</v>
      </c>
      <c r="S572" s="4">
        <v>2.44</v>
      </c>
    </row>
    <row r="573" spans="1:34" x14ac:dyDescent="0.25">
      <c r="A573" s="3" t="s">
        <v>34</v>
      </c>
      <c r="B573" s="3" t="s">
        <v>35</v>
      </c>
      <c r="C573" s="3" t="s">
        <v>1250</v>
      </c>
      <c r="D573" s="3" t="s">
        <v>1251</v>
      </c>
      <c r="E573" s="3">
        <v>0</v>
      </c>
      <c r="F573" s="3">
        <v>47.281999999999996</v>
      </c>
      <c r="G573" s="3">
        <v>18</v>
      </c>
      <c r="H573" s="3">
        <v>10</v>
      </c>
      <c r="I573" s="3">
        <v>53</v>
      </c>
      <c r="J573" s="3">
        <v>10</v>
      </c>
      <c r="K573" s="3">
        <v>691</v>
      </c>
      <c r="L573" s="3">
        <v>80.400000000000006</v>
      </c>
      <c r="M573" s="3">
        <v>8.68</v>
      </c>
      <c r="N573" s="3">
        <v>123.15</v>
      </c>
      <c r="O573" s="3">
        <v>10</v>
      </c>
      <c r="P573" s="3" t="s">
        <v>220</v>
      </c>
      <c r="Q573" s="3" t="s">
        <v>1252</v>
      </c>
      <c r="R573" s="3" t="s">
        <v>1253</v>
      </c>
      <c r="S573" s="3" t="s">
        <v>1254</v>
      </c>
      <c r="T573" s="3" t="s">
        <v>1255</v>
      </c>
      <c r="U573" s="3" t="s">
        <v>1250</v>
      </c>
      <c r="V573" s="3" t="s">
        <v>1256</v>
      </c>
      <c r="W573" s="3" t="s">
        <v>1257</v>
      </c>
      <c r="X573" s="3" t="s">
        <v>39</v>
      </c>
      <c r="Y573" s="3" t="s">
        <v>39</v>
      </c>
      <c r="Z573" s="3" t="s">
        <v>39</v>
      </c>
      <c r="AA573" s="3">
        <v>0</v>
      </c>
      <c r="AB573" s="3" t="s">
        <v>34</v>
      </c>
      <c r="AC573" s="3">
        <v>1</v>
      </c>
      <c r="AD573" s="3">
        <v>1</v>
      </c>
      <c r="AE573" s="3" t="s">
        <v>1258</v>
      </c>
      <c r="AF573" s="3">
        <v>2</v>
      </c>
      <c r="AG573" s="3" t="s">
        <v>1259</v>
      </c>
      <c r="AH573" s="3" t="s">
        <v>1260</v>
      </c>
    </row>
    <row r="574" spans="1:34" hidden="1" outlineLevel="1" collapsed="1" x14ac:dyDescent="0.25">
      <c r="A574" t="s">
        <v>39</v>
      </c>
      <c r="B574" s="2" t="s">
        <v>45</v>
      </c>
      <c r="C574" s="2" t="s">
        <v>46</v>
      </c>
      <c r="D574" s="2" t="s">
        <v>33</v>
      </c>
      <c r="E574" s="2" t="s">
        <v>47</v>
      </c>
      <c r="F574" s="2" t="s">
        <v>48</v>
      </c>
      <c r="G574" s="2" t="s">
        <v>28</v>
      </c>
      <c r="H574" s="2" t="s">
        <v>49</v>
      </c>
      <c r="I574" s="2" t="s">
        <v>8</v>
      </c>
      <c r="J574" s="2" t="s">
        <v>50</v>
      </c>
      <c r="K574" s="2" t="s">
        <v>51</v>
      </c>
      <c r="L574" s="2" t="s">
        <v>52</v>
      </c>
      <c r="M574" s="2" t="s">
        <v>53</v>
      </c>
      <c r="N574" s="2" t="s">
        <v>54</v>
      </c>
      <c r="O574" s="2" t="s">
        <v>27</v>
      </c>
      <c r="P574" s="2" t="s">
        <v>55</v>
      </c>
      <c r="Q574" s="2" t="s">
        <v>56</v>
      </c>
      <c r="R574" s="2" t="s">
        <v>57</v>
      </c>
      <c r="S574" s="2" t="s">
        <v>58</v>
      </c>
    </row>
    <row r="575" spans="1:34" hidden="1" outlineLevel="1" collapsed="1" x14ac:dyDescent="0.25">
      <c r="A575" t="s">
        <v>39</v>
      </c>
      <c r="B575" s="4" t="s">
        <v>34</v>
      </c>
      <c r="C575" s="4" t="s">
        <v>1261</v>
      </c>
      <c r="D575" s="4" t="s">
        <v>39</v>
      </c>
      <c r="E575" s="4">
        <v>0.105693</v>
      </c>
      <c r="F575" s="4">
        <v>1.97102E-3</v>
      </c>
      <c r="G575" s="4">
        <v>1</v>
      </c>
      <c r="H575" s="4">
        <v>1</v>
      </c>
      <c r="I575" s="4">
        <v>1</v>
      </c>
      <c r="J575" s="4" t="s">
        <v>1250</v>
      </c>
      <c r="K575" s="4" t="s">
        <v>1262</v>
      </c>
      <c r="L575" s="4" t="s">
        <v>39</v>
      </c>
      <c r="M575" s="4">
        <v>0</v>
      </c>
      <c r="N575" s="4">
        <v>1239.6691800000001</v>
      </c>
      <c r="O575" s="4" t="s">
        <v>34</v>
      </c>
      <c r="P575" s="4" t="s">
        <v>34</v>
      </c>
      <c r="Q575" s="4">
        <v>5.2709999999999996E-4</v>
      </c>
      <c r="R575" s="4">
        <v>3.2559999999999999E-2</v>
      </c>
      <c r="S575" s="4">
        <v>2.5099999999999998</v>
      </c>
    </row>
    <row r="576" spans="1:34" hidden="1" outlineLevel="1" collapsed="1" x14ac:dyDescent="0.25">
      <c r="A576" t="s">
        <v>39</v>
      </c>
      <c r="B576" s="4" t="s">
        <v>34</v>
      </c>
      <c r="C576" s="4" t="s">
        <v>1263</v>
      </c>
      <c r="D576" s="4" t="s">
        <v>39</v>
      </c>
      <c r="E576" s="4">
        <v>1.8034400000000001E-4</v>
      </c>
      <c r="F576" s="4">
        <v>6.6384300000000001E-4</v>
      </c>
      <c r="G576" s="4">
        <v>1</v>
      </c>
      <c r="H576" s="4">
        <v>1</v>
      </c>
      <c r="I576" s="4">
        <v>5</v>
      </c>
      <c r="J576" s="4" t="s">
        <v>1250</v>
      </c>
      <c r="K576" s="4" t="s">
        <v>1264</v>
      </c>
      <c r="L576" s="4" t="s">
        <v>39</v>
      </c>
      <c r="M576" s="4">
        <v>0</v>
      </c>
      <c r="N576" s="4">
        <v>1536.8016500000001</v>
      </c>
      <c r="O576" s="4" t="s">
        <v>34</v>
      </c>
      <c r="P576" s="4" t="s">
        <v>34</v>
      </c>
      <c r="Q576" s="4">
        <v>1.9819999999999999E-4</v>
      </c>
      <c r="R576" s="4">
        <v>7.8359999999999992E-6</v>
      </c>
      <c r="S576" s="4">
        <v>3.03</v>
      </c>
    </row>
    <row r="577" spans="1:34" hidden="1" outlineLevel="1" collapsed="1" x14ac:dyDescent="0.25">
      <c r="A577" t="s">
        <v>39</v>
      </c>
      <c r="B577" s="4" t="s">
        <v>34</v>
      </c>
      <c r="C577" s="4" t="s">
        <v>1265</v>
      </c>
      <c r="D577" s="4" t="s">
        <v>39</v>
      </c>
      <c r="E577" s="4">
        <v>1.0889399999999999E-5</v>
      </c>
      <c r="F577" s="4">
        <v>6.6384300000000001E-4</v>
      </c>
      <c r="G577" s="4">
        <v>1</v>
      </c>
      <c r="H577" s="4">
        <v>1</v>
      </c>
      <c r="I577" s="4">
        <v>2</v>
      </c>
      <c r="J577" s="4" t="s">
        <v>1250</v>
      </c>
      <c r="K577" s="4" t="s">
        <v>1266</v>
      </c>
      <c r="L577" s="4" t="s">
        <v>39</v>
      </c>
      <c r="M577" s="4">
        <v>0</v>
      </c>
      <c r="N577" s="4">
        <v>1678.8031000000001</v>
      </c>
      <c r="O577" s="4" t="s">
        <v>34</v>
      </c>
      <c r="P577" s="4" t="s">
        <v>34</v>
      </c>
      <c r="Q577" s="4">
        <v>1.9819999999999999E-4</v>
      </c>
      <c r="R577" s="4">
        <v>2.0599999999999999E-7</v>
      </c>
      <c r="S577" s="4">
        <v>4.58</v>
      </c>
    </row>
    <row r="578" spans="1:34" hidden="1" outlineLevel="1" collapsed="1" x14ac:dyDescent="0.25">
      <c r="A578" t="s">
        <v>39</v>
      </c>
      <c r="B578" s="4" t="s">
        <v>34</v>
      </c>
      <c r="C578" s="4" t="s">
        <v>1267</v>
      </c>
      <c r="D578" s="4" t="s">
        <v>39</v>
      </c>
      <c r="E578" s="4">
        <v>6.7057599999999995E-2</v>
      </c>
      <c r="F578" s="4">
        <v>6.6384300000000001E-4</v>
      </c>
      <c r="G578" s="4">
        <v>1</v>
      </c>
      <c r="H578" s="4">
        <v>1</v>
      </c>
      <c r="I578" s="4">
        <v>1</v>
      </c>
      <c r="J578" s="4" t="s">
        <v>1250</v>
      </c>
      <c r="K578" s="4" t="s">
        <v>1268</v>
      </c>
      <c r="L578" s="4" t="s">
        <v>39</v>
      </c>
      <c r="M578" s="4">
        <v>1</v>
      </c>
      <c r="N578" s="4">
        <v>1806.89807</v>
      </c>
      <c r="O578" s="4" t="s">
        <v>34</v>
      </c>
      <c r="P578" s="4" t="s">
        <v>34</v>
      </c>
      <c r="Q578" s="4">
        <v>1.9819999999999999E-4</v>
      </c>
      <c r="R578" s="4">
        <v>1.755E-2</v>
      </c>
      <c r="S578" s="4">
        <v>3.79</v>
      </c>
    </row>
    <row r="579" spans="1:34" hidden="1" outlineLevel="1" collapsed="1" x14ac:dyDescent="0.25">
      <c r="A579" t="s">
        <v>39</v>
      </c>
      <c r="B579" s="4" t="s">
        <v>34</v>
      </c>
      <c r="C579" s="4" t="s">
        <v>1269</v>
      </c>
      <c r="D579" s="4" t="s">
        <v>87</v>
      </c>
      <c r="E579" s="4">
        <v>0.10666</v>
      </c>
      <c r="F579" s="4">
        <v>1.97102E-3</v>
      </c>
      <c r="G579" s="4">
        <v>1</v>
      </c>
      <c r="H579" s="4">
        <v>1</v>
      </c>
      <c r="I579" s="4">
        <v>2</v>
      </c>
      <c r="J579" s="4" t="s">
        <v>1250</v>
      </c>
      <c r="K579" s="4" t="s">
        <v>1270</v>
      </c>
      <c r="L579" s="4" t="s">
        <v>1271</v>
      </c>
      <c r="M579" s="4">
        <v>1</v>
      </c>
      <c r="N579" s="4">
        <v>1191.6401800000001</v>
      </c>
      <c r="O579" s="4" t="s">
        <v>34</v>
      </c>
      <c r="P579" s="4" t="s">
        <v>34</v>
      </c>
      <c r="Q579" s="4">
        <v>5.2709999999999996E-4</v>
      </c>
      <c r="R579" s="4">
        <v>3.295E-2</v>
      </c>
      <c r="S579" s="4">
        <v>3.12</v>
      </c>
    </row>
    <row r="580" spans="1:34" hidden="1" outlineLevel="1" collapsed="1" x14ac:dyDescent="0.25">
      <c r="A580" t="s">
        <v>39</v>
      </c>
      <c r="B580" s="4" t="s">
        <v>34</v>
      </c>
      <c r="C580" s="4" t="s">
        <v>1272</v>
      </c>
      <c r="D580" s="4" t="s">
        <v>39</v>
      </c>
      <c r="E580" s="4">
        <v>2.09896E-3</v>
      </c>
      <c r="F580" s="4">
        <v>6.6384300000000001E-4</v>
      </c>
      <c r="G580" s="4">
        <v>1</v>
      </c>
      <c r="H580" s="4">
        <v>1</v>
      </c>
      <c r="I580" s="4">
        <v>2</v>
      </c>
      <c r="J580" s="4" t="s">
        <v>1250</v>
      </c>
      <c r="K580" s="4" t="s">
        <v>1273</v>
      </c>
      <c r="L580" s="4" t="s">
        <v>39</v>
      </c>
      <c r="M580" s="4">
        <v>0</v>
      </c>
      <c r="N580" s="4">
        <v>1534.78466</v>
      </c>
      <c r="O580" s="4" t="s">
        <v>34</v>
      </c>
      <c r="P580" s="4" t="s">
        <v>34</v>
      </c>
      <c r="Q580" s="4">
        <v>1.9819999999999999E-4</v>
      </c>
      <c r="R580" s="4">
        <v>1.8890000000000001E-4</v>
      </c>
      <c r="S580" s="4">
        <v>3.75</v>
      </c>
    </row>
    <row r="581" spans="1:34" hidden="1" outlineLevel="1" collapsed="1" x14ac:dyDescent="0.25">
      <c r="A581" t="s">
        <v>39</v>
      </c>
      <c r="B581" s="4" t="s">
        <v>34</v>
      </c>
      <c r="C581" s="4" t="s">
        <v>1274</v>
      </c>
      <c r="D581" s="4" t="s">
        <v>39</v>
      </c>
      <c r="E581" s="4">
        <v>2.8537300000000001E-3</v>
      </c>
      <c r="F581" s="4">
        <v>6.6384300000000001E-4</v>
      </c>
      <c r="G581" s="4">
        <v>1</v>
      </c>
      <c r="H581" s="4">
        <v>1</v>
      </c>
      <c r="I581" s="4">
        <v>2</v>
      </c>
      <c r="J581" s="4" t="s">
        <v>1250</v>
      </c>
      <c r="K581" s="4" t="s">
        <v>1275</v>
      </c>
      <c r="L581" s="4" t="s">
        <v>39</v>
      </c>
      <c r="M581" s="4">
        <v>0</v>
      </c>
      <c r="N581" s="4">
        <v>1446.6495600000001</v>
      </c>
      <c r="O581" s="4" t="s">
        <v>34</v>
      </c>
      <c r="P581" s="4" t="s">
        <v>34</v>
      </c>
      <c r="Q581" s="4">
        <v>1.9819999999999999E-4</v>
      </c>
      <c r="R581" s="4">
        <v>2.8140000000000001E-4</v>
      </c>
      <c r="S581" s="4">
        <v>3.86</v>
      </c>
    </row>
    <row r="582" spans="1:34" hidden="1" outlineLevel="1" collapsed="1" x14ac:dyDescent="0.25">
      <c r="A582" t="s">
        <v>39</v>
      </c>
      <c r="B582" s="4" t="s">
        <v>34</v>
      </c>
      <c r="C582" s="4" t="s">
        <v>1276</v>
      </c>
      <c r="D582" s="4" t="s">
        <v>463</v>
      </c>
      <c r="E582" s="4">
        <v>3.0284999999999999E-3</v>
      </c>
      <c r="F582" s="4">
        <v>6.6384300000000001E-4</v>
      </c>
      <c r="G582" s="4">
        <v>1</v>
      </c>
      <c r="H582" s="4">
        <v>1</v>
      </c>
      <c r="I582" s="4">
        <v>22</v>
      </c>
      <c r="J582" s="4" t="s">
        <v>1250</v>
      </c>
      <c r="K582" s="4" t="s">
        <v>1277</v>
      </c>
      <c r="L582" s="4" t="s">
        <v>1278</v>
      </c>
      <c r="M582" s="4">
        <v>0</v>
      </c>
      <c r="N582" s="4">
        <v>1451.67948</v>
      </c>
      <c r="O582" s="4" t="s">
        <v>34</v>
      </c>
      <c r="P582" s="4" t="s">
        <v>34</v>
      </c>
      <c r="Q582" s="4">
        <v>1.9819999999999999E-4</v>
      </c>
      <c r="R582" s="4">
        <v>3.0370000000000001E-4</v>
      </c>
      <c r="S582" s="4">
        <v>2.57</v>
      </c>
    </row>
    <row r="583" spans="1:34" hidden="1" outlineLevel="1" collapsed="1" x14ac:dyDescent="0.25">
      <c r="A583" t="s">
        <v>39</v>
      </c>
      <c r="B583" s="4" t="s">
        <v>34</v>
      </c>
      <c r="C583" s="4" t="s">
        <v>1279</v>
      </c>
      <c r="D583" s="4" t="s">
        <v>39</v>
      </c>
      <c r="E583" s="4">
        <v>5.37723E-5</v>
      </c>
      <c r="F583" s="4">
        <v>6.6384300000000001E-4</v>
      </c>
      <c r="G583" s="4">
        <v>1</v>
      </c>
      <c r="H583" s="4">
        <v>1</v>
      </c>
      <c r="I583" s="4">
        <v>8</v>
      </c>
      <c r="J583" s="4" t="s">
        <v>1250</v>
      </c>
      <c r="K583" s="4" t="s">
        <v>1280</v>
      </c>
      <c r="L583" s="4" t="s">
        <v>39</v>
      </c>
      <c r="M583" s="4">
        <v>0</v>
      </c>
      <c r="N583" s="4">
        <v>1429.7645299999999</v>
      </c>
      <c r="O583" s="4" t="s">
        <v>34</v>
      </c>
      <c r="P583" s="4" t="s">
        <v>34</v>
      </c>
      <c r="Q583" s="4">
        <v>1.9819999999999999E-4</v>
      </c>
      <c r="R583" s="4">
        <v>1.6339999999999999E-6</v>
      </c>
      <c r="S583" s="4">
        <v>3.57</v>
      </c>
    </row>
    <row r="584" spans="1:34" hidden="1" outlineLevel="1" collapsed="1" x14ac:dyDescent="0.25">
      <c r="A584" t="s">
        <v>39</v>
      </c>
      <c r="B584" s="4" t="s">
        <v>34</v>
      </c>
      <c r="C584" s="4" t="s">
        <v>1281</v>
      </c>
      <c r="D584" s="4" t="s">
        <v>39</v>
      </c>
      <c r="E584" s="4">
        <v>2.7392299999999999E-5</v>
      </c>
      <c r="F584" s="4">
        <v>6.6384300000000001E-4</v>
      </c>
      <c r="G584" s="4">
        <v>1</v>
      </c>
      <c r="H584" s="4">
        <v>1</v>
      </c>
      <c r="I584" s="4">
        <v>4</v>
      </c>
      <c r="J584" s="4" t="s">
        <v>1250</v>
      </c>
      <c r="K584" s="4" t="s">
        <v>1282</v>
      </c>
      <c r="L584" s="4" t="s">
        <v>39</v>
      </c>
      <c r="M584" s="4">
        <v>0</v>
      </c>
      <c r="N584" s="4">
        <v>2040.13355</v>
      </c>
      <c r="O584" s="4" t="s">
        <v>34</v>
      </c>
      <c r="P584" s="4" t="s">
        <v>34</v>
      </c>
      <c r="Q584" s="4">
        <v>1.9819999999999999E-4</v>
      </c>
      <c r="R584" s="4">
        <v>6.8179999999999998E-7</v>
      </c>
      <c r="S584" s="4">
        <v>3.76</v>
      </c>
    </row>
    <row r="585" spans="1:34" hidden="1" outlineLevel="1" collapsed="1" x14ac:dyDescent="0.25">
      <c r="A585" t="s">
        <v>39</v>
      </c>
      <c r="B585" s="4" t="s">
        <v>34</v>
      </c>
      <c r="C585" s="4" t="s">
        <v>1281</v>
      </c>
      <c r="D585" s="4" t="s">
        <v>1283</v>
      </c>
      <c r="E585" s="4">
        <v>5.8497599999999999E-3</v>
      </c>
      <c r="F585" s="4">
        <v>6.6384300000000001E-4</v>
      </c>
      <c r="G585" s="4">
        <v>1</v>
      </c>
      <c r="H585" s="4">
        <v>1</v>
      </c>
      <c r="I585" s="4">
        <v>4</v>
      </c>
      <c r="J585" s="4" t="s">
        <v>1250</v>
      </c>
      <c r="K585" s="4" t="s">
        <v>1282</v>
      </c>
      <c r="L585" s="4" t="s">
        <v>1284</v>
      </c>
      <c r="M585" s="4">
        <v>0</v>
      </c>
      <c r="N585" s="4">
        <v>2120.0998800000002</v>
      </c>
      <c r="O585" s="4" t="s">
        <v>34</v>
      </c>
      <c r="P585" s="4" t="s">
        <v>34</v>
      </c>
      <c r="Q585" s="4">
        <v>1.9819999999999999E-4</v>
      </c>
      <c r="R585" s="4">
        <v>7.138E-4</v>
      </c>
      <c r="S585" s="4">
        <v>3.17</v>
      </c>
    </row>
    <row r="586" spans="1:34" x14ac:dyDescent="0.25">
      <c r="A586" s="3" t="s">
        <v>34</v>
      </c>
      <c r="B586" s="3" t="s">
        <v>35</v>
      </c>
      <c r="C586" s="3" t="s">
        <v>1285</v>
      </c>
      <c r="D586" s="3" t="s">
        <v>1286</v>
      </c>
      <c r="E586" s="3">
        <v>0</v>
      </c>
      <c r="F586" s="3">
        <v>46.012999999999998</v>
      </c>
      <c r="G586" s="3">
        <v>23</v>
      </c>
      <c r="H586" s="3">
        <v>8</v>
      </c>
      <c r="I586" s="3">
        <v>18</v>
      </c>
      <c r="J586" s="3">
        <v>8</v>
      </c>
      <c r="K586" s="3">
        <v>504</v>
      </c>
      <c r="L586" s="3">
        <v>56.8</v>
      </c>
      <c r="M586" s="3">
        <v>8.9</v>
      </c>
      <c r="N586" s="3">
        <v>56.44</v>
      </c>
      <c r="O586" s="3">
        <v>8</v>
      </c>
      <c r="P586" s="3" t="s">
        <v>421</v>
      </c>
      <c r="Q586" s="3" t="s">
        <v>795</v>
      </c>
      <c r="R586" s="3" t="s">
        <v>796</v>
      </c>
      <c r="S586" s="3" t="s">
        <v>1287</v>
      </c>
      <c r="T586" s="3" t="s">
        <v>1288</v>
      </c>
      <c r="U586" s="3" t="s">
        <v>1285</v>
      </c>
      <c r="V586" s="3" t="s">
        <v>1289</v>
      </c>
      <c r="W586" s="3" t="s">
        <v>427</v>
      </c>
      <c r="X586" s="3" t="s">
        <v>1290</v>
      </c>
      <c r="Y586" s="3" t="s">
        <v>800</v>
      </c>
      <c r="Z586" s="3" t="s">
        <v>39</v>
      </c>
      <c r="AA586" s="3">
        <v>5</v>
      </c>
      <c r="AB586" s="3" t="s">
        <v>34</v>
      </c>
      <c r="AC586" s="3">
        <v>1</v>
      </c>
      <c r="AD586" s="3">
        <v>0</v>
      </c>
      <c r="AE586" s="3" t="s">
        <v>39</v>
      </c>
      <c r="AF586" s="3">
        <v>3</v>
      </c>
      <c r="AG586" s="3" t="s">
        <v>1291</v>
      </c>
      <c r="AH586" s="3" t="s">
        <v>1292</v>
      </c>
    </row>
    <row r="587" spans="1:34" hidden="1" outlineLevel="1" collapsed="1" x14ac:dyDescent="0.25">
      <c r="A587" t="s">
        <v>39</v>
      </c>
      <c r="B587" s="2" t="s">
        <v>45</v>
      </c>
      <c r="C587" s="2" t="s">
        <v>46</v>
      </c>
      <c r="D587" s="2" t="s">
        <v>33</v>
      </c>
      <c r="E587" s="2" t="s">
        <v>47</v>
      </c>
      <c r="F587" s="2" t="s">
        <v>48</v>
      </c>
      <c r="G587" s="2" t="s">
        <v>28</v>
      </c>
      <c r="H587" s="2" t="s">
        <v>49</v>
      </c>
      <c r="I587" s="2" t="s">
        <v>8</v>
      </c>
      <c r="J587" s="2" t="s">
        <v>50</v>
      </c>
      <c r="K587" s="2" t="s">
        <v>51</v>
      </c>
      <c r="L587" s="2" t="s">
        <v>52</v>
      </c>
      <c r="M587" s="2" t="s">
        <v>53</v>
      </c>
      <c r="N587" s="2" t="s">
        <v>54</v>
      </c>
      <c r="O587" s="2" t="s">
        <v>27</v>
      </c>
      <c r="P587" s="2" t="s">
        <v>55</v>
      </c>
      <c r="Q587" s="2" t="s">
        <v>56</v>
      </c>
      <c r="R587" s="2" t="s">
        <v>57</v>
      </c>
      <c r="S587" s="2" t="s">
        <v>58</v>
      </c>
    </row>
    <row r="588" spans="1:34" hidden="1" outlineLevel="1" collapsed="1" x14ac:dyDescent="0.25">
      <c r="A588" t="s">
        <v>39</v>
      </c>
      <c r="B588" s="4" t="s">
        <v>34</v>
      </c>
      <c r="C588" s="4" t="s">
        <v>1293</v>
      </c>
      <c r="D588" s="4" t="s">
        <v>39</v>
      </c>
      <c r="E588" s="4">
        <v>2.8256000000000002E-3</v>
      </c>
      <c r="F588" s="4">
        <v>6.6384300000000001E-4</v>
      </c>
      <c r="G588" s="4">
        <v>1</v>
      </c>
      <c r="H588" s="4">
        <v>1</v>
      </c>
      <c r="I588" s="4">
        <v>3</v>
      </c>
      <c r="J588" s="4" t="s">
        <v>1285</v>
      </c>
      <c r="K588" s="4" t="s">
        <v>1294</v>
      </c>
      <c r="L588" s="4" t="s">
        <v>39</v>
      </c>
      <c r="M588" s="4">
        <v>0</v>
      </c>
      <c r="N588" s="4">
        <v>996.60880999999995</v>
      </c>
      <c r="O588" s="4" t="s">
        <v>34</v>
      </c>
      <c r="P588" s="4" t="s">
        <v>34</v>
      </c>
      <c r="Q588" s="4">
        <v>1.9819999999999999E-4</v>
      </c>
      <c r="R588" s="4">
        <v>2.7730000000000002E-4</v>
      </c>
      <c r="S588" s="4">
        <v>2.11</v>
      </c>
    </row>
    <row r="589" spans="1:34" hidden="1" outlineLevel="1" collapsed="1" x14ac:dyDescent="0.25">
      <c r="A589" t="s">
        <v>39</v>
      </c>
      <c r="B589" s="4" t="s">
        <v>34</v>
      </c>
      <c r="C589" s="4" t="s">
        <v>1295</v>
      </c>
      <c r="D589" s="4" t="s">
        <v>39</v>
      </c>
      <c r="E589" s="4">
        <v>5.4946500000000002E-2</v>
      </c>
      <c r="F589" s="4">
        <v>6.6384300000000001E-4</v>
      </c>
      <c r="G589" s="4">
        <v>1</v>
      </c>
      <c r="H589" s="4">
        <v>1</v>
      </c>
      <c r="I589" s="4">
        <v>2</v>
      </c>
      <c r="J589" s="4" t="s">
        <v>1285</v>
      </c>
      <c r="K589" s="4" t="s">
        <v>1296</v>
      </c>
      <c r="L589" s="4" t="s">
        <v>39</v>
      </c>
      <c r="M589" s="4">
        <v>0</v>
      </c>
      <c r="N589" s="4">
        <v>2217.0881100000001</v>
      </c>
      <c r="O589" s="4" t="s">
        <v>34</v>
      </c>
      <c r="P589" s="4" t="s">
        <v>34</v>
      </c>
      <c r="Q589" s="4">
        <v>1.9819999999999999E-4</v>
      </c>
      <c r="R589" s="4">
        <v>1.3429999999999999E-2</v>
      </c>
      <c r="S589" s="4">
        <v>1.89</v>
      </c>
    </row>
    <row r="590" spans="1:34" hidden="1" outlineLevel="1" collapsed="1" x14ac:dyDescent="0.25">
      <c r="A590" t="s">
        <v>39</v>
      </c>
      <c r="B590" s="4" t="s">
        <v>34</v>
      </c>
      <c r="C590" s="4" t="s">
        <v>1297</v>
      </c>
      <c r="D590" s="4" t="s">
        <v>39</v>
      </c>
      <c r="E590" s="4">
        <v>3.4705499999999998E-4</v>
      </c>
      <c r="F590" s="4">
        <v>6.6384300000000001E-4</v>
      </c>
      <c r="G590" s="4">
        <v>1</v>
      </c>
      <c r="H590" s="4">
        <v>1</v>
      </c>
      <c r="I590" s="4">
        <v>3</v>
      </c>
      <c r="J590" s="4" t="s">
        <v>1285</v>
      </c>
      <c r="K590" s="4" t="s">
        <v>1298</v>
      </c>
      <c r="L590" s="4" t="s">
        <v>39</v>
      </c>
      <c r="M590" s="4">
        <v>0</v>
      </c>
      <c r="N590" s="4">
        <v>1897.9177999999999</v>
      </c>
      <c r="O590" s="4" t="s">
        <v>34</v>
      </c>
      <c r="P590" s="4" t="s">
        <v>34</v>
      </c>
      <c r="Q590" s="4">
        <v>1.9819999999999999E-4</v>
      </c>
      <c r="R590" s="4">
        <v>1.8329999999999999E-5</v>
      </c>
      <c r="S590" s="4">
        <v>4.99</v>
      </c>
    </row>
    <row r="591" spans="1:34" hidden="1" outlineLevel="1" collapsed="1" x14ac:dyDescent="0.25">
      <c r="A591" t="s">
        <v>39</v>
      </c>
      <c r="B591" s="4" t="s">
        <v>34</v>
      </c>
      <c r="C591" s="4" t="s">
        <v>1299</v>
      </c>
      <c r="D591" s="4" t="s">
        <v>39</v>
      </c>
      <c r="E591" s="4">
        <v>1.28257E-5</v>
      </c>
      <c r="F591" s="4">
        <v>6.6384300000000001E-4</v>
      </c>
      <c r="G591" s="4">
        <v>1</v>
      </c>
      <c r="H591" s="4">
        <v>1</v>
      </c>
      <c r="I591" s="4">
        <v>1</v>
      </c>
      <c r="J591" s="4" t="s">
        <v>1285</v>
      </c>
      <c r="K591" s="4" t="s">
        <v>1300</v>
      </c>
      <c r="L591" s="4" t="s">
        <v>39</v>
      </c>
      <c r="M591" s="4">
        <v>1</v>
      </c>
      <c r="N591" s="4">
        <v>2026.0127600000001</v>
      </c>
      <c r="O591" s="4" t="s">
        <v>34</v>
      </c>
      <c r="P591" s="4" t="s">
        <v>34</v>
      </c>
      <c r="Q591" s="4">
        <v>1.9819999999999999E-4</v>
      </c>
      <c r="R591" s="4">
        <v>2.5489999999999999E-7</v>
      </c>
      <c r="S591" s="4">
        <v>5.47</v>
      </c>
    </row>
    <row r="592" spans="1:34" hidden="1" outlineLevel="1" collapsed="1" x14ac:dyDescent="0.25">
      <c r="A592" t="s">
        <v>39</v>
      </c>
      <c r="B592" s="4" t="s">
        <v>34</v>
      </c>
      <c r="C592" s="4" t="s">
        <v>1301</v>
      </c>
      <c r="D592" s="4" t="s">
        <v>1302</v>
      </c>
      <c r="E592" s="4">
        <v>6.36488E-5</v>
      </c>
      <c r="F592" s="4">
        <v>6.6384300000000001E-4</v>
      </c>
      <c r="G592" s="4">
        <v>1</v>
      </c>
      <c r="H592" s="4">
        <v>1</v>
      </c>
      <c r="I592" s="4">
        <v>4</v>
      </c>
      <c r="J592" s="4" t="s">
        <v>1285</v>
      </c>
      <c r="K592" s="4" t="s">
        <v>1303</v>
      </c>
      <c r="L592" s="4" t="s">
        <v>1304</v>
      </c>
      <c r="M592" s="4">
        <v>0</v>
      </c>
      <c r="N592" s="4">
        <v>2462.06324</v>
      </c>
      <c r="O592" s="4" t="s">
        <v>34</v>
      </c>
      <c r="P592" s="4" t="s">
        <v>34</v>
      </c>
      <c r="Q592" s="4">
        <v>1.9819999999999999E-4</v>
      </c>
      <c r="R592" s="4">
        <v>2.03E-6</v>
      </c>
      <c r="S592" s="4">
        <v>4.12</v>
      </c>
    </row>
    <row r="593" spans="1:34" hidden="1" outlineLevel="1" collapsed="1" x14ac:dyDescent="0.25">
      <c r="A593" t="s">
        <v>39</v>
      </c>
      <c r="B593" s="4" t="s">
        <v>34</v>
      </c>
      <c r="C593" s="4" t="s">
        <v>1305</v>
      </c>
      <c r="D593" s="4" t="s">
        <v>1306</v>
      </c>
      <c r="E593" s="4">
        <v>1.30001E-4</v>
      </c>
      <c r="F593" s="4">
        <v>6.6384300000000001E-4</v>
      </c>
      <c r="G593" s="4">
        <v>1</v>
      </c>
      <c r="H593" s="4">
        <v>1</v>
      </c>
      <c r="I593" s="4">
        <v>2</v>
      </c>
      <c r="J593" s="4" t="s">
        <v>1285</v>
      </c>
      <c r="K593" s="4" t="s">
        <v>1307</v>
      </c>
      <c r="L593" s="4" t="s">
        <v>1308</v>
      </c>
      <c r="M593" s="4">
        <v>0</v>
      </c>
      <c r="N593" s="4">
        <v>2087.07357</v>
      </c>
      <c r="O593" s="4" t="s">
        <v>34</v>
      </c>
      <c r="P593" s="4" t="s">
        <v>34</v>
      </c>
      <c r="Q593" s="4">
        <v>1.9819999999999999E-4</v>
      </c>
      <c r="R593" s="4">
        <v>5.1370000000000001E-6</v>
      </c>
      <c r="S593" s="4">
        <v>3.97</v>
      </c>
    </row>
    <row r="594" spans="1:34" hidden="1" outlineLevel="1" collapsed="1" x14ac:dyDescent="0.25">
      <c r="A594" t="s">
        <v>39</v>
      </c>
      <c r="B594" s="4" t="s">
        <v>34</v>
      </c>
      <c r="C594" s="4" t="s">
        <v>1309</v>
      </c>
      <c r="D594" s="4" t="s">
        <v>87</v>
      </c>
      <c r="E594" s="4">
        <v>1.53117E-4</v>
      </c>
      <c r="F594" s="4">
        <v>6.6384300000000001E-4</v>
      </c>
      <c r="G594" s="4">
        <v>1</v>
      </c>
      <c r="H594" s="4">
        <v>1</v>
      </c>
      <c r="I594" s="4">
        <v>2</v>
      </c>
      <c r="J594" s="4" t="s">
        <v>1285</v>
      </c>
      <c r="K594" s="4" t="s">
        <v>1310</v>
      </c>
      <c r="L594" s="4" t="s">
        <v>1311</v>
      </c>
      <c r="M594" s="4">
        <v>0</v>
      </c>
      <c r="N594" s="4">
        <v>1681.81016</v>
      </c>
      <c r="O594" s="4" t="s">
        <v>34</v>
      </c>
      <c r="P594" s="4" t="s">
        <v>34</v>
      </c>
      <c r="Q594" s="4">
        <v>1.9819999999999999E-4</v>
      </c>
      <c r="R594" s="4">
        <v>6.3260000000000001E-6</v>
      </c>
      <c r="S594" s="4">
        <v>3.95</v>
      </c>
    </row>
    <row r="595" spans="1:34" hidden="1" outlineLevel="1" collapsed="1" x14ac:dyDescent="0.25">
      <c r="A595" t="s">
        <v>39</v>
      </c>
      <c r="B595" s="4" t="s">
        <v>34</v>
      </c>
      <c r="C595" s="4" t="s">
        <v>1312</v>
      </c>
      <c r="D595" s="4" t="s">
        <v>39</v>
      </c>
      <c r="E595" s="4">
        <v>1.7822999999999999E-3</v>
      </c>
      <c r="F595" s="4">
        <v>6.6384300000000001E-4</v>
      </c>
      <c r="G595" s="4">
        <v>1</v>
      </c>
      <c r="H595" s="4">
        <v>1</v>
      </c>
      <c r="I595" s="4">
        <v>1</v>
      </c>
      <c r="J595" s="4" t="s">
        <v>1285</v>
      </c>
      <c r="K595" s="4" t="s">
        <v>1313</v>
      </c>
      <c r="L595" s="4" t="s">
        <v>39</v>
      </c>
      <c r="M595" s="4">
        <v>0</v>
      </c>
      <c r="N595" s="4">
        <v>1315.7216100000001</v>
      </c>
      <c r="O595" s="4" t="s">
        <v>34</v>
      </c>
      <c r="P595" s="4" t="s">
        <v>34</v>
      </c>
      <c r="Q595" s="4">
        <v>1.9819999999999999E-4</v>
      </c>
      <c r="R595" s="4">
        <v>1.528E-4</v>
      </c>
      <c r="S595" s="4">
        <v>2.33</v>
      </c>
    </row>
    <row r="596" spans="1:34" x14ac:dyDescent="0.25">
      <c r="A596" s="3" t="s">
        <v>34</v>
      </c>
      <c r="B596" s="3" t="s">
        <v>35</v>
      </c>
      <c r="C596" s="3" t="s">
        <v>1314</v>
      </c>
      <c r="D596" s="3" t="s">
        <v>1315</v>
      </c>
      <c r="E596" s="3">
        <v>0</v>
      </c>
      <c r="F596" s="3">
        <v>45.639000000000003</v>
      </c>
      <c r="G596" s="3">
        <v>51</v>
      </c>
      <c r="H596" s="3">
        <v>8</v>
      </c>
      <c r="I596" s="3">
        <v>45</v>
      </c>
      <c r="J596" s="3">
        <v>8</v>
      </c>
      <c r="K596" s="3">
        <v>136</v>
      </c>
      <c r="L596" s="3">
        <v>15.8</v>
      </c>
      <c r="M596" s="3">
        <v>10.51</v>
      </c>
      <c r="N596" s="3">
        <v>113.37</v>
      </c>
      <c r="O596" s="3">
        <v>8</v>
      </c>
      <c r="P596" s="3" t="s">
        <v>421</v>
      </c>
      <c r="Q596" s="3" t="s">
        <v>876</v>
      </c>
      <c r="R596" s="3" t="s">
        <v>877</v>
      </c>
      <c r="S596" s="3" t="s">
        <v>1316</v>
      </c>
      <c r="T596" s="3" t="s">
        <v>39</v>
      </c>
      <c r="U596" s="3" t="s">
        <v>1317</v>
      </c>
      <c r="V596" s="3" t="s">
        <v>39</v>
      </c>
      <c r="W596" s="3" t="s">
        <v>42</v>
      </c>
      <c r="X596" s="3" t="s">
        <v>39</v>
      </c>
      <c r="Y596" s="3" t="s">
        <v>39</v>
      </c>
      <c r="Z596" s="3" t="s">
        <v>39</v>
      </c>
      <c r="AA596" s="3">
        <v>0</v>
      </c>
      <c r="AB596" s="3" t="s">
        <v>34</v>
      </c>
      <c r="AC596" s="3">
        <v>1</v>
      </c>
      <c r="AD596" s="3">
        <v>0</v>
      </c>
      <c r="AE596" s="3" t="s">
        <v>39</v>
      </c>
      <c r="AF596" s="3">
        <v>0</v>
      </c>
      <c r="AG596" s="3" t="s">
        <v>39</v>
      </c>
      <c r="AH596" s="3" t="s">
        <v>1318</v>
      </c>
    </row>
    <row r="597" spans="1:34" hidden="1" outlineLevel="1" collapsed="1" x14ac:dyDescent="0.25">
      <c r="A597" t="s">
        <v>39</v>
      </c>
      <c r="B597" s="2" t="s">
        <v>45</v>
      </c>
      <c r="C597" s="2" t="s">
        <v>46</v>
      </c>
      <c r="D597" s="2" t="s">
        <v>33</v>
      </c>
      <c r="E597" s="2" t="s">
        <v>47</v>
      </c>
      <c r="F597" s="2" t="s">
        <v>48</v>
      </c>
      <c r="G597" s="2" t="s">
        <v>28</v>
      </c>
      <c r="H597" s="2" t="s">
        <v>49</v>
      </c>
      <c r="I597" s="2" t="s">
        <v>8</v>
      </c>
      <c r="J597" s="2" t="s">
        <v>50</v>
      </c>
      <c r="K597" s="2" t="s">
        <v>51</v>
      </c>
      <c r="L597" s="2" t="s">
        <v>52</v>
      </c>
      <c r="M597" s="2" t="s">
        <v>53</v>
      </c>
      <c r="N597" s="2" t="s">
        <v>54</v>
      </c>
      <c r="O597" s="2" t="s">
        <v>27</v>
      </c>
      <c r="P597" s="2" t="s">
        <v>55</v>
      </c>
      <c r="Q597" s="2" t="s">
        <v>56</v>
      </c>
      <c r="R597" s="2" t="s">
        <v>57</v>
      </c>
      <c r="S597" s="2" t="s">
        <v>58</v>
      </c>
    </row>
    <row r="598" spans="1:34" hidden="1" outlineLevel="1" collapsed="1" x14ac:dyDescent="0.25">
      <c r="A598" t="s">
        <v>39</v>
      </c>
      <c r="B598" s="4" t="s">
        <v>34</v>
      </c>
      <c r="C598" s="4" t="s">
        <v>1319</v>
      </c>
      <c r="D598" s="4" t="s">
        <v>39</v>
      </c>
      <c r="E598" s="4">
        <v>1.03112E-5</v>
      </c>
      <c r="F598" s="4">
        <v>6.6384300000000001E-4</v>
      </c>
      <c r="G598" s="4">
        <v>1</v>
      </c>
      <c r="H598" s="4">
        <v>2</v>
      </c>
      <c r="I598" s="4">
        <v>4</v>
      </c>
      <c r="J598" s="4" t="s">
        <v>1314</v>
      </c>
      <c r="K598" s="4" t="s">
        <v>1320</v>
      </c>
      <c r="L598" s="4" t="s">
        <v>39</v>
      </c>
      <c r="M598" s="4">
        <v>1</v>
      </c>
      <c r="N598" s="4">
        <v>1719.8911900000001</v>
      </c>
      <c r="O598" s="4" t="s">
        <v>34</v>
      </c>
      <c r="P598" s="4" t="s">
        <v>34</v>
      </c>
      <c r="Q598" s="4">
        <v>1.9819999999999999E-4</v>
      </c>
      <c r="R598" s="4">
        <v>1.924E-7</v>
      </c>
      <c r="S598" s="4">
        <v>4.47</v>
      </c>
    </row>
    <row r="599" spans="1:34" hidden="1" outlineLevel="1" collapsed="1" x14ac:dyDescent="0.25">
      <c r="A599" t="s">
        <v>39</v>
      </c>
      <c r="B599" s="4" t="s">
        <v>34</v>
      </c>
      <c r="C599" s="4" t="s">
        <v>1321</v>
      </c>
      <c r="D599" s="4" t="s">
        <v>558</v>
      </c>
      <c r="E599" s="4">
        <v>8.8736100000000006E-5</v>
      </c>
      <c r="F599" s="4">
        <v>6.6384300000000001E-4</v>
      </c>
      <c r="G599" s="4">
        <v>1</v>
      </c>
      <c r="H599" s="4">
        <v>2</v>
      </c>
      <c r="I599" s="4">
        <v>11</v>
      </c>
      <c r="J599" s="4" t="s">
        <v>1314</v>
      </c>
      <c r="K599" s="4" t="s">
        <v>1322</v>
      </c>
      <c r="L599" s="4" t="s">
        <v>1323</v>
      </c>
      <c r="M599" s="4">
        <v>0</v>
      </c>
      <c r="N599" s="4">
        <v>1277.64058</v>
      </c>
      <c r="O599" s="4" t="s">
        <v>34</v>
      </c>
      <c r="P599" s="4" t="s">
        <v>34</v>
      </c>
      <c r="Q599" s="4">
        <v>1.9819999999999999E-4</v>
      </c>
      <c r="R599" s="4">
        <v>3.1200000000000002E-6</v>
      </c>
      <c r="S599" s="4">
        <v>3.83</v>
      </c>
    </row>
    <row r="600" spans="1:34" hidden="1" outlineLevel="1" collapsed="1" x14ac:dyDescent="0.25">
      <c r="A600" t="s">
        <v>39</v>
      </c>
      <c r="B600" s="4" t="s">
        <v>34</v>
      </c>
      <c r="C600" s="4" t="s">
        <v>1324</v>
      </c>
      <c r="D600" s="4" t="s">
        <v>558</v>
      </c>
      <c r="E600" s="4">
        <v>1.33037E-3</v>
      </c>
      <c r="F600" s="4">
        <v>6.6384300000000001E-4</v>
      </c>
      <c r="G600" s="4">
        <v>1</v>
      </c>
      <c r="H600" s="4">
        <v>2</v>
      </c>
      <c r="I600" s="4">
        <v>2</v>
      </c>
      <c r="J600" s="4" t="s">
        <v>1314</v>
      </c>
      <c r="K600" s="4" t="s">
        <v>1325</v>
      </c>
      <c r="L600" s="4" t="s">
        <v>1323</v>
      </c>
      <c r="M600" s="4">
        <v>1</v>
      </c>
      <c r="N600" s="4">
        <v>1433.7416900000001</v>
      </c>
      <c r="O600" s="4" t="s">
        <v>34</v>
      </c>
      <c r="P600" s="4" t="s">
        <v>34</v>
      </c>
      <c r="Q600" s="4">
        <v>1.9819999999999999E-4</v>
      </c>
      <c r="R600" s="4">
        <v>1.05E-4</v>
      </c>
      <c r="S600" s="4">
        <v>3.19</v>
      </c>
    </row>
    <row r="601" spans="1:34" hidden="1" outlineLevel="1" collapsed="1" x14ac:dyDescent="0.25">
      <c r="A601" t="s">
        <v>39</v>
      </c>
      <c r="B601" s="4" t="s">
        <v>34</v>
      </c>
      <c r="C601" s="4" t="s">
        <v>1326</v>
      </c>
      <c r="D601" s="4" t="s">
        <v>39</v>
      </c>
      <c r="E601" s="4">
        <v>7.6090399999999999E-5</v>
      </c>
      <c r="F601" s="4">
        <v>6.6384300000000001E-4</v>
      </c>
      <c r="G601" s="4">
        <v>1</v>
      </c>
      <c r="H601" s="4">
        <v>2</v>
      </c>
      <c r="I601" s="4">
        <v>2</v>
      </c>
      <c r="J601" s="4" t="s">
        <v>1314</v>
      </c>
      <c r="K601" s="4" t="s">
        <v>1327</v>
      </c>
      <c r="L601" s="4" t="s">
        <v>39</v>
      </c>
      <c r="M601" s="4">
        <v>0</v>
      </c>
      <c r="N601" s="4">
        <v>1296.76341</v>
      </c>
      <c r="O601" s="4" t="s">
        <v>34</v>
      </c>
      <c r="P601" s="4" t="s">
        <v>34</v>
      </c>
      <c r="Q601" s="4">
        <v>1.9819999999999999E-4</v>
      </c>
      <c r="R601" s="4">
        <v>2.5639999999999999E-6</v>
      </c>
      <c r="S601" s="4">
        <v>2.84</v>
      </c>
    </row>
    <row r="602" spans="1:34" hidden="1" outlineLevel="1" collapsed="1" x14ac:dyDescent="0.25">
      <c r="A602" t="s">
        <v>39</v>
      </c>
      <c r="B602" s="4" t="s">
        <v>34</v>
      </c>
      <c r="C602" s="4" t="s">
        <v>1328</v>
      </c>
      <c r="D602" s="4" t="s">
        <v>39</v>
      </c>
      <c r="E602" s="4">
        <v>6.1878900000000001E-2</v>
      </c>
      <c r="F602" s="4">
        <v>6.6384300000000001E-4</v>
      </c>
      <c r="G602" s="4">
        <v>1</v>
      </c>
      <c r="H602" s="4">
        <v>2</v>
      </c>
      <c r="I602" s="4">
        <v>2</v>
      </c>
      <c r="J602" s="4" t="s">
        <v>1314</v>
      </c>
      <c r="K602" s="4" t="s">
        <v>1329</v>
      </c>
      <c r="L602" s="4" t="s">
        <v>39</v>
      </c>
      <c r="M602" s="4">
        <v>1</v>
      </c>
      <c r="N602" s="4">
        <v>1235.67426</v>
      </c>
      <c r="O602" s="4" t="s">
        <v>34</v>
      </c>
      <c r="P602" s="4" t="s">
        <v>34</v>
      </c>
      <c r="Q602" s="4">
        <v>1.9819999999999999E-4</v>
      </c>
      <c r="R602" s="4">
        <v>1.5800000000000002E-2</v>
      </c>
      <c r="S602" s="4">
        <v>1.97</v>
      </c>
    </row>
    <row r="603" spans="1:34" hidden="1" outlineLevel="1" collapsed="1" x14ac:dyDescent="0.25">
      <c r="A603" t="s">
        <v>39</v>
      </c>
      <c r="B603" s="4" t="s">
        <v>34</v>
      </c>
      <c r="C603" s="4" t="s">
        <v>1330</v>
      </c>
      <c r="D603" s="4" t="s">
        <v>131</v>
      </c>
      <c r="E603" s="4">
        <v>4.1010100000000001E-2</v>
      </c>
      <c r="F603" s="4">
        <v>6.6384300000000001E-4</v>
      </c>
      <c r="G603" s="4">
        <v>1</v>
      </c>
      <c r="H603" s="4">
        <v>2</v>
      </c>
      <c r="I603" s="4">
        <v>1</v>
      </c>
      <c r="J603" s="4" t="s">
        <v>1314</v>
      </c>
      <c r="K603" s="4" t="s">
        <v>1331</v>
      </c>
      <c r="L603" s="4" t="s">
        <v>1323</v>
      </c>
      <c r="M603" s="4">
        <v>1</v>
      </c>
      <c r="N603" s="4">
        <v>1433.7416900000001</v>
      </c>
      <c r="O603" s="4" t="s">
        <v>34</v>
      </c>
      <c r="P603" s="4" t="s">
        <v>34</v>
      </c>
      <c r="Q603" s="4">
        <v>1.9819999999999999E-4</v>
      </c>
      <c r="R603" s="4">
        <v>9.1369999999999993E-3</v>
      </c>
      <c r="S603" s="4">
        <v>2.5099999999999998</v>
      </c>
    </row>
    <row r="604" spans="1:34" hidden="1" outlineLevel="1" collapsed="1" x14ac:dyDescent="0.25">
      <c r="A604" t="s">
        <v>39</v>
      </c>
      <c r="B604" s="4" t="s">
        <v>34</v>
      </c>
      <c r="C604" s="4" t="s">
        <v>1332</v>
      </c>
      <c r="D604" s="4" t="s">
        <v>39</v>
      </c>
      <c r="E604" s="4">
        <v>4.6109200000000002E-5</v>
      </c>
      <c r="F604" s="4">
        <v>6.6384300000000001E-4</v>
      </c>
      <c r="G604" s="4">
        <v>1</v>
      </c>
      <c r="H604" s="4">
        <v>2</v>
      </c>
      <c r="I604" s="4">
        <v>2</v>
      </c>
      <c r="J604" s="4" t="s">
        <v>1314</v>
      </c>
      <c r="K604" s="4" t="s">
        <v>1333</v>
      </c>
      <c r="L604" s="4" t="s">
        <v>39</v>
      </c>
      <c r="M604" s="4">
        <v>1</v>
      </c>
      <c r="N604" s="4">
        <v>1795.07999</v>
      </c>
      <c r="O604" s="4" t="s">
        <v>34</v>
      </c>
      <c r="P604" s="4" t="s">
        <v>34</v>
      </c>
      <c r="Q604" s="4">
        <v>1.9819999999999999E-4</v>
      </c>
      <c r="R604" s="4">
        <v>1.342E-6</v>
      </c>
      <c r="S604" s="4">
        <v>3.69</v>
      </c>
    </row>
    <row r="605" spans="1:34" hidden="1" outlineLevel="1" collapsed="1" x14ac:dyDescent="0.25">
      <c r="A605" t="s">
        <v>39</v>
      </c>
      <c r="B605" s="4" t="s">
        <v>34</v>
      </c>
      <c r="C605" s="4" t="s">
        <v>1334</v>
      </c>
      <c r="D605" s="4" t="s">
        <v>39</v>
      </c>
      <c r="E605" s="4">
        <v>7.7336300000000004E-6</v>
      </c>
      <c r="F605" s="4">
        <v>6.6384300000000001E-4</v>
      </c>
      <c r="G605" s="4">
        <v>1</v>
      </c>
      <c r="H605" s="4">
        <v>2</v>
      </c>
      <c r="I605" s="4">
        <v>21</v>
      </c>
      <c r="J605" s="4" t="s">
        <v>1314</v>
      </c>
      <c r="K605" s="4" t="s">
        <v>1335</v>
      </c>
      <c r="L605" s="4" t="s">
        <v>39</v>
      </c>
      <c r="M605" s="4">
        <v>0</v>
      </c>
      <c r="N605" s="4">
        <v>1702.8606199999999</v>
      </c>
      <c r="O605" s="4" t="s">
        <v>34</v>
      </c>
      <c r="P605" s="4" t="s">
        <v>34</v>
      </c>
      <c r="Q605" s="4">
        <v>1.9819999999999999E-4</v>
      </c>
      <c r="R605" s="4">
        <v>1.3220000000000001E-7</v>
      </c>
      <c r="S605" s="4">
        <v>4.2300000000000004</v>
      </c>
    </row>
    <row r="606" spans="1:34" x14ac:dyDescent="0.25">
      <c r="A606" s="3" t="s">
        <v>34</v>
      </c>
      <c r="B606" s="3" t="s">
        <v>35</v>
      </c>
      <c r="C606" s="3" t="s">
        <v>1336</v>
      </c>
      <c r="D606" s="3" t="s">
        <v>1337</v>
      </c>
      <c r="E606" s="3">
        <v>0</v>
      </c>
      <c r="F606" s="3">
        <v>45.301000000000002</v>
      </c>
      <c r="G606" s="3">
        <v>45</v>
      </c>
      <c r="H606" s="3">
        <v>8</v>
      </c>
      <c r="I606" s="3">
        <v>75</v>
      </c>
      <c r="J606" s="3">
        <v>8</v>
      </c>
      <c r="K606" s="3">
        <v>142</v>
      </c>
      <c r="L606" s="3">
        <v>15.7</v>
      </c>
      <c r="M606" s="3">
        <v>10.11</v>
      </c>
      <c r="N606" s="3">
        <v>201.75</v>
      </c>
      <c r="O606" s="3">
        <v>8</v>
      </c>
      <c r="P606" s="3" t="s">
        <v>421</v>
      </c>
      <c r="Q606" s="3" t="s">
        <v>876</v>
      </c>
      <c r="R606" s="3" t="s">
        <v>877</v>
      </c>
      <c r="S606" s="3" t="s">
        <v>1338</v>
      </c>
      <c r="T606" s="3" t="s">
        <v>39</v>
      </c>
      <c r="U606" s="3" t="s">
        <v>1339</v>
      </c>
      <c r="V606" s="3" t="s">
        <v>39</v>
      </c>
      <c r="W606" s="3" t="s">
        <v>1340</v>
      </c>
      <c r="X606" s="3" t="s">
        <v>39</v>
      </c>
      <c r="Y606" s="3" t="s">
        <v>39</v>
      </c>
      <c r="Z606" s="3" t="s">
        <v>39</v>
      </c>
      <c r="AA606" s="3">
        <v>0</v>
      </c>
      <c r="AB606" s="3" t="s">
        <v>34</v>
      </c>
      <c r="AC606" s="3">
        <v>1</v>
      </c>
      <c r="AD606" s="3">
        <v>0</v>
      </c>
      <c r="AE606" s="3" t="s">
        <v>39</v>
      </c>
      <c r="AF606" s="3">
        <v>2</v>
      </c>
      <c r="AG606" s="3" t="s">
        <v>1341</v>
      </c>
      <c r="AH606" s="3" t="s">
        <v>1341</v>
      </c>
    </row>
    <row r="607" spans="1:34" hidden="1" outlineLevel="1" collapsed="1" x14ac:dyDescent="0.25">
      <c r="A607" t="s">
        <v>39</v>
      </c>
      <c r="B607" s="2" t="s">
        <v>45</v>
      </c>
      <c r="C607" s="2" t="s">
        <v>46</v>
      </c>
      <c r="D607" s="2" t="s">
        <v>33</v>
      </c>
      <c r="E607" s="2" t="s">
        <v>47</v>
      </c>
      <c r="F607" s="2" t="s">
        <v>48</v>
      </c>
      <c r="G607" s="2" t="s">
        <v>28</v>
      </c>
      <c r="H607" s="2" t="s">
        <v>49</v>
      </c>
      <c r="I607" s="2" t="s">
        <v>8</v>
      </c>
      <c r="J607" s="2" t="s">
        <v>50</v>
      </c>
      <c r="K607" s="2" t="s">
        <v>51</v>
      </c>
      <c r="L607" s="2" t="s">
        <v>52</v>
      </c>
      <c r="M607" s="2" t="s">
        <v>53</v>
      </c>
      <c r="N607" s="2" t="s">
        <v>54</v>
      </c>
      <c r="O607" s="2" t="s">
        <v>27</v>
      </c>
      <c r="P607" s="2" t="s">
        <v>55</v>
      </c>
      <c r="Q607" s="2" t="s">
        <v>56</v>
      </c>
      <c r="R607" s="2" t="s">
        <v>57</v>
      </c>
      <c r="S607" s="2" t="s">
        <v>58</v>
      </c>
    </row>
    <row r="608" spans="1:34" hidden="1" outlineLevel="1" collapsed="1" x14ac:dyDescent="0.25">
      <c r="A608" t="s">
        <v>39</v>
      </c>
      <c r="B608" s="4" t="s">
        <v>34</v>
      </c>
      <c r="C608" s="4" t="s">
        <v>1342</v>
      </c>
      <c r="D608" s="4" t="s">
        <v>39</v>
      </c>
      <c r="E608" s="4">
        <v>5.7635999999999998E-3</v>
      </c>
      <c r="F608" s="4">
        <v>6.6384300000000001E-4</v>
      </c>
      <c r="G608" s="4">
        <v>1</v>
      </c>
      <c r="H608" s="4">
        <v>1</v>
      </c>
      <c r="I608" s="4">
        <v>1</v>
      </c>
      <c r="J608" s="4" t="s">
        <v>1336</v>
      </c>
      <c r="K608" s="4" t="s">
        <v>1343</v>
      </c>
      <c r="L608" s="4" t="s">
        <v>39</v>
      </c>
      <c r="M608" s="4">
        <v>0</v>
      </c>
      <c r="N608" s="4">
        <v>1107.59322</v>
      </c>
      <c r="O608" s="4" t="s">
        <v>34</v>
      </c>
      <c r="P608" s="4" t="s">
        <v>34</v>
      </c>
      <c r="Q608" s="4">
        <v>1.9819999999999999E-4</v>
      </c>
      <c r="R608" s="4">
        <v>7.0109999999999997E-4</v>
      </c>
      <c r="S608" s="4">
        <v>2.5099999999999998</v>
      </c>
    </row>
    <row r="609" spans="1:34" hidden="1" outlineLevel="1" collapsed="1" x14ac:dyDescent="0.25">
      <c r="A609" t="s">
        <v>39</v>
      </c>
      <c r="B609" s="4" t="s">
        <v>34</v>
      </c>
      <c r="C609" s="4" t="s">
        <v>1344</v>
      </c>
      <c r="D609" s="4" t="s">
        <v>484</v>
      </c>
      <c r="E609" s="4">
        <v>8.8158500000000005E-4</v>
      </c>
      <c r="F609" s="4">
        <v>6.6384300000000001E-4</v>
      </c>
      <c r="G609" s="4">
        <v>1</v>
      </c>
      <c r="H609" s="4">
        <v>1</v>
      </c>
      <c r="I609" s="4">
        <v>2</v>
      </c>
      <c r="J609" s="4" t="s">
        <v>1336</v>
      </c>
      <c r="K609" s="4" t="s">
        <v>1345</v>
      </c>
      <c r="L609" s="4" t="s">
        <v>1346</v>
      </c>
      <c r="M609" s="4">
        <v>1</v>
      </c>
      <c r="N609" s="4">
        <v>1722.90948</v>
      </c>
      <c r="O609" s="4" t="s">
        <v>34</v>
      </c>
      <c r="P609" s="4" t="s">
        <v>34</v>
      </c>
      <c r="Q609" s="4">
        <v>1.9819999999999999E-4</v>
      </c>
      <c r="R609" s="4">
        <v>6.1370000000000004E-5</v>
      </c>
      <c r="S609" s="4">
        <v>4.16</v>
      </c>
    </row>
    <row r="610" spans="1:34" hidden="1" outlineLevel="1" collapsed="1" x14ac:dyDescent="0.25">
      <c r="A610" t="s">
        <v>39</v>
      </c>
      <c r="B610" s="4" t="s">
        <v>34</v>
      </c>
      <c r="C610" s="4" t="s">
        <v>1347</v>
      </c>
      <c r="D610" s="4" t="s">
        <v>916</v>
      </c>
      <c r="E610" s="4">
        <v>2.9031199999999998E-4</v>
      </c>
      <c r="F610" s="4">
        <v>6.6384300000000001E-4</v>
      </c>
      <c r="G610" s="4">
        <v>1</v>
      </c>
      <c r="H610" s="4">
        <v>1</v>
      </c>
      <c r="I610" s="4">
        <v>2</v>
      </c>
      <c r="J610" s="4" t="s">
        <v>1336</v>
      </c>
      <c r="K610" s="4" t="s">
        <v>1348</v>
      </c>
      <c r="L610" s="4" t="s">
        <v>1349</v>
      </c>
      <c r="M610" s="4">
        <v>1</v>
      </c>
      <c r="N610" s="4">
        <v>2069.0470999999998</v>
      </c>
      <c r="O610" s="4" t="s">
        <v>34</v>
      </c>
      <c r="P610" s="4" t="s">
        <v>34</v>
      </c>
      <c r="Q610" s="4">
        <v>1.9819999999999999E-4</v>
      </c>
      <c r="R610" s="4">
        <v>1.453E-5</v>
      </c>
      <c r="S610" s="4">
        <v>3.91</v>
      </c>
    </row>
    <row r="611" spans="1:34" hidden="1" outlineLevel="1" collapsed="1" x14ac:dyDescent="0.25">
      <c r="A611" t="s">
        <v>39</v>
      </c>
      <c r="B611" s="4" t="s">
        <v>34</v>
      </c>
      <c r="C611" s="4" t="s">
        <v>1350</v>
      </c>
      <c r="D611" s="4" t="s">
        <v>39</v>
      </c>
      <c r="E611" s="4">
        <v>7.3230299999999996E-6</v>
      </c>
      <c r="F611" s="4">
        <v>6.6384300000000001E-4</v>
      </c>
      <c r="G611" s="4">
        <v>1</v>
      </c>
      <c r="H611" s="4">
        <v>1</v>
      </c>
      <c r="I611" s="4">
        <v>17</v>
      </c>
      <c r="J611" s="4" t="s">
        <v>1336</v>
      </c>
      <c r="K611" s="4" t="s">
        <v>1351</v>
      </c>
      <c r="L611" s="4" t="s">
        <v>39</v>
      </c>
      <c r="M611" s="4">
        <v>0</v>
      </c>
      <c r="N611" s="4">
        <v>1450.7172499999999</v>
      </c>
      <c r="O611" s="4" t="s">
        <v>34</v>
      </c>
      <c r="P611" s="4" t="s">
        <v>34</v>
      </c>
      <c r="Q611" s="4">
        <v>1.9819999999999999E-4</v>
      </c>
      <c r="R611" s="4">
        <v>1.2310000000000001E-7</v>
      </c>
      <c r="S611" s="4">
        <v>4.22</v>
      </c>
    </row>
    <row r="612" spans="1:34" hidden="1" outlineLevel="1" collapsed="1" x14ac:dyDescent="0.25">
      <c r="A612" t="s">
        <v>39</v>
      </c>
      <c r="B612" s="4" t="s">
        <v>34</v>
      </c>
      <c r="C612" s="4" t="s">
        <v>1352</v>
      </c>
      <c r="D612" s="4" t="s">
        <v>39</v>
      </c>
      <c r="E612" s="4">
        <v>4.4782399999999997E-3</v>
      </c>
      <c r="F612" s="4">
        <v>6.6384300000000001E-4</v>
      </c>
      <c r="G612" s="4">
        <v>1</v>
      </c>
      <c r="H612" s="4">
        <v>1</v>
      </c>
      <c r="I612" s="4">
        <v>3</v>
      </c>
      <c r="J612" s="4" t="s">
        <v>1336</v>
      </c>
      <c r="K612" s="4" t="s">
        <v>1353</v>
      </c>
      <c r="L612" s="4" t="s">
        <v>39</v>
      </c>
      <c r="M612" s="4">
        <v>1</v>
      </c>
      <c r="N612" s="4">
        <v>1020.58366</v>
      </c>
      <c r="O612" s="4" t="s">
        <v>34</v>
      </c>
      <c r="P612" s="4" t="s">
        <v>34</v>
      </c>
      <c r="Q612" s="4">
        <v>1.9819999999999999E-4</v>
      </c>
      <c r="R612" s="4">
        <v>5.0509999999999997E-4</v>
      </c>
      <c r="S612" s="4">
        <v>2.2999999999999998</v>
      </c>
    </row>
    <row r="613" spans="1:34" hidden="1" outlineLevel="1" collapsed="1" x14ac:dyDescent="0.25">
      <c r="A613" t="s">
        <v>39</v>
      </c>
      <c r="B613" s="4" t="s">
        <v>34</v>
      </c>
      <c r="C613" s="4" t="s">
        <v>1354</v>
      </c>
      <c r="D613" s="4" t="s">
        <v>467</v>
      </c>
      <c r="E613" s="4">
        <v>3.9788799999999996E-6</v>
      </c>
      <c r="F613" s="4">
        <v>6.6384300000000001E-4</v>
      </c>
      <c r="G613" s="4">
        <v>1</v>
      </c>
      <c r="H613" s="4">
        <v>1</v>
      </c>
      <c r="I613" s="4">
        <v>3</v>
      </c>
      <c r="J613" s="4" t="s">
        <v>1336</v>
      </c>
      <c r="K613" s="4" t="s">
        <v>1355</v>
      </c>
      <c r="L613" s="4" t="s">
        <v>1346</v>
      </c>
      <c r="M613" s="4">
        <v>0</v>
      </c>
      <c r="N613" s="4">
        <v>1594.8145199999999</v>
      </c>
      <c r="O613" s="4" t="s">
        <v>34</v>
      </c>
      <c r="P613" s="4" t="s">
        <v>34</v>
      </c>
      <c r="Q613" s="4">
        <v>1.9819999999999999E-4</v>
      </c>
      <c r="R613" s="4">
        <v>5.5969999999999998E-8</v>
      </c>
      <c r="S613" s="4">
        <v>4.25</v>
      </c>
    </row>
    <row r="614" spans="1:34" hidden="1" outlineLevel="1" collapsed="1" x14ac:dyDescent="0.25">
      <c r="A614" t="s">
        <v>39</v>
      </c>
      <c r="B614" s="4" t="s">
        <v>34</v>
      </c>
      <c r="C614" s="4" t="s">
        <v>1356</v>
      </c>
      <c r="D614" s="4" t="s">
        <v>39</v>
      </c>
      <c r="E614" s="4">
        <v>5.7352500000000001E-2</v>
      </c>
      <c r="F614" s="4">
        <v>6.6384300000000001E-4</v>
      </c>
      <c r="G614" s="4">
        <v>1</v>
      </c>
      <c r="H614" s="4">
        <v>1</v>
      </c>
      <c r="I614" s="4">
        <v>2</v>
      </c>
      <c r="J614" s="4" t="s">
        <v>1336</v>
      </c>
      <c r="K614" s="4" t="s">
        <v>1357</v>
      </c>
      <c r="L614" s="4" t="s">
        <v>39</v>
      </c>
      <c r="M614" s="4">
        <v>0</v>
      </c>
      <c r="N614" s="4">
        <v>1446.7508600000001</v>
      </c>
      <c r="O614" s="4" t="s">
        <v>34</v>
      </c>
      <c r="P614" s="4" t="s">
        <v>34</v>
      </c>
      <c r="Q614" s="4">
        <v>1.9819999999999999E-4</v>
      </c>
      <c r="R614" s="4">
        <v>1.426E-2</v>
      </c>
      <c r="S614" s="4">
        <v>1.68</v>
      </c>
    </row>
    <row r="615" spans="1:34" hidden="1" outlineLevel="1" collapsed="1" x14ac:dyDescent="0.25">
      <c r="A615" t="s">
        <v>39</v>
      </c>
      <c r="B615" s="4" t="s">
        <v>34</v>
      </c>
      <c r="C615" s="4" t="s">
        <v>1356</v>
      </c>
      <c r="D615" s="4" t="s">
        <v>582</v>
      </c>
      <c r="E615" s="4">
        <v>7.8885900000000003E-6</v>
      </c>
      <c r="F615" s="4">
        <v>6.6384300000000001E-4</v>
      </c>
      <c r="G615" s="4">
        <v>1</v>
      </c>
      <c r="H615" s="4">
        <v>1</v>
      </c>
      <c r="I615" s="4">
        <v>44</v>
      </c>
      <c r="J615" s="4" t="s">
        <v>1336</v>
      </c>
      <c r="K615" s="4" t="s">
        <v>1357</v>
      </c>
      <c r="L615" s="4" t="s">
        <v>1349</v>
      </c>
      <c r="M615" s="4">
        <v>0</v>
      </c>
      <c r="N615" s="4">
        <v>1462.74577</v>
      </c>
      <c r="O615" s="4" t="s">
        <v>34</v>
      </c>
      <c r="P615" s="4" t="s">
        <v>34</v>
      </c>
      <c r="Q615" s="4">
        <v>1.9819999999999999E-4</v>
      </c>
      <c r="R615" s="4">
        <v>1.36E-7</v>
      </c>
      <c r="S615" s="4">
        <v>3.15</v>
      </c>
    </row>
    <row r="616" spans="1:34" hidden="1" outlineLevel="1" collapsed="1" x14ac:dyDescent="0.25">
      <c r="A616" t="s">
        <v>39</v>
      </c>
      <c r="B616" s="4" t="s">
        <v>34</v>
      </c>
      <c r="C616" s="4" t="s">
        <v>1358</v>
      </c>
      <c r="D616" s="4" t="s">
        <v>582</v>
      </c>
      <c r="E616" s="4">
        <v>8.1650299999999995E-2</v>
      </c>
      <c r="F616" s="4">
        <v>1.35166E-3</v>
      </c>
      <c r="G616" s="4">
        <v>1</v>
      </c>
      <c r="H616" s="4">
        <v>1</v>
      </c>
      <c r="I616" s="4">
        <v>1</v>
      </c>
      <c r="J616" s="4" t="s">
        <v>1336</v>
      </c>
      <c r="K616" s="4" t="s">
        <v>1359</v>
      </c>
      <c r="L616" s="4" t="s">
        <v>1349</v>
      </c>
      <c r="M616" s="4">
        <v>1</v>
      </c>
      <c r="N616" s="4">
        <v>1590.8407299999999</v>
      </c>
      <c r="O616" s="4" t="s">
        <v>34</v>
      </c>
      <c r="P616" s="4" t="s">
        <v>34</v>
      </c>
      <c r="Q616" s="4">
        <v>3.7310000000000002E-4</v>
      </c>
      <c r="R616" s="4">
        <v>2.2929999999999999E-2</v>
      </c>
      <c r="S616" s="4">
        <v>2.12</v>
      </c>
    </row>
    <row r="617" spans="1:34" x14ac:dyDescent="0.25">
      <c r="A617" s="3" t="s">
        <v>34</v>
      </c>
      <c r="B617" s="3" t="s">
        <v>35</v>
      </c>
      <c r="C617" s="3" t="s">
        <v>1360</v>
      </c>
      <c r="D617" s="3" t="s">
        <v>1361</v>
      </c>
      <c r="E617" s="3">
        <v>0</v>
      </c>
      <c r="F617" s="3">
        <v>42.215000000000003</v>
      </c>
      <c r="G617" s="3">
        <v>63</v>
      </c>
      <c r="H617" s="3">
        <v>5</v>
      </c>
      <c r="I617" s="3">
        <v>96</v>
      </c>
      <c r="J617" s="3">
        <v>5</v>
      </c>
      <c r="K617" s="3">
        <v>94</v>
      </c>
      <c r="L617" s="3">
        <v>10.5</v>
      </c>
      <c r="M617" s="3">
        <v>4.3099999999999996</v>
      </c>
      <c r="N617" s="3">
        <v>320.95999999999998</v>
      </c>
      <c r="O617" s="3">
        <v>5</v>
      </c>
      <c r="P617" s="3" t="s">
        <v>38</v>
      </c>
      <c r="Q617" s="3" t="s">
        <v>39</v>
      </c>
      <c r="R617" s="3" t="s">
        <v>39</v>
      </c>
      <c r="S617" s="3" t="s">
        <v>1362</v>
      </c>
      <c r="T617" s="3" t="s">
        <v>39</v>
      </c>
      <c r="U617" s="3" t="s">
        <v>1363</v>
      </c>
      <c r="V617" s="3" t="s">
        <v>39</v>
      </c>
      <c r="W617" s="3" t="s">
        <v>42</v>
      </c>
      <c r="X617" s="3" t="s">
        <v>39</v>
      </c>
      <c r="Y617" s="3" t="s">
        <v>39</v>
      </c>
      <c r="Z617" s="3" t="s">
        <v>39</v>
      </c>
      <c r="AA617" s="3">
        <v>0</v>
      </c>
      <c r="AB617" s="3" t="s">
        <v>34</v>
      </c>
      <c r="AC617" s="3">
        <v>1</v>
      </c>
      <c r="AD617" s="3">
        <v>1</v>
      </c>
      <c r="AE617" s="3" t="s">
        <v>1364</v>
      </c>
      <c r="AF617" s="3">
        <v>2</v>
      </c>
      <c r="AG617" s="3" t="s">
        <v>1365</v>
      </c>
      <c r="AH617" s="3" t="s">
        <v>1366</v>
      </c>
    </row>
    <row r="618" spans="1:34" hidden="1" outlineLevel="1" collapsed="1" x14ac:dyDescent="0.25">
      <c r="A618" t="s">
        <v>39</v>
      </c>
      <c r="B618" s="2" t="s">
        <v>45</v>
      </c>
      <c r="C618" s="2" t="s">
        <v>46</v>
      </c>
      <c r="D618" s="2" t="s">
        <v>33</v>
      </c>
      <c r="E618" s="2" t="s">
        <v>47</v>
      </c>
      <c r="F618" s="2" t="s">
        <v>48</v>
      </c>
      <c r="G618" s="2" t="s">
        <v>28</v>
      </c>
      <c r="H618" s="2" t="s">
        <v>49</v>
      </c>
      <c r="I618" s="2" t="s">
        <v>8</v>
      </c>
      <c r="J618" s="2" t="s">
        <v>50</v>
      </c>
      <c r="K618" s="2" t="s">
        <v>51</v>
      </c>
      <c r="L618" s="2" t="s">
        <v>52</v>
      </c>
      <c r="M618" s="2" t="s">
        <v>53</v>
      </c>
      <c r="N618" s="2" t="s">
        <v>54</v>
      </c>
      <c r="O618" s="2" t="s">
        <v>27</v>
      </c>
      <c r="P618" s="2" t="s">
        <v>55</v>
      </c>
      <c r="Q618" s="2" t="s">
        <v>56</v>
      </c>
      <c r="R618" s="2" t="s">
        <v>57</v>
      </c>
      <c r="S618" s="2" t="s">
        <v>58</v>
      </c>
    </row>
    <row r="619" spans="1:34" hidden="1" outlineLevel="1" collapsed="1" x14ac:dyDescent="0.25">
      <c r="A619" t="s">
        <v>39</v>
      </c>
      <c r="B619" s="4" t="s">
        <v>34</v>
      </c>
      <c r="C619" s="4" t="s">
        <v>1367</v>
      </c>
      <c r="D619" s="4" t="s">
        <v>39</v>
      </c>
      <c r="E619" s="4">
        <v>5.3514399999999998E-3</v>
      </c>
      <c r="F619" s="4">
        <v>6.6384300000000001E-4</v>
      </c>
      <c r="G619" s="4">
        <v>1</v>
      </c>
      <c r="H619" s="4">
        <v>1</v>
      </c>
      <c r="I619" s="4">
        <v>5</v>
      </c>
      <c r="J619" s="4" t="s">
        <v>1360</v>
      </c>
      <c r="K619" s="4" t="s">
        <v>1368</v>
      </c>
      <c r="L619" s="4" t="s">
        <v>39</v>
      </c>
      <c r="M619" s="4">
        <v>0</v>
      </c>
      <c r="N619" s="4">
        <v>1238.60518</v>
      </c>
      <c r="O619" s="4" t="s">
        <v>34</v>
      </c>
      <c r="P619" s="4" t="s">
        <v>34</v>
      </c>
      <c r="Q619" s="4">
        <v>1.9819999999999999E-4</v>
      </c>
      <c r="R619" s="4">
        <v>6.3860000000000002E-4</v>
      </c>
      <c r="S619" s="4">
        <v>3.03</v>
      </c>
    </row>
    <row r="620" spans="1:34" hidden="1" outlineLevel="1" collapsed="1" x14ac:dyDescent="0.25">
      <c r="A620" t="s">
        <v>39</v>
      </c>
      <c r="B620" s="4" t="s">
        <v>34</v>
      </c>
      <c r="C620" s="4" t="s">
        <v>1369</v>
      </c>
      <c r="D620" s="4" t="s">
        <v>39</v>
      </c>
      <c r="E620" s="4">
        <v>6.1081799999999995E-4</v>
      </c>
      <c r="F620" s="4">
        <v>6.6384300000000001E-4</v>
      </c>
      <c r="G620" s="4">
        <v>1</v>
      </c>
      <c r="H620" s="4">
        <v>1</v>
      </c>
      <c r="I620" s="4">
        <v>9</v>
      </c>
      <c r="J620" s="4" t="s">
        <v>1360</v>
      </c>
      <c r="K620" s="4" t="s">
        <v>1370</v>
      </c>
      <c r="L620" s="4" t="s">
        <v>39</v>
      </c>
      <c r="M620" s="4">
        <v>1</v>
      </c>
      <c r="N620" s="4">
        <v>1613.8533500000001</v>
      </c>
      <c r="O620" s="4" t="s">
        <v>34</v>
      </c>
      <c r="P620" s="4" t="s">
        <v>34</v>
      </c>
      <c r="Q620" s="4">
        <v>1.9819999999999999E-4</v>
      </c>
      <c r="R620" s="4">
        <v>3.82E-5</v>
      </c>
      <c r="S620" s="4">
        <v>3.1</v>
      </c>
    </row>
    <row r="621" spans="1:34" hidden="1" outlineLevel="1" collapsed="1" x14ac:dyDescent="0.25">
      <c r="A621" t="s">
        <v>39</v>
      </c>
      <c r="B621" s="4" t="s">
        <v>34</v>
      </c>
      <c r="C621" s="4" t="s">
        <v>1371</v>
      </c>
      <c r="D621" s="4" t="s">
        <v>1372</v>
      </c>
      <c r="E621" s="4">
        <v>0.15917200000000001</v>
      </c>
      <c r="F621" s="4">
        <v>4.6587099999999999E-3</v>
      </c>
      <c r="G621" s="4">
        <v>1</v>
      </c>
      <c r="H621" s="4">
        <v>1</v>
      </c>
      <c r="I621" s="4">
        <v>1</v>
      </c>
      <c r="J621" s="4" t="s">
        <v>1360</v>
      </c>
      <c r="K621" s="4" t="s">
        <v>1373</v>
      </c>
      <c r="L621" s="4" t="s">
        <v>1374</v>
      </c>
      <c r="M621" s="4">
        <v>1</v>
      </c>
      <c r="N621" s="4">
        <v>2032.9049299999999</v>
      </c>
      <c r="O621" s="4" t="s">
        <v>34</v>
      </c>
      <c r="P621" s="4" t="s">
        <v>34</v>
      </c>
      <c r="Q621" s="4">
        <v>1.214E-3</v>
      </c>
      <c r="R621" s="4">
        <v>5.722E-2</v>
      </c>
      <c r="S621" s="4">
        <v>2.65</v>
      </c>
    </row>
    <row r="622" spans="1:34" hidden="1" outlineLevel="1" collapsed="1" x14ac:dyDescent="0.25">
      <c r="A622" t="s">
        <v>39</v>
      </c>
      <c r="B622" s="4" t="s">
        <v>34</v>
      </c>
      <c r="C622" s="4" t="s">
        <v>1375</v>
      </c>
      <c r="D622" s="4" t="s">
        <v>1376</v>
      </c>
      <c r="E622" s="4">
        <v>1.6807699999999998E-2</v>
      </c>
      <c r="F622" s="4">
        <v>6.6384300000000001E-4</v>
      </c>
      <c r="G622" s="4">
        <v>1</v>
      </c>
      <c r="H622" s="4">
        <v>1</v>
      </c>
      <c r="I622" s="4">
        <v>2</v>
      </c>
      <c r="J622" s="4" t="s">
        <v>1360</v>
      </c>
      <c r="K622" s="4" t="s">
        <v>1377</v>
      </c>
      <c r="L622" s="4" t="s">
        <v>1378</v>
      </c>
      <c r="M622" s="4">
        <v>2</v>
      </c>
      <c r="N622" s="4">
        <v>2722.2876200000001</v>
      </c>
      <c r="O622" s="4" t="s">
        <v>34</v>
      </c>
      <c r="P622" s="4" t="s">
        <v>34</v>
      </c>
      <c r="Q622" s="4">
        <v>1.9819999999999999E-4</v>
      </c>
      <c r="R622" s="4">
        <v>2.8340000000000001E-3</v>
      </c>
      <c r="S622" s="4">
        <v>2.97</v>
      </c>
    </row>
    <row r="623" spans="1:34" hidden="1" outlineLevel="1" collapsed="1" x14ac:dyDescent="0.25">
      <c r="A623" t="s">
        <v>39</v>
      </c>
      <c r="B623" s="4" t="s">
        <v>34</v>
      </c>
      <c r="C623" s="4" t="s">
        <v>1379</v>
      </c>
      <c r="D623" s="4" t="s">
        <v>39</v>
      </c>
      <c r="E623" s="4">
        <v>5.6736699999999997E-8</v>
      </c>
      <c r="F623" s="4">
        <v>6.6384300000000001E-4</v>
      </c>
      <c r="G623" s="4">
        <v>1</v>
      </c>
      <c r="H623" s="4">
        <v>1</v>
      </c>
      <c r="I623" s="4">
        <v>56</v>
      </c>
      <c r="J623" s="4" t="s">
        <v>1360</v>
      </c>
      <c r="K623" s="4" t="s">
        <v>1380</v>
      </c>
      <c r="L623" s="4" t="s">
        <v>39</v>
      </c>
      <c r="M623" s="4">
        <v>0</v>
      </c>
      <c r="N623" s="4">
        <v>2736.3097899999998</v>
      </c>
      <c r="O623" s="4" t="s">
        <v>34</v>
      </c>
      <c r="P623" s="4" t="s">
        <v>34</v>
      </c>
      <c r="Q623" s="4">
        <v>1.9819999999999999E-4</v>
      </c>
      <c r="R623" s="4">
        <v>2.2580000000000001E-10</v>
      </c>
      <c r="S623" s="4">
        <v>6.69</v>
      </c>
    </row>
    <row r="624" spans="1:34" hidden="1" outlineLevel="1" collapsed="1" x14ac:dyDescent="0.25">
      <c r="A624" t="s">
        <v>39</v>
      </c>
      <c r="B624" s="4" t="s">
        <v>34</v>
      </c>
      <c r="C624" s="4" t="s">
        <v>1379</v>
      </c>
      <c r="D624" s="4" t="s">
        <v>1381</v>
      </c>
      <c r="E624" s="4">
        <v>1.1988400000000001E-3</v>
      </c>
      <c r="F624" s="4">
        <v>6.6384300000000001E-4</v>
      </c>
      <c r="G624" s="4">
        <v>1</v>
      </c>
      <c r="H624" s="4">
        <v>1</v>
      </c>
      <c r="I624" s="4">
        <v>23</v>
      </c>
      <c r="J624" s="4" t="s">
        <v>1360</v>
      </c>
      <c r="K624" s="4" t="s">
        <v>1380</v>
      </c>
      <c r="L624" s="4" t="s">
        <v>39</v>
      </c>
      <c r="M624" s="4">
        <v>0</v>
      </c>
      <c r="N624" s="4">
        <v>2816.27612</v>
      </c>
      <c r="O624" s="4" t="s">
        <v>34</v>
      </c>
      <c r="P624" s="4" t="s">
        <v>34</v>
      </c>
      <c r="Q624" s="4">
        <v>1.9819999999999999E-4</v>
      </c>
      <c r="R624" s="4">
        <v>9.1600000000000004E-5</v>
      </c>
      <c r="S624" s="4">
        <v>3.66</v>
      </c>
    </row>
    <row r="625" spans="1:34" x14ac:dyDescent="0.25">
      <c r="A625" s="3" t="s">
        <v>34</v>
      </c>
      <c r="B625" s="3" t="s">
        <v>35</v>
      </c>
      <c r="C625" s="3" t="s">
        <v>1382</v>
      </c>
      <c r="D625" s="3" t="s">
        <v>1383</v>
      </c>
      <c r="E625" s="3">
        <v>0</v>
      </c>
      <c r="F625" s="3">
        <v>41.994</v>
      </c>
      <c r="G625" s="3">
        <v>24</v>
      </c>
      <c r="H625" s="3">
        <v>7</v>
      </c>
      <c r="I625" s="3">
        <v>19</v>
      </c>
      <c r="J625" s="3">
        <v>3</v>
      </c>
      <c r="K625" s="3">
        <v>437</v>
      </c>
      <c r="L625" s="3">
        <v>46.9</v>
      </c>
      <c r="M625" s="3">
        <v>6</v>
      </c>
      <c r="N625" s="3">
        <v>63.19</v>
      </c>
      <c r="O625" s="3">
        <v>7</v>
      </c>
      <c r="P625" s="3" t="s">
        <v>421</v>
      </c>
      <c r="Q625" s="3" t="s">
        <v>39</v>
      </c>
      <c r="R625" s="3" t="s">
        <v>666</v>
      </c>
      <c r="S625" s="3" t="s">
        <v>1384</v>
      </c>
      <c r="T625" s="3" t="s">
        <v>39</v>
      </c>
      <c r="U625" s="3" t="s">
        <v>1382</v>
      </c>
      <c r="V625" s="3" t="s">
        <v>39</v>
      </c>
      <c r="W625" s="3" t="s">
        <v>652</v>
      </c>
      <c r="X625" s="3" t="s">
        <v>39</v>
      </c>
      <c r="Y625" s="3" t="s">
        <v>39</v>
      </c>
      <c r="Z625" s="3" t="s">
        <v>669</v>
      </c>
      <c r="AA625" s="3">
        <v>2</v>
      </c>
      <c r="AB625" s="3" t="s">
        <v>34</v>
      </c>
      <c r="AC625" s="3">
        <v>1</v>
      </c>
      <c r="AD625" s="3">
        <v>0</v>
      </c>
      <c r="AE625" s="3" t="s">
        <v>39</v>
      </c>
      <c r="AF625" s="3">
        <v>2</v>
      </c>
      <c r="AG625" s="3" t="s">
        <v>1385</v>
      </c>
      <c r="AH625" s="3" t="s">
        <v>1386</v>
      </c>
    </row>
    <row r="626" spans="1:34" hidden="1" outlineLevel="1" collapsed="1" x14ac:dyDescent="0.25">
      <c r="A626" t="s">
        <v>39</v>
      </c>
      <c r="B626" s="2" t="s">
        <v>45</v>
      </c>
      <c r="C626" s="2" t="s">
        <v>46</v>
      </c>
      <c r="D626" s="2" t="s">
        <v>33</v>
      </c>
      <c r="E626" s="2" t="s">
        <v>47</v>
      </c>
      <c r="F626" s="2" t="s">
        <v>48</v>
      </c>
      <c r="G626" s="2" t="s">
        <v>28</v>
      </c>
      <c r="H626" s="2" t="s">
        <v>49</v>
      </c>
      <c r="I626" s="2" t="s">
        <v>8</v>
      </c>
      <c r="J626" s="2" t="s">
        <v>50</v>
      </c>
      <c r="K626" s="2" t="s">
        <v>51</v>
      </c>
      <c r="L626" s="2" t="s">
        <v>52</v>
      </c>
      <c r="M626" s="2" t="s">
        <v>53</v>
      </c>
      <c r="N626" s="2" t="s">
        <v>54</v>
      </c>
      <c r="O626" s="2" t="s">
        <v>27</v>
      </c>
      <c r="P626" s="2" t="s">
        <v>55</v>
      </c>
      <c r="Q626" s="2" t="s">
        <v>56</v>
      </c>
      <c r="R626" s="2" t="s">
        <v>57</v>
      </c>
      <c r="S626" s="2" t="s">
        <v>58</v>
      </c>
    </row>
    <row r="627" spans="1:34" hidden="1" outlineLevel="1" collapsed="1" x14ac:dyDescent="0.25">
      <c r="A627" t="s">
        <v>39</v>
      </c>
      <c r="B627" s="4" t="s">
        <v>34</v>
      </c>
      <c r="C627" s="4" t="s">
        <v>1387</v>
      </c>
      <c r="D627" s="4" t="s">
        <v>39</v>
      </c>
      <c r="E627" s="4">
        <v>5.99713E-5</v>
      </c>
      <c r="F627" s="4">
        <v>6.6384300000000001E-4</v>
      </c>
      <c r="G627" s="4">
        <v>2</v>
      </c>
      <c r="H627" s="4">
        <v>2</v>
      </c>
      <c r="I627" s="4">
        <v>2</v>
      </c>
      <c r="J627" s="4" t="s">
        <v>1388</v>
      </c>
      <c r="K627" s="4" t="s">
        <v>1389</v>
      </c>
      <c r="L627" s="4" t="s">
        <v>39</v>
      </c>
      <c r="M627" s="4">
        <v>0</v>
      </c>
      <c r="N627" s="4">
        <v>1578.80098</v>
      </c>
      <c r="O627" s="4" t="s">
        <v>34</v>
      </c>
      <c r="P627" s="4" t="s">
        <v>34</v>
      </c>
      <c r="Q627" s="4">
        <v>1.9819999999999999E-4</v>
      </c>
      <c r="R627" s="4">
        <v>1.8840000000000001E-6</v>
      </c>
      <c r="S627" s="4">
        <v>4.32</v>
      </c>
    </row>
    <row r="628" spans="1:34" hidden="1" outlineLevel="1" collapsed="1" x14ac:dyDescent="0.25">
      <c r="A628" t="s">
        <v>39</v>
      </c>
      <c r="B628" s="4" t="s">
        <v>34</v>
      </c>
      <c r="C628" s="4" t="s">
        <v>1390</v>
      </c>
      <c r="D628" s="4" t="s">
        <v>39</v>
      </c>
      <c r="E628" s="4">
        <v>1.7822999999999999E-3</v>
      </c>
      <c r="F628" s="4">
        <v>6.6384300000000001E-4</v>
      </c>
      <c r="G628" s="4">
        <v>2</v>
      </c>
      <c r="H628" s="4">
        <v>2</v>
      </c>
      <c r="I628" s="4">
        <v>3</v>
      </c>
      <c r="J628" s="4" t="s">
        <v>1388</v>
      </c>
      <c r="K628" s="4" t="s">
        <v>1391</v>
      </c>
      <c r="L628" s="4" t="s">
        <v>39</v>
      </c>
      <c r="M628" s="4">
        <v>0</v>
      </c>
      <c r="N628" s="4">
        <v>1416.7216699999999</v>
      </c>
      <c r="O628" s="4" t="s">
        <v>34</v>
      </c>
      <c r="P628" s="4" t="s">
        <v>34</v>
      </c>
      <c r="Q628" s="4">
        <v>1.9819999999999999E-4</v>
      </c>
      <c r="R628" s="4">
        <v>1.528E-4</v>
      </c>
      <c r="S628" s="4">
        <v>2.65</v>
      </c>
    </row>
    <row r="629" spans="1:34" hidden="1" outlineLevel="1" collapsed="1" x14ac:dyDescent="0.25">
      <c r="A629" t="s">
        <v>39</v>
      </c>
      <c r="B629" s="4" t="s">
        <v>34</v>
      </c>
      <c r="C629" s="4" t="s">
        <v>1392</v>
      </c>
      <c r="D629" s="4" t="s">
        <v>1106</v>
      </c>
      <c r="E629" s="4">
        <v>9.5375300000000006E-7</v>
      </c>
      <c r="F629" s="4">
        <v>6.6384300000000001E-4</v>
      </c>
      <c r="G629" s="4">
        <v>1</v>
      </c>
      <c r="H629" s="4">
        <v>1</v>
      </c>
      <c r="I629" s="4">
        <v>4</v>
      </c>
      <c r="J629" s="4" t="s">
        <v>1382</v>
      </c>
      <c r="K629" s="4" t="s">
        <v>1393</v>
      </c>
      <c r="L629" s="4" t="s">
        <v>1394</v>
      </c>
      <c r="M629" s="4">
        <v>0</v>
      </c>
      <c r="N629" s="4">
        <v>1430.7784099999999</v>
      </c>
      <c r="O629" s="4" t="s">
        <v>34</v>
      </c>
      <c r="P629" s="4" t="s">
        <v>34</v>
      </c>
      <c r="Q629" s="4">
        <v>1.9819999999999999E-4</v>
      </c>
      <c r="R629" s="4">
        <v>8.783E-9</v>
      </c>
      <c r="S629" s="4">
        <v>4.1500000000000004</v>
      </c>
    </row>
    <row r="630" spans="1:34" hidden="1" outlineLevel="1" collapsed="1" x14ac:dyDescent="0.25">
      <c r="A630" t="s">
        <v>39</v>
      </c>
      <c r="B630" s="4" t="s">
        <v>34</v>
      </c>
      <c r="C630" s="4" t="s">
        <v>1395</v>
      </c>
      <c r="D630" s="4" t="s">
        <v>124</v>
      </c>
      <c r="E630" s="4">
        <v>2.9908000000000002E-4</v>
      </c>
      <c r="F630" s="4">
        <v>6.6384300000000001E-4</v>
      </c>
      <c r="G630" s="4">
        <v>2</v>
      </c>
      <c r="H630" s="4">
        <v>2</v>
      </c>
      <c r="I630" s="4">
        <v>2</v>
      </c>
      <c r="J630" s="4" t="s">
        <v>1388</v>
      </c>
      <c r="K630" s="4" t="s">
        <v>1396</v>
      </c>
      <c r="L630" s="4" t="s">
        <v>1397</v>
      </c>
      <c r="M630" s="4">
        <v>0</v>
      </c>
      <c r="N630" s="4">
        <v>1373.64058</v>
      </c>
      <c r="O630" s="4" t="s">
        <v>34</v>
      </c>
      <c r="P630" s="4" t="s">
        <v>34</v>
      </c>
      <c r="Q630" s="4">
        <v>1.9819999999999999E-4</v>
      </c>
      <c r="R630" s="4">
        <v>1.5130000000000001E-5</v>
      </c>
      <c r="S630" s="4">
        <v>3.19</v>
      </c>
    </row>
    <row r="631" spans="1:34" hidden="1" outlineLevel="1" collapsed="1" x14ac:dyDescent="0.25">
      <c r="A631" t="s">
        <v>39</v>
      </c>
      <c r="B631" s="4" t="s">
        <v>34</v>
      </c>
      <c r="C631" s="4" t="s">
        <v>1398</v>
      </c>
      <c r="D631" s="4" t="s">
        <v>39</v>
      </c>
      <c r="E631" s="4">
        <v>8.7724900000000008E-3</v>
      </c>
      <c r="F631" s="4">
        <v>6.6384300000000001E-4</v>
      </c>
      <c r="G631" s="4">
        <v>1</v>
      </c>
      <c r="H631" s="4">
        <v>1</v>
      </c>
      <c r="I631" s="4">
        <v>1</v>
      </c>
      <c r="J631" s="4" t="s">
        <v>1382</v>
      </c>
      <c r="K631" s="4" t="s">
        <v>1399</v>
      </c>
      <c r="L631" s="4" t="s">
        <v>39</v>
      </c>
      <c r="M631" s="4">
        <v>0</v>
      </c>
      <c r="N631" s="4">
        <v>1497.806</v>
      </c>
      <c r="O631" s="4" t="s">
        <v>34</v>
      </c>
      <c r="P631" s="4" t="s">
        <v>34</v>
      </c>
      <c r="Q631" s="4">
        <v>1.9819999999999999E-4</v>
      </c>
      <c r="R631" s="4">
        <v>1.214E-3</v>
      </c>
      <c r="S631" s="4">
        <v>2.67</v>
      </c>
    </row>
    <row r="632" spans="1:34" hidden="1" outlineLevel="1" collapsed="1" x14ac:dyDescent="0.25">
      <c r="A632" t="s">
        <v>39</v>
      </c>
      <c r="B632" s="4" t="s">
        <v>34</v>
      </c>
      <c r="C632" s="4" t="s">
        <v>1400</v>
      </c>
      <c r="D632" s="4" t="s">
        <v>916</v>
      </c>
      <c r="E632" s="4">
        <v>4.4508399999999997E-2</v>
      </c>
      <c r="F632" s="4">
        <v>6.6384300000000001E-4</v>
      </c>
      <c r="G632" s="4">
        <v>2</v>
      </c>
      <c r="H632" s="4">
        <v>2</v>
      </c>
      <c r="I632" s="4">
        <v>1</v>
      </c>
      <c r="J632" s="4" t="s">
        <v>1388</v>
      </c>
      <c r="K632" s="4" t="s">
        <v>1401</v>
      </c>
      <c r="L632" s="4" t="s">
        <v>1402</v>
      </c>
      <c r="M632" s="4">
        <v>0</v>
      </c>
      <c r="N632" s="4">
        <v>1856.9170899999999</v>
      </c>
      <c r="O632" s="4" t="s">
        <v>34</v>
      </c>
      <c r="P632" s="4" t="s">
        <v>34</v>
      </c>
      <c r="Q632" s="4">
        <v>1.9819999999999999E-4</v>
      </c>
      <c r="R632" s="4">
        <v>1.0149999999999999E-2</v>
      </c>
      <c r="S632" s="4">
        <v>2.35</v>
      </c>
    </row>
    <row r="633" spans="1:34" hidden="1" outlineLevel="1" collapsed="1" x14ac:dyDescent="0.25">
      <c r="A633" t="s">
        <v>39</v>
      </c>
      <c r="B633" s="4" t="s">
        <v>34</v>
      </c>
      <c r="C633" s="4" t="s">
        <v>1403</v>
      </c>
      <c r="D633" s="4" t="s">
        <v>39</v>
      </c>
      <c r="E633" s="4">
        <v>1.0376499999999999E-6</v>
      </c>
      <c r="F633" s="4">
        <v>6.6384300000000001E-4</v>
      </c>
      <c r="G633" s="4">
        <v>1</v>
      </c>
      <c r="H633" s="4">
        <v>1</v>
      </c>
      <c r="I633" s="4">
        <v>7</v>
      </c>
      <c r="J633" s="4" t="s">
        <v>1382</v>
      </c>
      <c r="K633" s="4" t="s">
        <v>1404</v>
      </c>
      <c r="L633" s="4" t="s">
        <v>39</v>
      </c>
      <c r="M633" s="4">
        <v>0</v>
      </c>
      <c r="N633" s="4">
        <v>1854.99197</v>
      </c>
      <c r="O633" s="4" t="s">
        <v>34</v>
      </c>
      <c r="P633" s="4" t="s">
        <v>34</v>
      </c>
      <c r="Q633" s="4">
        <v>1.9819999999999999E-4</v>
      </c>
      <c r="R633" s="4">
        <v>9.7610000000000005E-9</v>
      </c>
      <c r="S633" s="4">
        <v>3.79</v>
      </c>
    </row>
    <row r="634" spans="1:34" x14ac:dyDescent="0.25">
      <c r="A634" s="3" t="s">
        <v>34</v>
      </c>
      <c r="B634" s="3" t="s">
        <v>35</v>
      </c>
      <c r="C634" s="3" t="s">
        <v>1405</v>
      </c>
      <c r="D634" s="3" t="s">
        <v>1406</v>
      </c>
      <c r="E634" s="3">
        <v>0</v>
      </c>
      <c r="F634" s="3">
        <v>41.555999999999997</v>
      </c>
      <c r="G634" s="3">
        <v>57</v>
      </c>
      <c r="H634" s="3">
        <v>9</v>
      </c>
      <c r="I634" s="3">
        <v>47</v>
      </c>
      <c r="J634" s="3">
        <v>9</v>
      </c>
      <c r="K634" s="3">
        <v>156</v>
      </c>
      <c r="L634" s="3">
        <v>17.7</v>
      </c>
      <c r="M634" s="3">
        <v>10.78</v>
      </c>
      <c r="N634" s="3">
        <v>102.95</v>
      </c>
      <c r="O634" s="3">
        <v>9</v>
      </c>
      <c r="P634" s="3" t="s">
        <v>421</v>
      </c>
      <c r="Q634" s="3" t="s">
        <v>876</v>
      </c>
      <c r="R634" s="3" t="s">
        <v>877</v>
      </c>
      <c r="S634" s="3" t="s">
        <v>1407</v>
      </c>
      <c r="T634" s="3" t="s">
        <v>39</v>
      </c>
      <c r="U634" s="3" t="s">
        <v>1408</v>
      </c>
      <c r="V634" s="3" t="s">
        <v>39</v>
      </c>
      <c r="W634" s="3" t="s">
        <v>1409</v>
      </c>
      <c r="X634" s="3" t="s">
        <v>39</v>
      </c>
      <c r="Y634" s="3" t="s">
        <v>39</v>
      </c>
      <c r="Z634" s="3" t="s">
        <v>39</v>
      </c>
      <c r="AA634" s="3">
        <v>0</v>
      </c>
      <c r="AB634" s="3" t="s">
        <v>34</v>
      </c>
      <c r="AC634" s="3">
        <v>1</v>
      </c>
      <c r="AD634" s="3">
        <v>0</v>
      </c>
      <c r="AE634" s="3" t="s">
        <v>39</v>
      </c>
      <c r="AF634" s="3">
        <v>0</v>
      </c>
      <c r="AG634" s="3" t="s">
        <v>39</v>
      </c>
      <c r="AH634" s="3" t="s">
        <v>1410</v>
      </c>
    </row>
    <row r="635" spans="1:34" hidden="1" outlineLevel="1" collapsed="1" x14ac:dyDescent="0.25">
      <c r="A635" t="s">
        <v>39</v>
      </c>
      <c r="B635" s="2" t="s">
        <v>45</v>
      </c>
      <c r="C635" s="2" t="s">
        <v>46</v>
      </c>
      <c r="D635" s="2" t="s">
        <v>33</v>
      </c>
      <c r="E635" s="2" t="s">
        <v>47</v>
      </c>
      <c r="F635" s="2" t="s">
        <v>48</v>
      </c>
      <c r="G635" s="2" t="s">
        <v>28</v>
      </c>
      <c r="H635" s="2" t="s">
        <v>49</v>
      </c>
      <c r="I635" s="2" t="s">
        <v>8</v>
      </c>
      <c r="J635" s="2" t="s">
        <v>50</v>
      </c>
      <c r="K635" s="2" t="s">
        <v>51</v>
      </c>
      <c r="L635" s="2" t="s">
        <v>52</v>
      </c>
      <c r="M635" s="2" t="s">
        <v>53</v>
      </c>
      <c r="N635" s="2" t="s">
        <v>54</v>
      </c>
      <c r="O635" s="2" t="s">
        <v>27</v>
      </c>
      <c r="P635" s="2" t="s">
        <v>55</v>
      </c>
      <c r="Q635" s="2" t="s">
        <v>56</v>
      </c>
      <c r="R635" s="2" t="s">
        <v>57</v>
      </c>
      <c r="S635" s="2" t="s">
        <v>58</v>
      </c>
    </row>
    <row r="636" spans="1:34" hidden="1" outlineLevel="1" collapsed="1" x14ac:dyDescent="0.25">
      <c r="A636" t="s">
        <v>39</v>
      </c>
      <c r="B636" s="4" t="s">
        <v>34</v>
      </c>
      <c r="C636" s="4" t="s">
        <v>1411</v>
      </c>
      <c r="D636" s="4" t="s">
        <v>39</v>
      </c>
      <c r="E636" s="4">
        <v>5.8787600000000002E-3</v>
      </c>
      <c r="F636" s="4">
        <v>6.6384300000000001E-4</v>
      </c>
      <c r="G636" s="4">
        <v>1</v>
      </c>
      <c r="H636" s="4">
        <v>1</v>
      </c>
      <c r="I636" s="4">
        <v>1</v>
      </c>
      <c r="J636" s="4" t="s">
        <v>1405</v>
      </c>
      <c r="K636" s="4" t="s">
        <v>1412</v>
      </c>
      <c r="L636" s="4" t="s">
        <v>39</v>
      </c>
      <c r="M636" s="4">
        <v>0</v>
      </c>
      <c r="N636" s="4">
        <v>1004.55638</v>
      </c>
      <c r="O636" s="4" t="s">
        <v>34</v>
      </c>
      <c r="P636" s="4" t="s">
        <v>34</v>
      </c>
      <c r="Q636" s="4">
        <v>1.9819999999999999E-4</v>
      </c>
      <c r="R636" s="4">
        <v>7.182E-4</v>
      </c>
      <c r="S636" s="4">
        <v>2.73</v>
      </c>
    </row>
    <row r="637" spans="1:34" hidden="1" outlineLevel="1" collapsed="1" x14ac:dyDescent="0.25">
      <c r="A637" t="s">
        <v>39</v>
      </c>
      <c r="B637" s="4" t="s">
        <v>34</v>
      </c>
      <c r="C637" s="4" t="s">
        <v>1413</v>
      </c>
      <c r="D637" s="4" t="s">
        <v>308</v>
      </c>
      <c r="E637" s="4">
        <v>3.0891E-3</v>
      </c>
      <c r="F637" s="4">
        <v>6.6384300000000001E-4</v>
      </c>
      <c r="G637" s="4">
        <v>1</v>
      </c>
      <c r="H637" s="4">
        <v>1</v>
      </c>
      <c r="I637" s="4">
        <v>2</v>
      </c>
      <c r="J637" s="4" t="s">
        <v>1405</v>
      </c>
      <c r="K637" s="4" t="s">
        <v>1414</v>
      </c>
      <c r="L637" s="4" t="s">
        <v>1415</v>
      </c>
      <c r="M637" s="4">
        <v>0</v>
      </c>
      <c r="N637" s="4">
        <v>1149.6084900000001</v>
      </c>
      <c r="O637" s="4" t="s">
        <v>34</v>
      </c>
      <c r="P637" s="4" t="s">
        <v>34</v>
      </c>
      <c r="Q637" s="4">
        <v>1.9819999999999999E-4</v>
      </c>
      <c r="R637" s="4">
        <v>3.123E-4</v>
      </c>
      <c r="S637" s="4">
        <v>2.12</v>
      </c>
    </row>
    <row r="638" spans="1:34" hidden="1" outlineLevel="1" collapsed="1" x14ac:dyDescent="0.25">
      <c r="A638" t="s">
        <v>39</v>
      </c>
      <c r="B638" s="4" t="s">
        <v>34</v>
      </c>
      <c r="C638" s="4" t="s">
        <v>1416</v>
      </c>
      <c r="D638" s="4" t="s">
        <v>39</v>
      </c>
      <c r="E638" s="4">
        <v>3.05198E-2</v>
      </c>
      <c r="F638" s="4">
        <v>6.6384300000000001E-4</v>
      </c>
      <c r="G638" s="4">
        <v>1</v>
      </c>
      <c r="H638" s="4">
        <v>1</v>
      </c>
      <c r="I638" s="4">
        <v>1</v>
      </c>
      <c r="J638" s="4" t="s">
        <v>1405</v>
      </c>
      <c r="K638" s="4" t="s">
        <v>1417</v>
      </c>
      <c r="L638" s="4" t="s">
        <v>39</v>
      </c>
      <c r="M638" s="4">
        <v>1</v>
      </c>
      <c r="N638" s="4">
        <v>1203.73071</v>
      </c>
      <c r="O638" s="4" t="s">
        <v>34</v>
      </c>
      <c r="P638" s="4" t="s">
        <v>34</v>
      </c>
      <c r="Q638" s="4">
        <v>1.9819999999999999E-4</v>
      </c>
      <c r="R638" s="4">
        <v>6.1799999999999997E-3</v>
      </c>
      <c r="S638" s="4">
        <v>2.21</v>
      </c>
    </row>
    <row r="639" spans="1:34" hidden="1" outlineLevel="1" collapsed="1" x14ac:dyDescent="0.25">
      <c r="A639" t="s">
        <v>39</v>
      </c>
      <c r="B639" s="4" t="s">
        <v>34</v>
      </c>
      <c r="C639" s="4" t="s">
        <v>1418</v>
      </c>
      <c r="D639" s="4" t="s">
        <v>39</v>
      </c>
      <c r="E639" s="4">
        <v>4.77583E-3</v>
      </c>
      <c r="F639" s="4">
        <v>6.6384300000000001E-4</v>
      </c>
      <c r="G639" s="4">
        <v>1</v>
      </c>
      <c r="H639" s="4">
        <v>1</v>
      </c>
      <c r="I639" s="4">
        <v>4</v>
      </c>
      <c r="J639" s="4" t="s">
        <v>1405</v>
      </c>
      <c r="K639" s="4" t="s">
        <v>1419</v>
      </c>
      <c r="L639" s="4" t="s">
        <v>39</v>
      </c>
      <c r="M639" s="4">
        <v>0</v>
      </c>
      <c r="N639" s="4">
        <v>1018.61429</v>
      </c>
      <c r="O639" s="4" t="s">
        <v>34</v>
      </c>
      <c r="P639" s="4" t="s">
        <v>34</v>
      </c>
      <c r="Q639" s="4">
        <v>1.9819999999999999E-4</v>
      </c>
      <c r="R639" s="4">
        <v>5.5119999999999995E-4</v>
      </c>
      <c r="S639" s="4">
        <v>2.2999999999999998</v>
      </c>
    </row>
    <row r="640" spans="1:34" hidden="1" outlineLevel="1" collapsed="1" x14ac:dyDescent="0.25">
      <c r="A640" t="s">
        <v>39</v>
      </c>
      <c r="B640" s="4" t="s">
        <v>34</v>
      </c>
      <c r="C640" s="4" t="s">
        <v>1420</v>
      </c>
      <c r="D640" s="4" t="s">
        <v>341</v>
      </c>
      <c r="E640" s="4">
        <v>3.4533900000000001E-4</v>
      </c>
      <c r="F640" s="4">
        <v>6.6384300000000001E-4</v>
      </c>
      <c r="G640" s="4">
        <v>1</v>
      </c>
      <c r="H640" s="4">
        <v>1</v>
      </c>
      <c r="I640" s="4">
        <v>24</v>
      </c>
      <c r="J640" s="4" t="s">
        <v>1405</v>
      </c>
      <c r="K640" s="4" t="s">
        <v>1421</v>
      </c>
      <c r="L640" s="4" t="s">
        <v>1422</v>
      </c>
      <c r="M640" s="4">
        <v>0</v>
      </c>
      <c r="N640" s="4">
        <v>1191.5851700000001</v>
      </c>
      <c r="O640" s="4" t="s">
        <v>34</v>
      </c>
      <c r="P640" s="4" t="s">
        <v>34</v>
      </c>
      <c r="Q640" s="4">
        <v>1.9819999999999999E-4</v>
      </c>
      <c r="R640" s="4">
        <v>1.8170000000000001E-5</v>
      </c>
      <c r="S640" s="4">
        <v>3.2</v>
      </c>
    </row>
    <row r="641" spans="1:34" hidden="1" outlineLevel="1" collapsed="1" x14ac:dyDescent="0.25">
      <c r="A641" t="s">
        <v>39</v>
      </c>
      <c r="B641" s="4" t="s">
        <v>34</v>
      </c>
      <c r="C641" s="4" t="s">
        <v>1423</v>
      </c>
      <c r="D641" s="4" t="s">
        <v>39</v>
      </c>
      <c r="E641" s="4">
        <v>3.7200699999999999E-4</v>
      </c>
      <c r="F641" s="4">
        <v>6.6384300000000001E-4</v>
      </c>
      <c r="G641" s="4">
        <v>1</v>
      </c>
      <c r="H641" s="4">
        <v>1</v>
      </c>
      <c r="I641" s="4">
        <v>6</v>
      </c>
      <c r="J641" s="4" t="s">
        <v>1405</v>
      </c>
      <c r="K641" s="4" t="s">
        <v>1424</v>
      </c>
      <c r="L641" s="4" t="s">
        <v>39</v>
      </c>
      <c r="M641" s="4">
        <v>0</v>
      </c>
      <c r="N641" s="4">
        <v>1222.66912</v>
      </c>
      <c r="O641" s="4" t="s">
        <v>34</v>
      </c>
      <c r="P641" s="4" t="s">
        <v>34</v>
      </c>
      <c r="Q641" s="4">
        <v>1.9819999999999999E-4</v>
      </c>
      <c r="R641" s="4">
        <v>2.0020000000000001E-5</v>
      </c>
      <c r="S641" s="4">
        <v>2.23</v>
      </c>
    </row>
    <row r="642" spans="1:34" hidden="1" outlineLevel="1" collapsed="1" x14ac:dyDescent="0.25">
      <c r="A642" t="s">
        <v>39</v>
      </c>
      <c r="B642" s="4" t="s">
        <v>34</v>
      </c>
      <c r="C642" s="4" t="s">
        <v>1425</v>
      </c>
      <c r="D642" s="4" t="s">
        <v>39</v>
      </c>
      <c r="E642" s="4">
        <v>1.39436E-2</v>
      </c>
      <c r="F642" s="4">
        <v>6.6384300000000001E-4</v>
      </c>
      <c r="G642" s="4">
        <v>1</v>
      </c>
      <c r="H642" s="4">
        <v>1</v>
      </c>
      <c r="I642" s="4">
        <v>1</v>
      </c>
      <c r="J642" s="4" t="s">
        <v>1405</v>
      </c>
      <c r="K642" s="4" t="s">
        <v>1426</v>
      </c>
      <c r="L642" s="4" t="s">
        <v>39</v>
      </c>
      <c r="M642" s="4">
        <v>0</v>
      </c>
      <c r="N642" s="4">
        <v>1094.5741499999999</v>
      </c>
      <c r="O642" s="4" t="s">
        <v>34</v>
      </c>
      <c r="P642" s="4" t="s">
        <v>34</v>
      </c>
      <c r="Q642" s="4">
        <v>1.9819999999999999E-4</v>
      </c>
      <c r="R642" s="4">
        <v>2.2190000000000001E-3</v>
      </c>
      <c r="S642" s="4">
        <v>2.2799999999999998</v>
      </c>
    </row>
    <row r="643" spans="1:34" hidden="1" outlineLevel="1" collapsed="1" x14ac:dyDescent="0.25">
      <c r="A643" t="s">
        <v>39</v>
      </c>
      <c r="B643" s="4" t="s">
        <v>34</v>
      </c>
      <c r="C643" s="4" t="s">
        <v>1427</v>
      </c>
      <c r="D643" s="4" t="s">
        <v>39</v>
      </c>
      <c r="E643" s="4">
        <v>2.9544200000000001E-3</v>
      </c>
      <c r="F643" s="4">
        <v>6.6384300000000001E-4</v>
      </c>
      <c r="G643" s="4">
        <v>1</v>
      </c>
      <c r="H643" s="4">
        <v>1</v>
      </c>
      <c r="I643" s="4">
        <v>2</v>
      </c>
      <c r="J643" s="4" t="s">
        <v>1405</v>
      </c>
      <c r="K643" s="4" t="s">
        <v>1428</v>
      </c>
      <c r="L643" s="4" t="s">
        <v>39</v>
      </c>
      <c r="M643" s="4">
        <v>1</v>
      </c>
      <c r="N643" s="4">
        <v>1224.6470400000001</v>
      </c>
      <c r="O643" s="4" t="s">
        <v>34</v>
      </c>
      <c r="P643" s="4" t="s">
        <v>34</v>
      </c>
      <c r="Q643" s="4">
        <v>1.9819999999999999E-4</v>
      </c>
      <c r="R643" s="4">
        <v>2.9460000000000001E-4</v>
      </c>
      <c r="S643" s="4">
        <v>2.73</v>
      </c>
    </row>
    <row r="644" spans="1:34" hidden="1" outlineLevel="1" collapsed="1" x14ac:dyDescent="0.25">
      <c r="A644" t="s">
        <v>39</v>
      </c>
      <c r="B644" s="4" t="s">
        <v>34</v>
      </c>
      <c r="C644" s="4" t="s">
        <v>1429</v>
      </c>
      <c r="D644" s="4" t="s">
        <v>1430</v>
      </c>
      <c r="E644" s="4">
        <v>2.9654499999999999E-5</v>
      </c>
      <c r="F644" s="4">
        <v>6.6384300000000001E-4</v>
      </c>
      <c r="G644" s="4">
        <v>1</v>
      </c>
      <c r="H644" s="4">
        <v>1</v>
      </c>
      <c r="I644" s="4">
        <v>6</v>
      </c>
      <c r="J644" s="4" t="s">
        <v>1405</v>
      </c>
      <c r="K644" s="4" t="s">
        <v>1431</v>
      </c>
      <c r="L644" s="4" t="s">
        <v>1432</v>
      </c>
      <c r="M644" s="4">
        <v>0</v>
      </c>
      <c r="N644" s="4">
        <v>1856.00584</v>
      </c>
      <c r="O644" s="4" t="s">
        <v>34</v>
      </c>
      <c r="P644" s="4" t="s">
        <v>34</v>
      </c>
      <c r="Q644" s="4">
        <v>1.9819999999999999E-4</v>
      </c>
      <c r="R644" s="4">
        <v>7.5329999999999995E-7</v>
      </c>
      <c r="S644" s="4">
        <v>3.74</v>
      </c>
    </row>
    <row r="645" spans="1:34" x14ac:dyDescent="0.25">
      <c r="A645" s="3" t="s">
        <v>34</v>
      </c>
      <c r="B645" s="3" t="s">
        <v>35</v>
      </c>
      <c r="C645" s="3" t="s">
        <v>1433</v>
      </c>
      <c r="D645" s="3" t="s">
        <v>1434</v>
      </c>
      <c r="E645" s="3">
        <v>0</v>
      </c>
      <c r="F645" s="3">
        <v>41.485999999999997</v>
      </c>
      <c r="G645" s="3">
        <v>27</v>
      </c>
      <c r="H645" s="3">
        <v>7</v>
      </c>
      <c r="I645" s="3">
        <v>25</v>
      </c>
      <c r="J645" s="3">
        <v>7</v>
      </c>
      <c r="K645" s="3">
        <v>375</v>
      </c>
      <c r="L645" s="3">
        <v>41.7</v>
      </c>
      <c r="M645" s="3">
        <v>5.68</v>
      </c>
      <c r="N645" s="3">
        <v>84.62</v>
      </c>
      <c r="O645" s="3">
        <v>7</v>
      </c>
      <c r="P645" s="3" t="s">
        <v>1435</v>
      </c>
      <c r="Q645" s="3" t="s">
        <v>1436</v>
      </c>
      <c r="R645" s="3" t="s">
        <v>1437</v>
      </c>
      <c r="S645" s="3" t="s">
        <v>1438</v>
      </c>
      <c r="T645" s="3" t="s">
        <v>1439</v>
      </c>
      <c r="U645" s="3" t="s">
        <v>1433</v>
      </c>
      <c r="V645" s="3" t="s">
        <v>1440</v>
      </c>
      <c r="W645" s="3" t="s">
        <v>1441</v>
      </c>
      <c r="X645" s="3" t="s">
        <v>1442</v>
      </c>
      <c r="Y645" s="3" t="s">
        <v>1443</v>
      </c>
      <c r="Z645" s="3" t="s">
        <v>39</v>
      </c>
      <c r="AA645" s="3">
        <v>10</v>
      </c>
      <c r="AB645" s="3" t="s">
        <v>34</v>
      </c>
      <c r="AC645" s="3">
        <v>1</v>
      </c>
      <c r="AD645" s="3">
        <v>0</v>
      </c>
      <c r="AE645" s="3" t="s">
        <v>39</v>
      </c>
      <c r="AF645" s="3">
        <v>7</v>
      </c>
      <c r="AG645" s="3" t="s">
        <v>1444</v>
      </c>
      <c r="AH645" s="3" t="s">
        <v>1445</v>
      </c>
    </row>
    <row r="646" spans="1:34" hidden="1" outlineLevel="1" collapsed="1" x14ac:dyDescent="0.25">
      <c r="A646" t="s">
        <v>39</v>
      </c>
      <c r="B646" s="2" t="s">
        <v>45</v>
      </c>
      <c r="C646" s="2" t="s">
        <v>46</v>
      </c>
      <c r="D646" s="2" t="s">
        <v>33</v>
      </c>
      <c r="E646" s="2" t="s">
        <v>47</v>
      </c>
      <c r="F646" s="2" t="s">
        <v>48</v>
      </c>
      <c r="G646" s="2" t="s">
        <v>28</v>
      </c>
      <c r="H646" s="2" t="s">
        <v>49</v>
      </c>
      <c r="I646" s="2" t="s">
        <v>8</v>
      </c>
      <c r="J646" s="2" t="s">
        <v>50</v>
      </c>
      <c r="K646" s="2" t="s">
        <v>51</v>
      </c>
      <c r="L646" s="2" t="s">
        <v>52</v>
      </c>
      <c r="M646" s="2" t="s">
        <v>53</v>
      </c>
      <c r="N646" s="2" t="s">
        <v>54</v>
      </c>
      <c r="O646" s="2" t="s">
        <v>27</v>
      </c>
      <c r="P646" s="2" t="s">
        <v>55</v>
      </c>
      <c r="Q646" s="2" t="s">
        <v>56</v>
      </c>
      <c r="R646" s="2" t="s">
        <v>57</v>
      </c>
      <c r="S646" s="2" t="s">
        <v>58</v>
      </c>
    </row>
    <row r="647" spans="1:34" hidden="1" outlineLevel="1" collapsed="1" x14ac:dyDescent="0.25">
      <c r="A647" t="s">
        <v>39</v>
      </c>
      <c r="B647" s="4" t="s">
        <v>34</v>
      </c>
      <c r="C647" s="4" t="s">
        <v>1446</v>
      </c>
      <c r="D647" s="4" t="s">
        <v>1447</v>
      </c>
      <c r="E647" s="4">
        <v>4.9939999999999998E-2</v>
      </c>
      <c r="F647" s="4">
        <v>6.6384300000000001E-4</v>
      </c>
      <c r="G647" s="4">
        <v>1</v>
      </c>
      <c r="H647" s="4">
        <v>1</v>
      </c>
      <c r="I647" s="4">
        <v>1</v>
      </c>
      <c r="J647" s="4" t="s">
        <v>1433</v>
      </c>
      <c r="K647" s="4" t="s">
        <v>1448</v>
      </c>
      <c r="L647" s="4" t="s">
        <v>1449</v>
      </c>
      <c r="M647" s="4">
        <v>1</v>
      </c>
      <c r="N647" s="4">
        <v>2921.3543199999999</v>
      </c>
      <c r="O647" s="4" t="s">
        <v>34</v>
      </c>
      <c r="P647" s="4" t="s">
        <v>34</v>
      </c>
      <c r="Q647" s="4">
        <v>1.9819999999999999E-4</v>
      </c>
      <c r="R647" s="4">
        <v>1.184E-2</v>
      </c>
      <c r="S647" s="4">
        <v>4.24</v>
      </c>
    </row>
    <row r="648" spans="1:34" hidden="1" outlineLevel="1" collapsed="1" x14ac:dyDescent="0.25">
      <c r="A648" t="s">
        <v>39</v>
      </c>
      <c r="B648" s="4" t="s">
        <v>34</v>
      </c>
      <c r="C648" s="4" t="s">
        <v>1450</v>
      </c>
      <c r="D648" s="4" t="s">
        <v>463</v>
      </c>
      <c r="E648" s="4">
        <v>5.7351700000000004E-3</v>
      </c>
      <c r="F648" s="4">
        <v>6.6384300000000001E-4</v>
      </c>
      <c r="G648" s="4">
        <v>1</v>
      </c>
      <c r="H648" s="4">
        <v>1</v>
      </c>
      <c r="I648" s="4">
        <v>4</v>
      </c>
      <c r="J648" s="4" t="s">
        <v>1433</v>
      </c>
      <c r="K648" s="4" t="s">
        <v>1451</v>
      </c>
      <c r="L648" s="4" t="s">
        <v>1452</v>
      </c>
      <c r="M648" s="4">
        <v>0</v>
      </c>
      <c r="N648" s="4">
        <v>1163.5976499999999</v>
      </c>
      <c r="O648" s="4" t="s">
        <v>34</v>
      </c>
      <c r="P648" s="4" t="s">
        <v>34</v>
      </c>
      <c r="Q648" s="4">
        <v>1.9819999999999999E-4</v>
      </c>
      <c r="R648" s="4">
        <v>6.9870000000000002E-4</v>
      </c>
      <c r="S648" s="4">
        <v>2.84</v>
      </c>
    </row>
    <row r="649" spans="1:34" hidden="1" outlineLevel="1" collapsed="1" x14ac:dyDescent="0.25">
      <c r="A649" t="s">
        <v>39</v>
      </c>
      <c r="B649" s="4" t="s">
        <v>34</v>
      </c>
      <c r="C649" s="4" t="s">
        <v>1453</v>
      </c>
      <c r="D649" s="4" t="s">
        <v>1454</v>
      </c>
      <c r="E649" s="4">
        <v>2.2431999999999999E-4</v>
      </c>
      <c r="F649" s="4">
        <v>6.6384300000000001E-4</v>
      </c>
      <c r="G649" s="4">
        <v>1</v>
      </c>
      <c r="H649" s="4">
        <v>1</v>
      </c>
      <c r="I649" s="4">
        <v>4</v>
      </c>
      <c r="J649" s="4" t="s">
        <v>1433</v>
      </c>
      <c r="K649" s="4" t="s">
        <v>1455</v>
      </c>
      <c r="L649" s="4" t="s">
        <v>1456</v>
      </c>
      <c r="M649" s="4">
        <v>0</v>
      </c>
      <c r="N649" s="4">
        <v>2275.0733300000002</v>
      </c>
      <c r="O649" s="4" t="s">
        <v>34</v>
      </c>
      <c r="P649" s="4" t="s">
        <v>34</v>
      </c>
      <c r="Q649" s="4">
        <v>1.9819999999999999E-4</v>
      </c>
      <c r="R649" s="4">
        <v>1.039E-5</v>
      </c>
      <c r="S649" s="4">
        <v>3.41</v>
      </c>
    </row>
    <row r="650" spans="1:34" hidden="1" outlineLevel="1" collapsed="1" x14ac:dyDescent="0.25">
      <c r="A650" t="s">
        <v>39</v>
      </c>
      <c r="B650" s="4" t="s">
        <v>34</v>
      </c>
      <c r="C650" s="4" t="s">
        <v>1457</v>
      </c>
      <c r="D650" s="4" t="s">
        <v>1458</v>
      </c>
      <c r="E650" s="4">
        <v>7.1963399999999997E-2</v>
      </c>
      <c r="F650" s="4">
        <v>1.35166E-3</v>
      </c>
      <c r="G650" s="4">
        <v>1</v>
      </c>
      <c r="H650" s="4">
        <v>1</v>
      </c>
      <c r="I650" s="4">
        <v>1</v>
      </c>
      <c r="J650" s="4" t="s">
        <v>1433</v>
      </c>
      <c r="K650" s="4" t="s">
        <v>1459</v>
      </c>
      <c r="L650" s="4" t="s">
        <v>1460</v>
      </c>
      <c r="M650" s="4">
        <v>0</v>
      </c>
      <c r="N650" s="4">
        <v>1217.57654</v>
      </c>
      <c r="O650" s="4" t="s">
        <v>34</v>
      </c>
      <c r="P650" s="4" t="s">
        <v>34</v>
      </c>
      <c r="Q650" s="4">
        <v>3.7310000000000002E-4</v>
      </c>
      <c r="R650" s="4">
        <v>1.9290000000000002E-2</v>
      </c>
      <c r="S650" s="4">
        <v>1.98</v>
      </c>
    </row>
    <row r="651" spans="1:34" hidden="1" outlineLevel="1" collapsed="1" x14ac:dyDescent="0.25">
      <c r="A651" t="s">
        <v>39</v>
      </c>
      <c r="B651" s="4" t="s">
        <v>34</v>
      </c>
      <c r="C651" s="4" t="s">
        <v>1461</v>
      </c>
      <c r="D651" s="4" t="s">
        <v>1462</v>
      </c>
      <c r="E651" s="4">
        <v>1.9166700000000001E-5</v>
      </c>
      <c r="F651" s="4">
        <v>6.6384300000000001E-4</v>
      </c>
      <c r="G651" s="4">
        <v>1</v>
      </c>
      <c r="H651" s="4">
        <v>1</v>
      </c>
      <c r="I651" s="4">
        <v>6</v>
      </c>
      <c r="J651" s="4" t="s">
        <v>1433</v>
      </c>
      <c r="K651" s="4" t="s">
        <v>1463</v>
      </c>
      <c r="L651" s="4" t="s">
        <v>1449</v>
      </c>
      <c r="M651" s="4">
        <v>0</v>
      </c>
      <c r="N651" s="4">
        <v>2664.2167599999998</v>
      </c>
      <c r="O651" s="4" t="s">
        <v>34</v>
      </c>
      <c r="P651" s="4" t="s">
        <v>34</v>
      </c>
      <c r="Q651" s="4">
        <v>1.9819999999999999E-4</v>
      </c>
      <c r="R651" s="4">
        <v>4.2969999999999999E-7</v>
      </c>
      <c r="S651" s="4">
        <v>5.3</v>
      </c>
    </row>
    <row r="652" spans="1:34" hidden="1" outlineLevel="1" collapsed="1" x14ac:dyDescent="0.25">
      <c r="A652" t="s">
        <v>39</v>
      </c>
      <c r="B652" s="4" t="s">
        <v>34</v>
      </c>
      <c r="C652" s="4" t="s">
        <v>1464</v>
      </c>
      <c r="D652" s="4" t="s">
        <v>39</v>
      </c>
      <c r="E652" s="4">
        <v>5.3845400000000001E-6</v>
      </c>
      <c r="F652" s="4">
        <v>6.6384300000000001E-4</v>
      </c>
      <c r="G652" s="4">
        <v>1</v>
      </c>
      <c r="H652" s="4">
        <v>1</v>
      </c>
      <c r="I652" s="4">
        <v>4</v>
      </c>
      <c r="J652" s="4" t="s">
        <v>1433</v>
      </c>
      <c r="K652" s="4" t="s">
        <v>1465</v>
      </c>
      <c r="L652" s="4" t="s">
        <v>39</v>
      </c>
      <c r="M652" s="4">
        <v>0</v>
      </c>
      <c r="N652" s="4">
        <v>1790.89192</v>
      </c>
      <c r="O652" s="4" t="s">
        <v>34</v>
      </c>
      <c r="P652" s="4" t="s">
        <v>34</v>
      </c>
      <c r="Q652" s="4">
        <v>1.9819999999999999E-4</v>
      </c>
      <c r="R652" s="4">
        <v>8.2860000000000002E-8</v>
      </c>
      <c r="S652" s="4">
        <v>3.99</v>
      </c>
    </row>
    <row r="653" spans="1:34" hidden="1" outlineLevel="1" collapsed="1" x14ac:dyDescent="0.25">
      <c r="A653" t="s">
        <v>39</v>
      </c>
      <c r="B653" s="4" t="s">
        <v>34</v>
      </c>
      <c r="C653" s="4" t="s">
        <v>1466</v>
      </c>
      <c r="D653" s="4" t="s">
        <v>198</v>
      </c>
      <c r="E653" s="4">
        <v>1.22658E-5</v>
      </c>
      <c r="F653" s="4">
        <v>6.6384300000000001E-4</v>
      </c>
      <c r="G653" s="4">
        <v>1</v>
      </c>
      <c r="H653" s="4">
        <v>1</v>
      </c>
      <c r="I653" s="4">
        <v>5</v>
      </c>
      <c r="J653" s="4" t="s">
        <v>1433</v>
      </c>
      <c r="K653" s="4" t="s">
        <v>1467</v>
      </c>
      <c r="L653" s="4" t="s">
        <v>1468</v>
      </c>
      <c r="M653" s="4">
        <v>0</v>
      </c>
      <c r="N653" s="4">
        <v>1988.0157400000001</v>
      </c>
      <c r="O653" s="4" t="s">
        <v>34</v>
      </c>
      <c r="P653" s="4" t="s">
        <v>34</v>
      </c>
      <c r="Q653" s="4">
        <v>1.9819999999999999E-4</v>
      </c>
      <c r="R653" s="4">
        <v>2.3999999999999998E-7</v>
      </c>
      <c r="S653" s="4">
        <v>4.47</v>
      </c>
    </row>
    <row r="654" spans="1:34" x14ac:dyDescent="0.25">
      <c r="A654" s="3" t="s">
        <v>34</v>
      </c>
      <c r="B654" s="3" t="s">
        <v>35</v>
      </c>
      <c r="C654" s="3" t="s">
        <v>1469</v>
      </c>
      <c r="D654" s="3" t="s">
        <v>1470</v>
      </c>
      <c r="E654" s="3">
        <v>0</v>
      </c>
      <c r="F654" s="3">
        <v>41.296999999999997</v>
      </c>
      <c r="G654" s="3">
        <v>26</v>
      </c>
      <c r="H654" s="3">
        <v>7</v>
      </c>
      <c r="I654" s="3">
        <v>31</v>
      </c>
      <c r="J654" s="3">
        <v>7</v>
      </c>
      <c r="K654" s="3">
        <v>189</v>
      </c>
      <c r="L654" s="3">
        <v>21.7</v>
      </c>
      <c r="M654" s="3">
        <v>11.36</v>
      </c>
      <c r="N654" s="3">
        <v>95.75</v>
      </c>
      <c r="O654" s="3">
        <v>7</v>
      </c>
      <c r="P654" s="3" t="s">
        <v>421</v>
      </c>
      <c r="Q654" s="3" t="s">
        <v>876</v>
      </c>
      <c r="R654" s="3" t="s">
        <v>877</v>
      </c>
      <c r="S654" s="3" t="s">
        <v>1471</v>
      </c>
      <c r="T654" s="3" t="s">
        <v>39</v>
      </c>
      <c r="U654" s="3" t="s">
        <v>1472</v>
      </c>
      <c r="V654" s="3" t="s">
        <v>39</v>
      </c>
      <c r="W654" s="3" t="s">
        <v>879</v>
      </c>
      <c r="X654" s="3" t="s">
        <v>39</v>
      </c>
      <c r="Y654" s="3" t="s">
        <v>39</v>
      </c>
      <c r="Z654" s="3" t="s">
        <v>39</v>
      </c>
      <c r="AA654" s="3">
        <v>0</v>
      </c>
      <c r="AB654" s="3" t="s">
        <v>34</v>
      </c>
      <c r="AC654" s="3">
        <v>1</v>
      </c>
      <c r="AD654" s="3">
        <v>0</v>
      </c>
      <c r="AE654" s="3" t="s">
        <v>39</v>
      </c>
      <c r="AF654" s="3">
        <v>0</v>
      </c>
      <c r="AG654" s="3" t="s">
        <v>39</v>
      </c>
      <c r="AH654" s="3" t="s">
        <v>39</v>
      </c>
    </row>
    <row r="655" spans="1:34" hidden="1" outlineLevel="1" collapsed="1" x14ac:dyDescent="0.25">
      <c r="A655" t="s">
        <v>39</v>
      </c>
      <c r="B655" s="2" t="s">
        <v>45</v>
      </c>
      <c r="C655" s="2" t="s">
        <v>46</v>
      </c>
      <c r="D655" s="2" t="s">
        <v>33</v>
      </c>
      <c r="E655" s="2" t="s">
        <v>47</v>
      </c>
      <c r="F655" s="2" t="s">
        <v>48</v>
      </c>
      <c r="G655" s="2" t="s">
        <v>28</v>
      </c>
      <c r="H655" s="2" t="s">
        <v>49</v>
      </c>
      <c r="I655" s="2" t="s">
        <v>8</v>
      </c>
      <c r="J655" s="2" t="s">
        <v>50</v>
      </c>
      <c r="K655" s="2" t="s">
        <v>51</v>
      </c>
      <c r="L655" s="2" t="s">
        <v>52</v>
      </c>
      <c r="M655" s="2" t="s">
        <v>53</v>
      </c>
      <c r="N655" s="2" t="s">
        <v>54</v>
      </c>
      <c r="O655" s="2" t="s">
        <v>27</v>
      </c>
      <c r="P655" s="2" t="s">
        <v>55</v>
      </c>
      <c r="Q655" s="2" t="s">
        <v>56</v>
      </c>
      <c r="R655" s="2" t="s">
        <v>57</v>
      </c>
      <c r="S655" s="2" t="s">
        <v>58</v>
      </c>
    </row>
    <row r="656" spans="1:34" hidden="1" outlineLevel="1" collapsed="1" x14ac:dyDescent="0.25">
      <c r="A656" t="s">
        <v>39</v>
      </c>
      <c r="B656" s="4" t="s">
        <v>34</v>
      </c>
      <c r="C656" s="4" t="s">
        <v>1473</v>
      </c>
      <c r="D656" s="4" t="s">
        <v>39</v>
      </c>
      <c r="E656" s="4">
        <v>3.7200699999999999E-4</v>
      </c>
      <c r="F656" s="4">
        <v>6.6384300000000001E-4</v>
      </c>
      <c r="G656" s="4">
        <v>1</v>
      </c>
      <c r="H656" s="4">
        <v>1</v>
      </c>
      <c r="I656" s="4">
        <v>9</v>
      </c>
      <c r="J656" s="4" t="s">
        <v>1469</v>
      </c>
      <c r="K656" s="4" t="s">
        <v>1474</v>
      </c>
      <c r="L656" s="4" t="s">
        <v>39</v>
      </c>
      <c r="M656" s="4">
        <v>0</v>
      </c>
      <c r="N656" s="4">
        <v>1121.6677199999999</v>
      </c>
      <c r="O656" s="4" t="s">
        <v>34</v>
      </c>
      <c r="P656" s="4" t="s">
        <v>34</v>
      </c>
      <c r="Q656" s="4">
        <v>1.9819999999999999E-4</v>
      </c>
      <c r="R656" s="4">
        <v>2.0049999999999999E-5</v>
      </c>
      <c r="S656" s="4">
        <v>2.66</v>
      </c>
    </row>
    <row r="657" spans="1:34" hidden="1" outlineLevel="1" collapsed="1" x14ac:dyDescent="0.25">
      <c r="A657" t="s">
        <v>39</v>
      </c>
      <c r="B657" s="4" t="s">
        <v>34</v>
      </c>
      <c r="C657" s="4" t="s">
        <v>1475</v>
      </c>
      <c r="D657" s="4" t="s">
        <v>39</v>
      </c>
      <c r="E657" s="4">
        <v>3.07438E-6</v>
      </c>
      <c r="F657" s="4">
        <v>6.6384300000000001E-4</v>
      </c>
      <c r="G657" s="4">
        <v>1</v>
      </c>
      <c r="H657" s="4">
        <v>1</v>
      </c>
      <c r="I657" s="4">
        <v>5</v>
      </c>
      <c r="J657" s="4" t="s">
        <v>1469</v>
      </c>
      <c r="K657" s="4" t="s">
        <v>1476</v>
      </c>
      <c r="L657" s="4" t="s">
        <v>39</v>
      </c>
      <c r="M657" s="4">
        <v>1</v>
      </c>
      <c r="N657" s="4">
        <v>2058.0250599999999</v>
      </c>
      <c r="O657" s="4" t="s">
        <v>34</v>
      </c>
      <c r="P657" s="4" t="s">
        <v>34</v>
      </c>
      <c r="Q657" s="4">
        <v>1.9819999999999999E-4</v>
      </c>
      <c r="R657" s="4">
        <v>4.0000000000000001E-8</v>
      </c>
      <c r="S657" s="4">
        <v>5.77</v>
      </c>
    </row>
    <row r="658" spans="1:34" hidden="1" outlineLevel="1" collapsed="1" x14ac:dyDescent="0.25">
      <c r="A658" t="s">
        <v>39</v>
      </c>
      <c r="B658" s="4" t="s">
        <v>34</v>
      </c>
      <c r="C658" s="4" t="s">
        <v>1477</v>
      </c>
      <c r="D658" s="4" t="s">
        <v>39</v>
      </c>
      <c r="E658" s="4">
        <v>1.1636999999999999E-3</v>
      </c>
      <c r="F658" s="4">
        <v>6.6384300000000001E-4</v>
      </c>
      <c r="G658" s="4">
        <v>1</v>
      </c>
      <c r="H658" s="4">
        <v>1</v>
      </c>
      <c r="I658" s="4">
        <v>3</v>
      </c>
      <c r="J658" s="4" t="s">
        <v>1469</v>
      </c>
      <c r="K658" s="4" t="s">
        <v>1478</v>
      </c>
      <c r="L658" s="4" t="s">
        <v>39</v>
      </c>
      <c r="M658" s="4">
        <v>0</v>
      </c>
      <c r="N658" s="4">
        <v>900.55128999999999</v>
      </c>
      <c r="O658" s="4" t="s">
        <v>34</v>
      </c>
      <c r="P658" s="4" t="s">
        <v>34</v>
      </c>
      <c r="Q658" s="4">
        <v>1.9819999999999999E-4</v>
      </c>
      <c r="R658" s="4">
        <v>8.8059999999999994E-5</v>
      </c>
      <c r="S658" s="4">
        <v>2.69</v>
      </c>
    </row>
    <row r="659" spans="1:34" hidden="1" outlineLevel="1" collapsed="1" x14ac:dyDescent="0.25">
      <c r="A659" t="s">
        <v>39</v>
      </c>
      <c r="B659" s="4" t="s">
        <v>34</v>
      </c>
      <c r="C659" s="4" t="s">
        <v>1479</v>
      </c>
      <c r="D659" s="4" t="s">
        <v>39</v>
      </c>
      <c r="E659" s="4">
        <v>3.4962600000000002E-3</v>
      </c>
      <c r="F659" s="4">
        <v>6.6384300000000001E-4</v>
      </c>
      <c r="G659" s="4">
        <v>1</v>
      </c>
      <c r="H659" s="4">
        <v>1</v>
      </c>
      <c r="I659" s="4">
        <v>3</v>
      </c>
      <c r="J659" s="4" t="s">
        <v>1469</v>
      </c>
      <c r="K659" s="4" t="s">
        <v>1480</v>
      </c>
      <c r="L659" s="4" t="s">
        <v>39</v>
      </c>
      <c r="M659" s="4">
        <v>1</v>
      </c>
      <c r="N659" s="4">
        <v>1056.6523999999999</v>
      </c>
      <c r="O659" s="4" t="s">
        <v>34</v>
      </c>
      <c r="P659" s="4" t="s">
        <v>34</v>
      </c>
      <c r="Q659" s="4">
        <v>1.9819999999999999E-4</v>
      </c>
      <c r="R659" s="4">
        <v>3.678E-4</v>
      </c>
      <c r="S659" s="4">
        <v>2.74</v>
      </c>
    </row>
    <row r="660" spans="1:34" hidden="1" outlineLevel="1" collapsed="1" x14ac:dyDescent="0.25">
      <c r="A660" t="s">
        <v>39</v>
      </c>
      <c r="B660" s="4" t="s">
        <v>34</v>
      </c>
      <c r="C660" s="4" t="s">
        <v>1481</v>
      </c>
      <c r="D660" s="4" t="s">
        <v>39</v>
      </c>
      <c r="E660" s="4">
        <v>2.76887E-2</v>
      </c>
      <c r="F660" s="4">
        <v>6.6384300000000001E-4</v>
      </c>
      <c r="G660" s="4">
        <v>1</v>
      </c>
      <c r="H660" s="4">
        <v>1</v>
      </c>
      <c r="I660" s="4">
        <v>1</v>
      </c>
      <c r="J660" s="4" t="s">
        <v>1469</v>
      </c>
      <c r="K660" s="4" t="s">
        <v>1482</v>
      </c>
      <c r="L660" s="4" t="s">
        <v>39</v>
      </c>
      <c r="M660" s="4">
        <v>0</v>
      </c>
      <c r="N660" s="4">
        <v>1097.6465900000001</v>
      </c>
      <c r="O660" s="4" t="s">
        <v>34</v>
      </c>
      <c r="P660" s="4" t="s">
        <v>34</v>
      </c>
      <c r="Q660" s="4">
        <v>1.9819999999999999E-4</v>
      </c>
      <c r="R660" s="4">
        <v>5.4559999999999999E-3</v>
      </c>
      <c r="S660" s="4">
        <v>1.79</v>
      </c>
    </row>
    <row r="661" spans="1:34" hidden="1" outlineLevel="1" collapsed="1" x14ac:dyDescent="0.25">
      <c r="A661" t="s">
        <v>39</v>
      </c>
      <c r="B661" s="4" t="s">
        <v>34</v>
      </c>
      <c r="C661" s="4" t="s">
        <v>1483</v>
      </c>
      <c r="D661" s="4" t="s">
        <v>39</v>
      </c>
      <c r="E661" s="4">
        <v>6.07165E-2</v>
      </c>
      <c r="F661" s="4">
        <v>6.6384300000000001E-4</v>
      </c>
      <c r="G661" s="4">
        <v>1</v>
      </c>
      <c r="H661" s="4">
        <v>1</v>
      </c>
      <c r="I661" s="4">
        <v>1</v>
      </c>
      <c r="J661" s="4" t="s">
        <v>1469</v>
      </c>
      <c r="K661" s="4" t="s">
        <v>1484</v>
      </c>
      <c r="L661" s="4" t="s">
        <v>39</v>
      </c>
      <c r="M661" s="4">
        <v>1</v>
      </c>
      <c r="N661" s="4">
        <v>1056.6523999999999</v>
      </c>
      <c r="O661" s="4" t="s">
        <v>34</v>
      </c>
      <c r="P661" s="4" t="s">
        <v>34</v>
      </c>
      <c r="Q661" s="4">
        <v>1.9819999999999999E-4</v>
      </c>
      <c r="R661" s="4">
        <v>1.537E-2</v>
      </c>
      <c r="S661" s="4">
        <v>2.41</v>
      </c>
    </row>
    <row r="662" spans="1:34" hidden="1" outlineLevel="1" collapsed="1" x14ac:dyDescent="0.25">
      <c r="A662" t="s">
        <v>39</v>
      </c>
      <c r="B662" s="4" t="s">
        <v>34</v>
      </c>
      <c r="C662" s="4" t="s">
        <v>1485</v>
      </c>
      <c r="D662" s="4" t="s">
        <v>39</v>
      </c>
      <c r="E662" s="4">
        <v>2.5245800000000002E-7</v>
      </c>
      <c r="F662" s="4">
        <v>6.6384300000000001E-4</v>
      </c>
      <c r="G662" s="4">
        <v>1</v>
      </c>
      <c r="H662" s="4">
        <v>1</v>
      </c>
      <c r="I662" s="4">
        <v>9</v>
      </c>
      <c r="J662" s="4" t="s">
        <v>1469</v>
      </c>
      <c r="K662" s="4" t="s">
        <v>1486</v>
      </c>
      <c r="L662" s="4" t="s">
        <v>39</v>
      </c>
      <c r="M662" s="4">
        <v>0</v>
      </c>
      <c r="N662" s="4">
        <v>1929.9300900000001</v>
      </c>
      <c r="O662" s="4" t="s">
        <v>34</v>
      </c>
      <c r="P662" s="4" t="s">
        <v>34</v>
      </c>
      <c r="Q662" s="4">
        <v>1.9819999999999999E-4</v>
      </c>
      <c r="R662" s="4">
        <v>1.562E-9</v>
      </c>
      <c r="S662" s="4">
        <v>4.6900000000000004</v>
      </c>
    </row>
    <row r="663" spans="1:34" x14ac:dyDescent="0.25">
      <c r="A663" s="3" t="s">
        <v>34</v>
      </c>
      <c r="B663" s="3" t="s">
        <v>35</v>
      </c>
      <c r="C663" s="3" t="s">
        <v>1487</v>
      </c>
      <c r="D663" s="3" t="s">
        <v>1488</v>
      </c>
      <c r="E663" s="3">
        <v>0</v>
      </c>
      <c r="F663" s="3">
        <v>40.308</v>
      </c>
      <c r="G663" s="3">
        <v>25</v>
      </c>
      <c r="H663" s="3">
        <v>5</v>
      </c>
      <c r="I663" s="3">
        <v>25</v>
      </c>
      <c r="J663" s="3">
        <v>5</v>
      </c>
      <c r="K663" s="3">
        <v>261</v>
      </c>
      <c r="L663" s="3">
        <v>29.4</v>
      </c>
      <c r="M663" s="3">
        <v>10.08</v>
      </c>
      <c r="N663" s="3">
        <v>82.07</v>
      </c>
      <c r="O663" s="3">
        <v>5</v>
      </c>
      <c r="P663" s="3" t="s">
        <v>421</v>
      </c>
      <c r="Q663" s="3" t="s">
        <v>1233</v>
      </c>
      <c r="R663" s="3" t="s">
        <v>844</v>
      </c>
      <c r="S663" s="3" t="s">
        <v>1489</v>
      </c>
      <c r="T663" s="3" t="s">
        <v>1490</v>
      </c>
      <c r="U663" s="3" t="s">
        <v>1491</v>
      </c>
      <c r="V663" s="3" t="s">
        <v>1492</v>
      </c>
      <c r="W663" s="3" t="s">
        <v>1493</v>
      </c>
      <c r="X663" s="3" t="s">
        <v>848</v>
      </c>
      <c r="Y663" s="3" t="s">
        <v>1494</v>
      </c>
      <c r="Z663" s="3" t="s">
        <v>850</v>
      </c>
      <c r="AA663" s="3">
        <v>16</v>
      </c>
      <c r="AB663" s="3" t="s">
        <v>34</v>
      </c>
      <c r="AC663" s="3">
        <v>1</v>
      </c>
      <c r="AD663" s="3">
        <v>0</v>
      </c>
      <c r="AE663" s="3" t="s">
        <v>39</v>
      </c>
      <c r="AF663" s="3">
        <v>1</v>
      </c>
      <c r="AG663" s="3" t="s">
        <v>1495</v>
      </c>
      <c r="AH663" s="3" t="s">
        <v>1495</v>
      </c>
    </row>
    <row r="664" spans="1:34" hidden="1" outlineLevel="1" collapsed="1" x14ac:dyDescent="0.25">
      <c r="A664" t="s">
        <v>39</v>
      </c>
      <c r="B664" s="2" t="s">
        <v>45</v>
      </c>
      <c r="C664" s="2" t="s">
        <v>46</v>
      </c>
      <c r="D664" s="2" t="s">
        <v>33</v>
      </c>
      <c r="E664" s="2" t="s">
        <v>47</v>
      </c>
      <c r="F664" s="2" t="s">
        <v>48</v>
      </c>
      <c r="G664" s="2" t="s">
        <v>28</v>
      </c>
      <c r="H664" s="2" t="s">
        <v>49</v>
      </c>
      <c r="I664" s="2" t="s">
        <v>8</v>
      </c>
      <c r="J664" s="2" t="s">
        <v>50</v>
      </c>
      <c r="K664" s="2" t="s">
        <v>51</v>
      </c>
      <c r="L664" s="2" t="s">
        <v>52</v>
      </c>
      <c r="M664" s="2" t="s">
        <v>53</v>
      </c>
      <c r="N664" s="2" t="s">
        <v>54</v>
      </c>
      <c r="O664" s="2" t="s">
        <v>27</v>
      </c>
      <c r="P664" s="2" t="s">
        <v>55</v>
      </c>
      <c r="Q664" s="2" t="s">
        <v>56</v>
      </c>
      <c r="R664" s="2" t="s">
        <v>57</v>
      </c>
      <c r="S664" s="2" t="s">
        <v>58</v>
      </c>
    </row>
    <row r="665" spans="1:34" hidden="1" outlineLevel="1" collapsed="1" x14ac:dyDescent="0.25">
      <c r="A665" t="s">
        <v>39</v>
      </c>
      <c r="B665" s="4" t="s">
        <v>34</v>
      </c>
      <c r="C665" s="4" t="s">
        <v>1496</v>
      </c>
      <c r="D665" s="4" t="s">
        <v>39</v>
      </c>
      <c r="E665" s="4">
        <v>7.4113399999999996E-4</v>
      </c>
      <c r="F665" s="4">
        <v>6.6384300000000001E-4</v>
      </c>
      <c r="G665" s="4">
        <v>1</v>
      </c>
      <c r="H665" s="4">
        <v>1</v>
      </c>
      <c r="I665" s="4">
        <v>3</v>
      </c>
      <c r="J665" s="4" t="s">
        <v>1487</v>
      </c>
      <c r="K665" s="4" t="s">
        <v>1497</v>
      </c>
      <c r="L665" s="4" t="s">
        <v>39</v>
      </c>
      <c r="M665" s="4">
        <v>0</v>
      </c>
      <c r="N665" s="4">
        <v>1199.6167499999999</v>
      </c>
      <c r="O665" s="4" t="s">
        <v>34</v>
      </c>
      <c r="P665" s="4" t="s">
        <v>34</v>
      </c>
      <c r="Q665" s="4">
        <v>1.9819999999999999E-4</v>
      </c>
      <c r="R665" s="4">
        <v>4.8900000000000003E-5</v>
      </c>
      <c r="S665" s="4">
        <v>2.39</v>
      </c>
    </row>
    <row r="666" spans="1:34" hidden="1" outlineLevel="1" collapsed="1" x14ac:dyDescent="0.25">
      <c r="A666" t="s">
        <v>39</v>
      </c>
      <c r="B666" s="4" t="s">
        <v>34</v>
      </c>
      <c r="C666" s="4" t="s">
        <v>1498</v>
      </c>
      <c r="D666" s="4" t="s">
        <v>39</v>
      </c>
      <c r="E666" s="4">
        <v>1.84871E-4</v>
      </c>
      <c r="F666" s="4">
        <v>6.6384300000000001E-4</v>
      </c>
      <c r="G666" s="4">
        <v>1</v>
      </c>
      <c r="H666" s="4">
        <v>1</v>
      </c>
      <c r="I666" s="4">
        <v>1</v>
      </c>
      <c r="J666" s="4" t="s">
        <v>1487</v>
      </c>
      <c r="K666" s="4" t="s">
        <v>1499</v>
      </c>
      <c r="L666" s="4" t="s">
        <v>39</v>
      </c>
      <c r="M666" s="4">
        <v>0</v>
      </c>
      <c r="N666" s="4">
        <v>2116.1801</v>
      </c>
      <c r="O666" s="4" t="s">
        <v>34</v>
      </c>
      <c r="P666" s="4" t="s">
        <v>34</v>
      </c>
      <c r="Q666" s="4">
        <v>1.9819999999999999E-4</v>
      </c>
      <c r="R666" s="4">
        <v>8.0960000000000001E-6</v>
      </c>
      <c r="S666" s="4">
        <v>2.93</v>
      </c>
    </row>
    <row r="667" spans="1:34" hidden="1" outlineLevel="1" collapsed="1" x14ac:dyDescent="0.25">
      <c r="A667" t="s">
        <v>39</v>
      </c>
      <c r="B667" s="4" t="s">
        <v>34</v>
      </c>
      <c r="C667" s="4" t="s">
        <v>1500</v>
      </c>
      <c r="D667" s="4" t="s">
        <v>39</v>
      </c>
      <c r="E667" s="4">
        <v>2.8509900000000001E-2</v>
      </c>
      <c r="F667" s="4">
        <v>6.6384300000000001E-4</v>
      </c>
      <c r="G667" s="4">
        <v>1</v>
      </c>
      <c r="H667" s="4">
        <v>1</v>
      </c>
      <c r="I667" s="4">
        <v>3</v>
      </c>
      <c r="J667" s="4" t="s">
        <v>1487</v>
      </c>
      <c r="K667" s="4" t="s">
        <v>1501</v>
      </c>
      <c r="L667" s="4" t="s">
        <v>39</v>
      </c>
      <c r="M667" s="4">
        <v>0</v>
      </c>
      <c r="N667" s="4">
        <v>1055.4891500000001</v>
      </c>
      <c r="O667" s="4" t="s">
        <v>34</v>
      </c>
      <c r="P667" s="4" t="s">
        <v>34</v>
      </c>
      <c r="Q667" s="4">
        <v>1.9819999999999999E-4</v>
      </c>
      <c r="R667" s="4">
        <v>5.6420000000000003E-3</v>
      </c>
      <c r="S667" s="4">
        <v>1.92</v>
      </c>
    </row>
    <row r="668" spans="1:34" hidden="1" outlineLevel="1" collapsed="1" x14ac:dyDescent="0.25">
      <c r="A668" t="s">
        <v>39</v>
      </c>
      <c r="B668" s="4" t="s">
        <v>34</v>
      </c>
      <c r="C668" s="4" t="s">
        <v>1502</v>
      </c>
      <c r="D668" s="4" t="s">
        <v>39</v>
      </c>
      <c r="E668" s="4">
        <v>1.3593500000000001E-4</v>
      </c>
      <c r="F668" s="4">
        <v>6.6384300000000001E-4</v>
      </c>
      <c r="G668" s="4">
        <v>1</v>
      </c>
      <c r="H668" s="4">
        <v>1</v>
      </c>
      <c r="I668" s="4">
        <v>2</v>
      </c>
      <c r="J668" s="4" t="s">
        <v>1487</v>
      </c>
      <c r="K668" s="4" t="s">
        <v>1503</v>
      </c>
      <c r="L668" s="4" t="s">
        <v>39</v>
      </c>
      <c r="M668" s="4">
        <v>0</v>
      </c>
      <c r="N668" s="4">
        <v>2592.1922599999998</v>
      </c>
      <c r="O668" s="4" t="s">
        <v>34</v>
      </c>
      <c r="P668" s="4" t="s">
        <v>34</v>
      </c>
      <c r="Q668" s="4">
        <v>1.9819999999999999E-4</v>
      </c>
      <c r="R668" s="4">
        <v>5.451E-6</v>
      </c>
      <c r="S668" s="4">
        <v>4.42</v>
      </c>
    </row>
    <row r="669" spans="1:34" hidden="1" outlineLevel="1" collapsed="1" x14ac:dyDescent="0.25">
      <c r="A669" t="s">
        <v>39</v>
      </c>
      <c r="B669" s="4" t="s">
        <v>34</v>
      </c>
      <c r="C669" s="4" t="s">
        <v>1502</v>
      </c>
      <c r="D669" s="4" t="s">
        <v>463</v>
      </c>
      <c r="E669" s="4">
        <v>5.9166100000000001E-6</v>
      </c>
      <c r="F669" s="4">
        <v>6.6384300000000001E-4</v>
      </c>
      <c r="G669" s="4">
        <v>1</v>
      </c>
      <c r="H669" s="4">
        <v>1</v>
      </c>
      <c r="I669" s="4">
        <v>15</v>
      </c>
      <c r="J669" s="4" t="s">
        <v>1487</v>
      </c>
      <c r="K669" s="4" t="s">
        <v>1503</v>
      </c>
      <c r="L669" s="4" t="s">
        <v>1504</v>
      </c>
      <c r="M669" s="4">
        <v>0</v>
      </c>
      <c r="N669" s="4">
        <v>2608.1871700000002</v>
      </c>
      <c r="O669" s="4" t="s">
        <v>34</v>
      </c>
      <c r="P669" s="4" t="s">
        <v>34</v>
      </c>
      <c r="Q669" s="4">
        <v>1.9819999999999999E-4</v>
      </c>
      <c r="R669" s="4">
        <v>9.3279999999999999E-8</v>
      </c>
      <c r="S669" s="4">
        <v>5.39</v>
      </c>
    </row>
    <row r="670" spans="1:34" hidden="1" outlineLevel="1" collapsed="1" x14ac:dyDescent="0.25">
      <c r="A670" t="s">
        <v>39</v>
      </c>
      <c r="B670" s="4" t="s">
        <v>34</v>
      </c>
      <c r="C670" s="4" t="s">
        <v>1505</v>
      </c>
      <c r="D670" s="4" t="s">
        <v>582</v>
      </c>
      <c r="E670" s="4">
        <v>4.84537E-5</v>
      </c>
      <c r="F670" s="4">
        <v>6.6384300000000001E-4</v>
      </c>
      <c r="G670" s="4">
        <v>1</v>
      </c>
      <c r="H670" s="4">
        <v>1</v>
      </c>
      <c r="I670" s="4">
        <v>1</v>
      </c>
      <c r="J670" s="4" t="s">
        <v>1487</v>
      </c>
      <c r="K670" s="4" t="s">
        <v>1506</v>
      </c>
      <c r="L670" s="4" t="s">
        <v>1504</v>
      </c>
      <c r="M670" s="4">
        <v>1</v>
      </c>
      <c r="N670" s="4">
        <v>2863.3566999999998</v>
      </c>
      <c r="O670" s="4" t="s">
        <v>34</v>
      </c>
      <c r="P670" s="4" t="s">
        <v>34</v>
      </c>
      <c r="Q670" s="4">
        <v>1.9819999999999999E-4</v>
      </c>
      <c r="R670" s="4">
        <v>1.4279999999999999E-6</v>
      </c>
      <c r="S670" s="4">
        <v>4.97</v>
      </c>
    </row>
    <row r="671" spans="1:34" x14ac:dyDescent="0.25">
      <c r="A671" s="3" t="s">
        <v>34</v>
      </c>
      <c r="B671" s="3" t="s">
        <v>35</v>
      </c>
      <c r="C671" s="3" t="s">
        <v>1507</v>
      </c>
      <c r="D671" s="3" t="s">
        <v>1508</v>
      </c>
      <c r="E671" s="3">
        <v>0</v>
      </c>
      <c r="F671" s="3">
        <v>40.177</v>
      </c>
      <c r="G671" s="3">
        <v>23</v>
      </c>
      <c r="H671" s="3">
        <v>5</v>
      </c>
      <c r="I671" s="3">
        <v>37</v>
      </c>
      <c r="J671" s="3">
        <v>5</v>
      </c>
      <c r="K671" s="3">
        <v>387</v>
      </c>
      <c r="L671" s="3">
        <v>43.7</v>
      </c>
      <c r="M671" s="3">
        <v>10.29</v>
      </c>
      <c r="N671" s="3">
        <v>128.25</v>
      </c>
      <c r="O671" s="3">
        <v>5</v>
      </c>
      <c r="P671" s="3" t="s">
        <v>794</v>
      </c>
      <c r="Q671" s="3" t="s">
        <v>1233</v>
      </c>
      <c r="R671" s="3" t="s">
        <v>1509</v>
      </c>
      <c r="S671" s="3" t="s">
        <v>1510</v>
      </c>
      <c r="T671" s="3" t="s">
        <v>1511</v>
      </c>
      <c r="U671" s="3" t="s">
        <v>1507</v>
      </c>
      <c r="V671" s="3" t="s">
        <v>1512</v>
      </c>
      <c r="W671" s="3" t="s">
        <v>1340</v>
      </c>
      <c r="X671" s="3" t="s">
        <v>848</v>
      </c>
      <c r="Y671" s="3" t="s">
        <v>849</v>
      </c>
      <c r="Z671" s="3" t="s">
        <v>850</v>
      </c>
      <c r="AA671" s="3">
        <v>14</v>
      </c>
      <c r="AB671" s="3" t="s">
        <v>34</v>
      </c>
      <c r="AC671" s="3">
        <v>1</v>
      </c>
      <c r="AD671" s="3">
        <v>0</v>
      </c>
      <c r="AE671" s="3" t="s">
        <v>39</v>
      </c>
      <c r="AF671" s="3">
        <v>2</v>
      </c>
      <c r="AG671" s="3" t="s">
        <v>1513</v>
      </c>
      <c r="AH671" s="3" t="s">
        <v>1513</v>
      </c>
    </row>
    <row r="672" spans="1:34" hidden="1" outlineLevel="1" collapsed="1" x14ac:dyDescent="0.25">
      <c r="A672" t="s">
        <v>39</v>
      </c>
      <c r="B672" s="2" t="s">
        <v>45</v>
      </c>
      <c r="C672" s="2" t="s">
        <v>46</v>
      </c>
      <c r="D672" s="2" t="s">
        <v>33</v>
      </c>
      <c r="E672" s="2" t="s">
        <v>47</v>
      </c>
      <c r="F672" s="2" t="s">
        <v>48</v>
      </c>
      <c r="G672" s="2" t="s">
        <v>28</v>
      </c>
      <c r="H672" s="2" t="s">
        <v>49</v>
      </c>
      <c r="I672" s="2" t="s">
        <v>8</v>
      </c>
      <c r="J672" s="2" t="s">
        <v>50</v>
      </c>
      <c r="K672" s="2" t="s">
        <v>51</v>
      </c>
      <c r="L672" s="2" t="s">
        <v>52</v>
      </c>
      <c r="M672" s="2" t="s">
        <v>53</v>
      </c>
      <c r="N672" s="2" t="s">
        <v>54</v>
      </c>
      <c r="O672" s="2" t="s">
        <v>27</v>
      </c>
      <c r="P672" s="2" t="s">
        <v>55</v>
      </c>
      <c r="Q672" s="2" t="s">
        <v>56</v>
      </c>
      <c r="R672" s="2" t="s">
        <v>57</v>
      </c>
      <c r="S672" s="2" t="s">
        <v>58</v>
      </c>
    </row>
    <row r="673" spans="1:34" hidden="1" outlineLevel="1" collapsed="1" x14ac:dyDescent="0.25">
      <c r="A673" t="s">
        <v>39</v>
      </c>
      <c r="B673" s="4" t="s">
        <v>34</v>
      </c>
      <c r="C673" s="4" t="s">
        <v>1514</v>
      </c>
      <c r="D673" s="4" t="s">
        <v>39</v>
      </c>
      <c r="E673" s="4">
        <v>1.7945099999999999E-4</v>
      </c>
      <c r="F673" s="4">
        <v>6.6384300000000001E-4</v>
      </c>
      <c r="G673" s="4">
        <v>1</v>
      </c>
      <c r="H673" s="4">
        <v>1</v>
      </c>
      <c r="I673" s="4">
        <v>7</v>
      </c>
      <c r="J673" s="4" t="s">
        <v>1507</v>
      </c>
      <c r="K673" s="4" t="s">
        <v>1515</v>
      </c>
      <c r="L673" s="4" t="s">
        <v>39</v>
      </c>
      <c r="M673" s="4">
        <v>0</v>
      </c>
      <c r="N673" s="4">
        <v>1666.8758700000001</v>
      </c>
      <c r="O673" s="4" t="s">
        <v>34</v>
      </c>
      <c r="P673" s="4" t="s">
        <v>34</v>
      </c>
      <c r="Q673" s="4">
        <v>1.9819999999999999E-4</v>
      </c>
      <c r="R673" s="4">
        <v>7.7819999999999994E-6</v>
      </c>
      <c r="S673" s="4">
        <v>3.19</v>
      </c>
    </row>
    <row r="674" spans="1:34" hidden="1" outlineLevel="1" collapsed="1" x14ac:dyDescent="0.25">
      <c r="A674" t="s">
        <v>39</v>
      </c>
      <c r="B674" s="4" t="s">
        <v>34</v>
      </c>
      <c r="C674" s="4" t="s">
        <v>1516</v>
      </c>
      <c r="D674" s="4" t="s">
        <v>39</v>
      </c>
      <c r="E674" s="4">
        <v>8.4352499999999997E-2</v>
      </c>
      <c r="F674" s="4">
        <v>1.35166E-3</v>
      </c>
      <c r="G674" s="4">
        <v>1</v>
      </c>
      <c r="H674" s="4">
        <v>1</v>
      </c>
      <c r="I674" s="4">
        <v>1</v>
      </c>
      <c r="J674" s="4" t="s">
        <v>1507</v>
      </c>
      <c r="K674" s="4" t="s">
        <v>1517</v>
      </c>
      <c r="L674" s="4" t="s">
        <v>39</v>
      </c>
      <c r="M674" s="4">
        <v>0</v>
      </c>
      <c r="N674" s="4">
        <v>2808.5393399999998</v>
      </c>
      <c r="O674" s="4" t="s">
        <v>34</v>
      </c>
      <c r="P674" s="4" t="s">
        <v>34</v>
      </c>
      <c r="Q674" s="4">
        <v>3.7310000000000002E-4</v>
      </c>
      <c r="R674" s="4">
        <v>2.3910000000000001E-2</v>
      </c>
      <c r="S674" s="4">
        <v>2.2400000000000002</v>
      </c>
    </row>
    <row r="675" spans="1:34" hidden="1" outlineLevel="1" collapsed="1" x14ac:dyDescent="0.25">
      <c r="A675" t="s">
        <v>39</v>
      </c>
      <c r="B675" s="4" t="s">
        <v>34</v>
      </c>
      <c r="C675" s="4" t="s">
        <v>1518</v>
      </c>
      <c r="D675" s="4" t="s">
        <v>592</v>
      </c>
      <c r="E675" s="4">
        <v>3.8986300000000002E-3</v>
      </c>
      <c r="F675" s="4">
        <v>6.6384300000000001E-4</v>
      </c>
      <c r="G675" s="4">
        <v>1</v>
      </c>
      <c r="H675" s="4">
        <v>1</v>
      </c>
      <c r="I675" s="4">
        <v>2</v>
      </c>
      <c r="J675" s="4" t="s">
        <v>1507</v>
      </c>
      <c r="K675" s="4" t="s">
        <v>1519</v>
      </c>
      <c r="L675" s="4" t="s">
        <v>1520</v>
      </c>
      <c r="M675" s="4">
        <v>0</v>
      </c>
      <c r="N675" s="4">
        <v>920.46585000000005</v>
      </c>
      <c r="O675" s="4" t="s">
        <v>34</v>
      </c>
      <c r="P675" s="4" t="s">
        <v>34</v>
      </c>
      <c r="Q675" s="4">
        <v>1.9819999999999999E-4</v>
      </c>
      <c r="R675" s="4">
        <v>4.216E-4</v>
      </c>
      <c r="S675" s="4">
        <v>2.65</v>
      </c>
    </row>
    <row r="676" spans="1:34" hidden="1" outlineLevel="1" collapsed="1" x14ac:dyDescent="0.25">
      <c r="A676" t="s">
        <v>39</v>
      </c>
      <c r="B676" s="4" t="s">
        <v>34</v>
      </c>
      <c r="C676" s="4" t="s">
        <v>1521</v>
      </c>
      <c r="D676" s="4" t="s">
        <v>39</v>
      </c>
      <c r="E676" s="4">
        <v>3.6571600000000001E-6</v>
      </c>
      <c r="F676" s="4">
        <v>6.6384300000000001E-4</v>
      </c>
      <c r="G676" s="4">
        <v>1</v>
      </c>
      <c r="H676" s="4">
        <v>1</v>
      </c>
      <c r="I676" s="4">
        <v>1</v>
      </c>
      <c r="J676" s="4" t="s">
        <v>1507</v>
      </c>
      <c r="K676" s="4" t="s">
        <v>1522</v>
      </c>
      <c r="L676" s="4" t="s">
        <v>39</v>
      </c>
      <c r="M676" s="4">
        <v>0</v>
      </c>
      <c r="N676" s="4">
        <v>2280.1427899999999</v>
      </c>
      <c r="O676" s="4" t="s">
        <v>34</v>
      </c>
      <c r="P676" s="4" t="s">
        <v>34</v>
      </c>
      <c r="Q676" s="4">
        <v>1.9819999999999999E-4</v>
      </c>
      <c r="R676" s="4">
        <v>5.0080000000000002E-8</v>
      </c>
      <c r="S676" s="4">
        <v>5.15</v>
      </c>
    </row>
    <row r="677" spans="1:34" hidden="1" outlineLevel="1" collapsed="1" x14ac:dyDescent="0.25">
      <c r="A677" t="s">
        <v>39</v>
      </c>
      <c r="B677" s="4" t="s">
        <v>34</v>
      </c>
      <c r="C677" s="4" t="s">
        <v>1521</v>
      </c>
      <c r="D677" s="4" t="s">
        <v>467</v>
      </c>
      <c r="E677" s="4">
        <v>4.3347599999999998E-7</v>
      </c>
      <c r="F677" s="4">
        <v>6.6384300000000001E-4</v>
      </c>
      <c r="G677" s="4">
        <v>1</v>
      </c>
      <c r="H677" s="4">
        <v>1</v>
      </c>
      <c r="I677" s="4">
        <v>25</v>
      </c>
      <c r="J677" s="4" t="s">
        <v>1507</v>
      </c>
      <c r="K677" s="4" t="s">
        <v>1522</v>
      </c>
      <c r="L677" s="4" t="s">
        <v>1523</v>
      </c>
      <c r="M677" s="4">
        <v>0</v>
      </c>
      <c r="N677" s="4">
        <v>2296.1377000000002</v>
      </c>
      <c r="O677" s="4" t="s">
        <v>34</v>
      </c>
      <c r="P677" s="4" t="s">
        <v>34</v>
      </c>
      <c r="Q677" s="4">
        <v>1.9819999999999999E-4</v>
      </c>
      <c r="R677" s="4">
        <v>3.1490000000000002E-9</v>
      </c>
      <c r="S677" s="4">
        <v>5.99</v>
      </c>
    </row>
    <row r="678" spans="1:34" hidden="1" outlineLevel="1" collapsed="1" x14ac:dyDescent="0.25">
      <c r="A678" t="s">
        <v>39</v>
      </c>
      <c r="B678" s="4" t="s">
        <v>34</v>
      </c>
      <c r="C678" s="4" t="s">
        <v>1524</v>
      </c>
      <c r="D678" s="4" t="s">
        <v>39</v>
      </c>
      <c r="E678" s="4">
        <v>1.08459E-2</v>
      </c>
      <c r="F678" s="4">
        <v>6.6384300000000001E-4</v>
      </c>
      <c r="G678" s="4">
        <v>1</v>
      </c>
      <c r="H678" s="4">
        <v>1</v>
      </c>
      <c r="I678" s="4">
        <v>1</v>
      </c>
      <c r="J678" s="4" t="s">
        <v>1507</v>
      </c>
      <c r="K678" s="4" t="s">
        <v>1525</v>
      </c>
      <c r="L678" s="4" t="s">
        <v>39</v>
      </c>
      <c r="M678" s="4">
        <v>1</v>
      </c>
      <c r="N678" s="4">
        <v>1638.73542</v>
      </c>
      <c r="O678" s="4" t="s">
        <v>34</v>
      </c>
      <c r="P678" s="4" t="s">
        <v>34</v>
      </c>
      <c r="Q678" s="4">
        <v>1.9819999999999999E-4</v>
      </c>
      <c r="R678" s="4">
        <v>1.5939999999999999E-3</v>
      </c>
      <c r="S678" s="4">
        <v>3.51</v>
      </c>
    </row>
    <row r="679" spans="1:34" x14ac:dyDescent="0.25">
      <c r="A679" s="3" t="s">
        <v>34</v>
      </c>
      <c r="B679" s="3" t="s">
        <v>35</v>
      </c>
      <c r="C679" s="3" t="s">
        <v>1526</v>
      </c>
      <c r="D679" s="3" t="s">
        <v>1527</v>
      </c>
      <c r="E679" s="3">
        <v>0</v>
      </c>
      <c r="F679" s="3">
        <v>39.71</v>
      </c>
      <c r="G679" s="3">
        <v>34</v>
      </c>
      <c r="H679" s="3">
        <v>6</v>
      </c>
      <c r="I679" s="3">
        <v>22</v>
      </c>
      <c r="J679" s="3">
        <v>1</v>
      </c>
      <c r="K679" s="3">
        <v>199</v>
      </c>
      <c r="L679" s="3">
        <v>22.5</v>
      </c>
      <c r="M679" s="3">
        <v>11.18</v>
      </c>
      <c r="N679" s="3">
        <v>63.1</v>
      </c>
      <c r="O679" s="3">
        <v>6</v>
      </c>
      <c r="P679" s="3" t="s">
        <v>421</v>
      </c>
      <c r="Q679" s="3" t="s">
        <v>1233</v>
      </c>
      <c r="R679" s="3" t="s">
        <v>844</v>
      </c>
      <c r="S679" s="3" t="s">
        <v>1234</v>
      </c>
      <c r="T679" s="3" t="s">
        <v>1528</v>
      </c>
      <c r="U679" s="3" t="s">
        <v>1526</v>
      </c>
      <c r="V679" s="3" t="s">
        <v>1529</v>
      </c>
      <c r="W679" s="3" t="s">
        <v>42</v>
      </c>
      <c r="X679" s="3" t="s">
        <v>848</v>
      </c>
      <c r="Y679" s="3" t="s">
        <v>849</v>
      </c>
      <c r="Z679" s="3" t="s">
        <v>850</v>
      </c>
      <c r="AA679" s="3">
        <v>14</v>
      </c>
      <c r="AB679" s="3" t="s">
        <v>34</v>
      </c>
      <c r="AC679" s="3">
        <v>1</v>
      </c>
      <c r="AD679" s="3">
        <v>0</v>
      </c>
      <c r="AE679" s="3" t="s">
        <v>39</v>
      </c>
      <c r="AF679" s="3">
        <v>0</v>
      </c>
      <c r="AG679" s="3" t="s">
        <v>39</v>
      </c>
      <c r="AH679" s="3" t="s">
        <v>39</v>
      </c>
    </row>
    <row r="680" spans="1:34" hidden="1" outlineLevel="1" collapsed="1" x14ac:dyDescent="0.25">
      <c r="A680" t="s">
        <v>39</v>
      </c>
      <c r="B680" s="2" t="s">
        <v>45</v>
      </c>
      <c r="C680" s="2" t="s">
        <v>46</v>
      </c>
      <c r="D680" s="2" t="s">
        <v>33</v>
      </c>
      <c r="E680" s="2" t="s">
        <v>47</v>
      </c>
      <c r="F680" s="2" t="s">
        <v>48</v>
      </c>
      <c r="G680" s="2" t="s">
        <v>28</v>
      </c>
      <c r="H680" s="2" t="s">
        <v>49</v>
      </c>
      <c r="I680" s="2" t="s">
        <v>8</v>
      </c>
      <c r="J680" s="2" t="s">
        <v>50</v>
      </c>
      <c r="K680" s="2" t="s">
        <v>51</v>
      </c>
      <c r="L680" s="2" t="s">
        <v>52</v>
      </c>
      <c r="M680" s="2" t="s">
        <v>53</v>
      </c>
      <c r="N680" s="2" t="s">
        <v>54</v>
      </c>
      <c r="O680" s="2" t="s">
        <v>27</v>
      </c>
      <c r="P680" s="2" t="s">
        <v>55</v>
      </c>
      <c r="Q680" s="2" t="s">
        <v>56</v>
      </c>
      <c r="R680" s="2" t="s">
        <v>57</v>
      </c>
      <c r="S680" s="2" t="s">
        <v>58</v>
      </c>
    </row>
    <row r="681" spans="1:34" hidden="1" outlineLevel="1" collapsed="1" x14ac:dyDescent="0.25">
      <c r="A681" t="s">
        <v>39</v>
      </c>
      <c r="B681" s="4" t="s">
        <v>34</v>
      </c>
      <c r="C681" s="4" t="s">
        <v>1237</v>
      </c>
      <c r="D681" s="4" t="s">
        <v>39</v>
      </c>
      <c r="E681" s="4">
        <v>2.5717700000000001E-3</v>
      </c>
      <c r="F681" s="4">
        <v>6.6384300000000001E-4</v>
      </c>
      <c r="G681" s="4">
        <v>2</v>
      </c>
      <c r="H681" s="4">
        <v>2</v>
      </c>
      <c r="I681" s="4">
        <v>1</v>
      </c>
      <c r="J681" s="4" t="s">
        <v>1238</v>
      </c>
      <c r="K681" s="4" t="s">
        <v>1239</v>
      </c>
      <c r="L681" s="4" t="s">
        <v>39</v>
      </c>
      <c r="M681" s="4">
        <v>0</v>
      </c>
      <c r="N681" s="4">
        <v>964.52106000000003</v>
      </c>
      <c r="O681" s="4" t="s">
        <v>34</v>
      </c>
      <c r="P681" s="4" t="s">
        <v>34</v>
      </c>
      <c r="Q681" s="4">
        <v>1.9819999999999999E-4</v>
      </c>
      <c r="R681" s="4">
        <v>2.4560000000000001E-4</v>
      </c>
      <c r="S681" s="4">
        <v>2.79</v>
      </c>
    </row>
    <row r="682" spans="1:34" hidden="1" outlineLevel="1" collapsed="1" x14ac:dyDescent="0.25">
      <c r="A682" t="s">
        <v>39</v>
      </c>
      <c r="B682" s="4" t="s">
        <v>34</v>
      </c>
      <c r="C682" s="4" t="s">
        <v>1240</v>
      </c>
      <c r="D682" s="4" t="s">
        <v>39</v>
      </c>
      <c r="E682" s="4">
        <v>1.31656E-6</v>
      </c>
      <c r="F682" s="4">
        <v>6.6384300000000001E-4</v>
      </c>
      <c r="G682" s="4">
        <v>2</v>
      </c>
      <c r="H682" s="4">
        <v>2</v>
      </c>
      <c r="I682" s="4">
        <v>7</v>
      </c>
      <c r="J682" s="4" t="s">
        <v>1238</v>
      </c>
      <c r="K682" s="4" t="s">
        <v>1241</v>
      </c>
      <c r="L682" s="4" t="s">
        <v>39</v>
      </c>
      <c r="M682" s="4">
        <v>0</v>
      </c>
      <c r="N682" s="4">
        <v>2653.3467900000001</v>
      </c>
      <c r="O682" s="4" t="s">
        <v>34</v>
      </c>
      <c r="P682" s="4" t="s">
        <v>34</v>
      </c>
      <c r="Q682" s="4">
        <v>1.9819999999999999E-4</v>
      </c>
      <c r="R682" s="4">
        <v>1.3319999999999999E-8</v>
      </c>
      <c r="S682" s="4">
        <v>5.69</v>
      </c>
    </row>
    <row r="683" spans="1:34" hidden="1" outlineLevel="1" collapsed="1" x14ac:dyDescent="0.25">
      <c r="A683" t="s">
        <v>39</v>
      </c>
      <c r="B683" s="4" t="s">
        <v>34</v>
      </c>
      <c r="C683" s="4" t="s">
        <v>1244</v>
      </c>
      <c r="D683" s="4" t="s">
        <v>39</v>
      </c>
      <c r="E683" s="4">
        <v>7.9398300000000005E-2</v>
      </c>
      <c r="F683" s="4">
        <v>1.35166E-3</v>
      </c>
      <c r="G683" s="4">
        <v>2</v>
      </c>
      <c r="H683" s="4">
        <v>2</v>
      </c>
      <c r="I683" s="4">
        <v>2</v>
      </c>
      <c r="J683" s="4" t="s">
        <v>1238</v>
      </c>
      <c r="K683" s="4" t="s">
        <v>1245</v>
      </c>
      <c r="L683" s="4" t="s">
        <v>39</v>
      </c>
      <c r="M683" s="4">
        <v>0</v>
      </c>
      <c r="N683" s="4">
        <v>864.48253999999997</v>
      </c>
      <c r="O683" s="4" t="s">
        <v>34</v>
      </c>
      <c r="P683" s="4" t="s">
        <v>34</v>
      </c>
      <c r="Q683" s="4">
        <v>3.7310000000000002E-4</v>
      </c>
      <c r="R683" s="4">
        <v>2.206E-2</v>
      </c>
      <c r="S683" s="4">
        <v>1.67</v>
      </c>
    </row>
    <row r="684" spans="1:34" hidden="1" outlineLevel="1" collapsed="1" x14ac:dyDescent="0.25">
      <c r="A684" t="s">
        <v>39</v>
      </c>
      <c r="B684" s="4" t="s">
        <v>34</v>
      </c>
      <c r="C684" s="4" t="s">
        <v>1530</v>
      </c>
      <c r="D684" s="4" t="s">
        <v>39</v>
      </c>
      <c r="E684" s="4">
        <v>6.8318100000000002E-6</v>
      </c>
      <c r="F684" s="4">
        <v>6.6384300000000001E-4</v>
      </c>
      <c r="G684" s="4">
        <v>1</v>
      </c>
      <c r="H684" s="4">
        <v>1</v>
      </c>
      <c r="I684" s="4">
        <v>1</v>
      </c>
      <c r="J684" s="4" t="s">
        <v>1526</v>
      </c>
      <c r="K684" s="4" t="s">
        <v>1531</v>
      </c>
      <c r="L684" s="4" t="s">
        <v>39</v>
      </c>
      <c r="M684" s="4">
        <v>1</v>
      </c>
      <c r="N684" s="4">
        <v>2952.50614</v>
      </c>
      <c r="O684" s="4" t="s">
        <v>34</v>
      </c>
      <c r="P684" s="4" t="s">
        <v>34</v>
      </c>
      <c r="Q684" s="4">
        <v>1.9819999999999999E-4</v>
      </c>
      <c r="R684" s="4">
        <v>1.128E-7</v>
      </c>
      <c r="S684" s="4">
        <v>4.78</v>
      </c>
    </row>
    <row r="685" spans="1:34" hidden="1" outlineLevel="1" collapsed="1" x14ac:dyDescent="0.25">
      <c r="A685" t="s">
        <v>39</v>
      </c>
      <c r="B685" s="4" t="s">
        <v>34</v>
      </c>
      <c r="C685" s="4" t="s">
        <v>1246</v>
      </c>
      <c r="D685" s="4" t="s">
        <v>39</v>
      </c>
      <c r="E685" s="4">
        <v>7.2408800000000004E-5</v>
      </c>
      <c r="F685" s="4">
        <v>6.6384300000000001E-4</v>
      </c>
      <c r="G685" s="4">
        <v>2</v>
      </c>
      <c r="H685" s="4">
        <v>2</v>
      </c>
      <c r="I685" s="4">
        <v>10</v>
      </c>
      <c r="J685" s="4" t="s">
        <v>1238</v>
      </c>
      <c r="K685" s="4" t="s">
        <v>1247</v>
      </c>
      <c r="L685" s="4" t="s">
        <v>39</v>
      </c>
      <c r="M685" s="4">
        <v>0</v>
      </c>
      <c r="N685" s="4">
        <v>1333.6495</v>
      </c>
      <c r="O685" s="4" t="s">
        <v>34</v>
      </c>
      <c r="P685" s="4" t="s">
        <v>34</v>
      </c>
      <c r="Q685" s="4">
        <v>1.9819999999999999E-4</v>
      </c>
      <c r="R685" s="4">
        <v>2.402E-6</v>
      </c>
      <c r="S685" s="4">
        <v>3.5</v>
      </c>
    </row>
    <row r="686" spans="1:34" hidden="1" outlineLevel="1" collapsed="1" x14ac:dyDescent="0.25">
      <c r="A686" t="s">
        <v>39</v>
      </c>
      <c r="B686" s="4" t="s">
        <v>34</v>
      </c>
      <c r="C686" s="4" t="s">
        <v>1248</v>
      </c>
      <c r="D686" s="4" t="s">
        <v>39</v>
      </c>
      <c r="E686" s="4">
        <v>2.4353600000000001E-3</v>
      </c>
      <c r="F686" s="4">
        <v>6.6384300000000001E-4</v>
      </c>
      <c r="G686" s="4">
        <v>2</v>
      </c>
      <c r="H686" s="4">
        <v>2</v>
      </c>
      <c r="I686" s="4">
        <v>1</v>
      </c>
      <c r="J686" s="4" t="s">
        <v>1238</v>
      </c>
      <c r="K686" s="4" t="s">
        <v>1249</v>
      </c>
      <c r="L686" s="4" t="s">
        <v>39</v>
      </c>
      <c r="M686" s="4">
        <v>0</v>
      </c>
      <c r="N686" s="4">
        <v>981.54759999999999</v>
      </c>
      <c r="O686" s="4" t="s">
        <v>34</v>
      </c>
      <c r="P686" s="4" t="s">
        <v>34</v>
      </c>
      <c r="Q686" s="4">
        <v>1.9819999999999999E-4</v>
      </c>
      <c r="R686" s="4">
        <v>2.298E-4</v>
      </c>
      <c r="S686" s="4">
        <v>2.44</v>
      </c>
    </row>
    <row r="687" spans="1:34" x14ac:dyDescent="0.25">
      <c r="A687" s="3" t="s">
        <v>34</v>
      </c>
      <c r="B687" s="3" t="s">
        <v>35</v>
      </c>
      <c r="C687" s="3" t="s">
        <v>1532</v>
      </c>
      <c r="D687" s="3" t="s">
        <v>1533</v>
      </c>
      <c r="E687" s="3">
        <v>0</v>
      </c>
      <c r="F687" s="3">
        <v>39.165999999999997</v>
      </c>
      <c r="G687" s="3">
        <v>19</v>
      </c>
      <c r="H687" s="3">
        <v>8</v>
      </c>
      <c r="I687" s="3">
        <v>25</v>
      </c>
      <c r="J687" s="3">
        <v>8</v>
      </c>
      <c r="K687" s="3">
        <v>654</v>
      </c>
      <c r="L687" s="3">
        <v>70.599999999999994</v>
      </c>
      <c r="M687" s="3">
        <v>5.59</v>
      </c>
      <c r="N687" s="3">
        <v>75</v>
      </c>
      <c r="O687" s="3">
        <v>8</v>
      </c>
      <c r="P687" s="3" t="s">
        <v>794</v>
      </c>
      <c r="Q687" s="3" t="s">
        <v>39</v>
      </c>
      <c r="R687" s="3" t="s">
        <v>1534</v>
      </c>
      <c r="S687" s="3" t="s">
        <v>40</v>
      </c>
      <c r="T687" s="3" t="s">
        <v>39</v>
      </c>
      <c r="U687" s="3" t="s">
        <v>1532</v>
      </c>
      <c r="V687" s="3" t="s">
        <v>39</v>
      </c>
      <c r="W687" s="3" t="s">
        <v>1026</v>
      </c>
      <c r="X687" s="3" t="s">
        <v>39</v>
      </c>
      <c r="Y687" s="3" t="s">
        <v>39</v>
      </c>
      <c r="Z687" s="3" t="s">
        <v>39</v>
      </c>
      <c r="AA687" s="3">
        <v>0</v>
      </c>
      <c r="AB687" s="3" t="s">
        <v>34</v>
      </c>
      <c r="AC687" s="3">
        <v>1</v>
      </c>
      <c r="AD687" s="3">
        <v>0</v>
      </c>
      <c r="AE687" s="3" t="s">
        <v>39</v>
      </c>
      <c r="AF687" s="3">
        <v>1</v>
      </c>
      <c r="AG687" s="3" t="s">
        <v>1535</v>
      </c>
      <c r="AH687" s="3" t="s">
        <v>1535</v>
      </c>
    </row>
    <row r="688" spans="1:34" hidden="1" outlineLevel="1" collapsed="1" x14ac:dyDescent="0.25">
      <c r="A688" t="s">
        <v>39</v>
      </c>
      <c r="B688" s="2" t="s">
        <v>45</v>
      </c>
      <c r="C688" s="2" t="s">
        <v>46</v>
      </c>
      <c r="D688" s="2" t="s">
        <v>33</v>
      </c>
      <c r="E688" s="2" t="s">
        <v>47</v>
      </c>
      <c r="F688" s="2" t="s">
        <v>48</v>
      </c>
      <c r="G688" s="2" t="s">
        <v>28</v>
      </c>
      <c r="H688" s="2" t="s">
        <v>49</v>
      </c>
      <c r="I688" s="2" t="s">
        <v>8</v>
      </c>
      <c r="J688" s="2" t="s">
        <v>50</v>
      </c>
      <c r="K688" s="2" t="s">
        <v>51</v>
      </c>
      <c r="L688" s="2" t="s">
        <v>52</v>
      </c>
      <c r="M688" s="2" t="s">
        <v>53</v>
      </c>
      <c r="N688" s="2" t="s">
        <v>54</v>
      </c>
      <c r="O688" s="2" t="s">
        <v>27</v>
      </c>
      <c r="P688" s="2" t="s">
        <v>55</v>
      </c>
      <c r="Q688" s="2" t="s">
        <v>56</v>
      </c>
      <c r="R688" s="2" t="s">
        <v>57</v>
      </c>
      <c r="S688" s="2" t="s">
        <v>58</v>
      </c>
    </row>
    <row r="689" spans="1:34" hidden="1" outlineLevel="1" collapsed="1" x14ac:dyDescent="0.25">
      <c r="A689" t="s">
        <v>39</v>
      </c>
      <c r="B689" s="4" t="s">
        <v>34</v>
      </c>
      <c r="C689" s="4" t="s">
        <v>1536</v>
      </c>
      <c r="D689" s="4" t="s">
        <v>39</v>
      </c>
      <c r="E689" s="4">
        <v>8.4327199999999995E-3</v>
      </c>
      <c r="F689" s="4">
        <v>6.6384300000000001E-4</v>
      </c>
      <c r="G689" s="4">
        <v>1</v>
      </c>
      <c r="H689" s="4">
        <v>1</v>
      </c>
      <c r="I689" s="4">
        <v>1</v>
      </c>
      <c r="J689" s="4" t="s">
        <v>1532</v>
      </c>
      <c r="K689" s="4" t="s">
        <v>1537</v>
      </c>
      <c r="L689" s="4" t="s">
        <v>39</v>
      </c>
      <c r="M689" s="4">
        <v>0</v>
      </c>
      <c r="N689" s="4">
        <v>1317.74128</v>
      </c>
      <c r="O689" s="4" t="s">
        <v>34</v>
      </c>
      <c r="P689" s="4" t="s">
        <v>34</v>
      </c>
      <c r="Q689" s="4">
        <v>1.9819999999999999E-4</v>
      </c>
      <c r="R689" s="4">
        <v>1.1529999999999999E-3</v>
      </c>
      <c r="S689" s="4">
        <v>2.2000000000000002</v>
      </c>
    </row>
    <row r="690" spans="1:34" hidden="1" outlineLevel="1" collapsed="1" x14ac:dyDescent="0.25">
      <c r="A690" t="s">
        <v>39</v>
      </c>
      <c r="B690" s="4" t="s">
        <v>34</v>
      </c>
      <c r="C690" s="4" t="s">
        <v>1538</v>
      </c>
      <c r="D690" s="4" t="s">
        <v>39</v>
      </c>
      <c r="E690" s="4">
        <v>1.6090200000000001E-4</v>
      </c>
      <c r="F690" s="4">
        <v>6.6384300000000001E-4</v>
      </c>
      <c r="G690" s="4">
        <v>1</v>
      </c>
      <c r="H690" s="4">
        <v>1</v>
      </c>
      <c r="I690" s="4">
        <v>3</v>
      </c>
      <c r="J690" s="4" t="s">
        <v>1532</v>
      </c>
      <c r="K690" s="4" t="s">
        <v>1539</v>
      </c>
      <c r="L690" s="4" t="s">
        <v>39</v>
      </c>
      <c r="M690" s="4">
        <v>0</v>
      </c>
      <c r="N690" s="4">
        <v>1254.7164600000001</v>
      </c>
      <c r="O690" s="4" t="s">
        <v>34</v>
      </c>
      <c r="P690" s="4" t="s">
        <v>34</v>
      </c>
      <c r="Q690" s="4">
        <v>1.9819999999999999E-4</v>
      </c>
      <c r="R690" s="4">
        <v>6.7519999999999999E-6</v>
      </c>
      <c r="S690" s="4">
        <v>3.59</v>
      </c>
    </row>
    <row r="691" spans="1:34" hidden="1" outlineLevel="1" collapsed="1" x14ac:dyDescent="0.25">
      <c r="A691" t="s">
        <v>39</v>
      </c>
      <c r="B691" s="4" t="s">
        <v>34</v>
      </c>
      <c r="C691" s="4" t="s">
        <v>1540</v>
      </c>
      <c r="D691" s="4" t="s">
        <v>39</v>
      </c>
      <c r="E691" s="4">
        <v>0.18801499999999999</v>
      </c>
      <c r="F691" s="4">
        <v>8.4885199999999994E-3</v>
      </c>
      <c r="G691" s="4">
        <v>1</v>
      </c>
      <c r="H691" s="4">
        <v>1</v>
      </c>
      <c r="I691" s="4">
        <v>1</v>
      </c>
      <c r="J691" s="4" t="s">
        <v>1532</v>
      </c>
      <c r="K691" s="4" t="s">
        <v>1541</v>
      </c>
      <c r="L691" s="4" t="s">
        <v>39</v>
      </c>
      <c r="M691" s="4">
        <v>1</v>
      </c>
      <c r="N691" s="4">
        <v>1537.74928</v>
      </c>
      <c r="O691" s="4" t="s">
        <v>34</v>
      </c>
      <c r="P691" s="4" t="s">
        <v>34</v>
      </c>
      <c r="Q691" s="4">
        <v>2.3640000000000002E-3</v>
      </c>
      <c r="R691" s="4">
        <v>7.2400000000000006E-2</v>
      </c>
      <c r="S691" s="4">
        <v>2.29</v>
      </c>
    </row>
    <row r="692" spans="1:34" hidden="1" outlineLevel="1" collapsed="1" x14ac:dyDescent="0.25">
      <c r="A692" t="s">
        <v>39</v>
      </c>
      <c r="B692" s="4" t="s">
        <v>34</v>
      </c>
      <c r="C692" s="4" t="s">
        <v>1542</v>
      </c>
      <c r="D692" s="4" t="s">
        <v>39</v>
      </c>
      <c r="E692" s="4">
        <v>1.0538500000000001E-3</v>
      </c>
      <c r="F692" s="4">
        <v>6.6384300000000001E-4</v>
      </c>
      <c r="G692" s="4">
        <v>1</v>
      </c>
      <c r="H692" s="4">
        <v>2</v>
      </c>
      <c r="I692" s="4">
        <v>2</v>
      </c>
      <c r="J692" s="4" t="s">
        <v>1532</v>
      </c>
      <c r="K692" s="4" t="s">
        <v>1543</v>
      </c>
      <c r="L692" s="4" t="s">
        <v>39</v>
      </c>
      <c r="M692" s="4">
        <v>0</v>
      </c>
      <c r="N692" s="4">
        <v>1508.8835300000001</v>
      </c>
      <c r="O692" s="4" t="s">
        <v>34</v>
      </c>
      <c r="P692" s="4" t="s">
        <v>34</v>
      </c>
      <c r="Q692" s="4">
        <v>1.9819999999999999E-4</v>
      </c>
      <c r="R692" s="4">
        <v>7.75E-5</v>
      </c>
      <c r="S692" s="4">
        <v>3.15</v>
      </c>
    </row>
    <row r="693" spans="1:34" hidden="1" outlineLevel="1" collapsed="1" x14ac:dyDescent="0.25">
      <c r="A693" t="s">
        <v>39</v>
      </c>
      <c r="B693" s="4" t="s">
        <v>34</v>
      </c>
      <c r="C693" s="4" t="s">
        <v>1544</v>
      </c>
      <c r="D693" s="4" t="s">
        <v>39</v>
      </c>
      <c r="E693" s="4">
        <v>3.8514700000000002E-4</v>
      </c>
      <c r="F693" s="4">
        <v>6.6384300000000001E-4</v>
      </c>
      <c r="G693" s="4">
        <v>1</v>
      </c>
      <c r="H693" s="4">
        <v>1</v>
      </c>
      <c r="I693" s="4">
        <v>1</v>
      </c>
      <c r="J693" s="4" t="s">
        <v>1532</v>
      </c>
      <c r="K693" s="4" t="s">
        <v>1545</v>
      </c>
      <c r="L693" s="4" t="s">
        <v>39</v>
      </c>
      <c r="M693" s="4">
        <v>0</v>
      </c>
      <c r="N693" s="4">
        <v>1531.8114800000001</v>
      </c>
      <c r="O693" s="4" t="s">
        <v>34</v>
      </c>
      <c r="P693" s="4" t="s">
        <v>34</v>
      </c>
      <c r="Q693" s="4">
        <v>1.9819999999999999E-4</v>
      </c>
      <c r="R693" s="4">
        <v>2.0999999999999999E-5</v>
      </c>
      <c r="S693" s="4">
        <v>3.16</v>
      </c>
    </row>
    <row r="694" spans="1:34" hidden="1" outlineLevel="1" collapsed="1" x14ac:dyDescent="0.25">
      <c r="A694" t="s">
        <v>39</v>
      </c>
      <c r="B694" s="4" t="s">
        <v>34</v>
      </c>
      <c r="C694" s="4" t="s">
        <v>1546</v>
      </c>
      <c r="D694" s="4" t="s">
        <v>39</v>
      </c>
      <c r="E694" s="4">
        <v>9.3839500000000002E-6</v>
      </c>
      <c r="F694" s="4">
        <v>6.6384300000000001E-4</v>
      </c>
      <c r="G694" s="4">
        <v>1</v>
      </c>
      <c r="H694" s="4">
        <v>1</v>
      </c>
      <c r="I694" s="4">
        <v>9</v>
      </c>
      <c r="J694" s="4" t="s">
        <v>1532</v>
      </c>
      <c r="K694" s="4" t="s">
        <v>1547</v>
      </c>
      <c r="L694" s="4" t="s">
        <v>39</v>
      </c>
      <c r="M694" s="4">
        <v>0</v>
      </c>
      <c r="N694" s="4">
        <v>1765.9078999999999</v>
      </c>
      <c r="O694" s="4" t="s">
        <v>34</v>
      </c>
      <c r="P694" s="4" t="s">
        <v>34</v>
      </c>
      <c r="Q694" s="4">
        <v>1.9819999999999999E-4</v>
      </c>
      <c r="R694" s="4">
        <v>1.6990000000000001E-7</v>
      </c>
      <c r="S694" s="4">
        <v>3.51</v>
      </c>
    </row>
    <row r="695" spans="1:34" hidden="1" outlineLevel="1" collapsed="1" x14ac:dyDescent="0.25">
      <c r="A695" t="s">
        <v>39</v>
      </c>
      <c r="B695" s="4" t="s">
        <v>34</v>
      </c>
      <c r="C695" s="4" t="s">
        <v>1548</v>
      </c>
      <c r="D695" s="4" t="s">
        <v>1030</v>
      </c>
      <c r="E695" s="4">
        <v>2.8602400000000001E-4</v>
      </c>
      <c r="F695" s="4">
        <v>6.6384300000000001E-4</v>
      </c>
      <c r="G695" s="4">
        <v>1</v>
      </c>
      <c r="H695" s="4">
        <v>1</v>
      </c>
      <c r="I695" s="4">
        <v>6</v>
      </c>
      <c r="J695" s="4" t="s">
        <v>1532</v>
      </c>
      <c r="K695" s="4" t="s">
        <v>1549</v>
      </c>
      <c r="L695" s="4" t="s">
        <v>1550</v>
      </c>
      <c r="M695" s="4">
        <v>0</v>
      </c>
      <c r="N695" s="4">
        <v>2276.1802400000001</v>
      </c>
      <c r="O695" s="4" t="s">
        <v>34</v>
      </c>
      <c r="P695" s="4" t="s">
        <v>34</v>
      </c>
      <c r="Q695" s="4">
        <v>1.9819999999999999E-4</v>
      </c>
      <c r="R695" s="4">
        <v>1.4250000000000001E-5</v>
      </c>
      <c r="S695" s="4">
        <v>3.94</v>
      </c>
    </row>
    <row r="696" spans="1:34" hidden="1" outlineLevel="1" collapsed="1" x14ac:dyDescent="0.25">
      <c r="A696" t="s">
        <v>39</v>
      </c>
      <c r="B696" s="4" t="s">
        <v>34</v>
      </c>
      <c r="C696" s="4" t="s">
        <v>1551</v>
      </c>
      <c r="D696" s="4" t="s">
        <v>39</v>
      </c>
      <c r="E696" s="4">
        <v>4.0130899999999999E-5</v>
      </c>
      <c r="F696" s="4">
        <v>6.6384300000000001E-4</v>
      </c>
      <c r="G696" s="4">
        <v>1</v>
      </c>
      <c r="H696" s="4">
        <v>1</v>
      </c>
      <c r="I696" s="4">
        <v>2</v>
      </c>
      <c r="J696" s="4" t="s">
        <v>1532</v>
      </c>
      <c r="K696" s="4" t="s">
        <v>1552</v>
      </c>
      <c r="L696" s="4" t="s">
        <v>39</v>
      </c>
      <c r="M696" s="4">
        <v>0</v>
      </c>
      <c r="N696" s="4">
        <v>1645.8795600000001</v>
      </c>
      <c r="O696" s="4" t="s">
        <v>34</v>
      </c>
      <c r="P696" s="4" t="s">
        <v>34</v>
      </c>
      <c r="Q696" s="4">
        <v>1.9819999999999999E-4</v>
      </c>
      <c r="R696" s="4">
        <v>1.1149999999999999E-6</v>
      </c>
      <c r="S696" s="4">
        <v>3.76</v>
      </c>
    </row>
    <row r="697" spans="1:34" x14ac:dyDescent="0.25">
      <c r="A697" s="3" t="s">
        <v>34</v>
      </c>
      <c r="B697" s="3" t="s">
        <v>35</v>
      </c>
      <c r="C697" s="3" t="s">
        <v>1553</v>
      </c>
      <c r="D697" s="3" t="s">
        <v>1554</v>
      </c>
      <c r="E697" s="3">
        <v>0</v>
      </c>
      <c r="F697" s="3">
        <v>39</v>
      </c>
      <c r="G697" s="3">
        <v>58</v>
      </c>
      <c r="H697" s="3">
        <v>8</v>
      </c>
      <c r="I697" s="3">
        <v>49</v>
      </c>
      <c r="J697" s="3">
        <v>8</v>
      </c>
      <c r="K697" s="3">
        <v>137</v>
      </c>
      <c r="L697" s="3">
        <v>14.5</v>
      </c>
      <c r="M697" s="3">
        <v>10.73</v>
      </c>
      <c r="N697" s="3">
        <v>130.05000000000001</v>
      </c>
      <c r="O697" s="3">
        <v>8</v>
      </c>
      <c r="P697" s="3" t="s">
        <v>794</v>
      </c>
      <c r="Q697" s="3" t="s">
        <v>843</v>
      </c>
      <c r="R697" s="3" t="s">
        <v>844</v>
      </c>
      <c r="S697" s="3" t="s">
        <v>1555</v>
      </c>
      <c r="T697" s="3" t="s">
        <v>1556</v>
      </c>
      <c r="U697" s="3" t="s">
        <v>1553</v>
      </c>
      <c r="V697" s="3" t="s">
        <v>1557</v>
      </c>
      <c r="W697" s="3" t="s">
        <v>1558</v>
      </c>
      <c r="X697" s="3" t="s">
        <v>848</v>
      </c>
      <c r="Y697" s="3" t="s">
        <v>1559</v>
      </c>
      <c r="Z697" s="3" t="s">
        <v>850</v>
      </c>
      <c r="AA697" s="3">
        <v>19</v>
      </c>
      <c r="AB697" s="3" t="s">
        <v>34</v>
      </c>
      <c r="AC697" s="3">
        <v>1</v>
      </c>
      <c r="AD697" s="3">
        <v>0</v>
      </c>
      <c r="AE697" s="3" t="s">
        <v>39</v>
      </c>
      <c r="AF697" s="3">
        <v>1</v>
      </c>
      <c r="AG697" s="3" t="s">
        <v>1560</v>
      </c>
      <c r="AH697" s="3" t="s">
        <v>1561</v>
      </c>
    </row>
    <row r="698" spans="1:34" hidden="1" outlineLevel="1" collapsed="1" x14ac:dyDescent="0.25">
      <c r="A698" t="s">
        <v>39</v>
      </c>
      <c r="B698" s="2" t="s">
        <v>45</v>
      </c>
      <c r="C698" s="2" t="s">
        <v>46</v>
      </c>
      <c r="D698" s="2" t="s">
        <v>33</v>
      </c>
      <c r="E698" s="2" t="s">
        <v>47</v>
      </c>
      <c r="F698" s="2" t="s">
        <v>48</v>
      </c>
      <c r="G698" s="2" t="s">
        <v>28</v>
      </c>
      <c r="H698" s="2" t="s">
        <v>49</v>
      </c>
      <c r="I698" s="2" t="s">
        <v>8</v>
      </c>
      <c r="J698" s="2" t="s">
        <v>50</v>
      </c>
      <c r="K698" s="2" t="s">
        <v>51</v>
      </c>
      <c r="L698" s="2" t="s">
        <v>52</v>
      </c>
      <c r="M698" s="2" t="s">
        <v>53</v>
      </c>
      <c r="N698" s="2" t="s">
        <v>54</v>
      </c>
      <c r="O698" s="2" t="s">
        <v>27</v>
      </c>
      <c r="P698" s="2" t="s">
        <v>55</v>
      </c>
      <c r="Q698" s="2" t="s">
        <v>56</v>
      </c>
      <c r="R698" s="2" t="s">
        <v>57</v>
      </c>
      <c r="S698" s="2" t="s">
        <v>58</v>
      </c>
    </row>
    <row r="699" spans="1:34" hidden="1" outlineLevel="1" collapsed="1" x14ac:dyDescent="0.25">
      <c r="A699" t="s">
        <v>39</v>
      </c>
      <c r="B699" s="4" t="s">
        <v>34</v>
      </c>
      <c r="C699" s="4" t="s">
        <v>1562</v>
      </c>
      <c r="D699" s="4" t="s">
        <v>582</v>
      </c>
      <c r="E699" s="4">
        <v>7.82131E-7</v>
      </c>
      <c r="F699" s="4">
        <v>6.6384300000000001E-4</v>
      </c>
      <c r="G699" s="4">
        <v>1</v>
      </c>
      <c r="H699" s="4">
        <v>2</v>
      </c>
      <c r="I699" s="4">
        <v>6</v>
      </c>
      <c r="J699" s="4" t="s">
        <v>1553</v>
      </c>
      <c r="K699" s="4" t="s">
        <v>1563</v>
      </c>
      <c r="L699" s="4" t="s">
        <v>1564</v>
      </c>
      <c r="M699" s="4">
        <v>1</v>
      </c>
      <c r="N699" s="4">
        <v>2196.0237400000001</v>
      </c>
      <c r="O699" s="4" t="s">
        <v>34</v>
      </c>
      <c r="P699" s="4" t="s">
        <v>34</v>
      </c>
      <c r="Q699" s="4">
        <v>1.9819999999999999E-4</v>
      </c>
      <c r="R699" s="4">
        <v>6.7549999999999999E-9</v>
      </c>
      <c r="S699" s="4">
        <v>6.44</v>
      </c>
    </row>
    <row r="700" spans="1:34" hidden="1" outlineLevel="1" collapsed="1" x14ac:dyDescent="0.25">
      <c r="A700" t="s">
        <v>39</v>
      </c>
      <c r="B700" s="4" t="s">
        <v>34</v>
      </c>
      <c r="C700" s="4" t="s">
        <v>1565</v>
      </c>
      <c r="D700" s="4" t="s">
        <v>39</v>
      </c>
      <c r="E700" s="4">
        <v>1.1753E-3</v>
      </c>
      <c r="F700" s="4">
        <v>6.6384300000000001E-4</v>
      </c>
      <c r="G700" s="4">
        <v>1</v>
      </c>
      <c r="H700" s="4">
        <v>2</v>
      </c>
      <c r="I700" s="4">
        <v>7</v>
      </c>
      <c r="J700" s="4" t="s">
        <v>1553</v>
      </c>
      <c r="K700" s="4" t="s">
        <v>1566</v>
      </c>
      <c r="L700" s="4" t="s">
        <v>39</v>
      </c>
      <c r="M700" s="4">
        <v>0</v>
      </c>
      <c r="N700" s="4">
        <v>1092.5432499999999</v>
      </c>
      <c r="O700" s="4" t="s">
        <v>34</v>
      </c>
      <c r="P700" s="4" t="s">
        <v>34</v>
      </c>
      <c r="Q700" s="4">
        <v>1.9819999999999999E-4</v>
      </c>
      <c r="R700" s="4">
        <v>8.9040000000000001E-5</v>
      </c>
      <c r="S700" s="4">
        <v>2.85</v>
      </c>
    </row>
    <row r="701" spans="1:34" hidden="1" outlineLevel="1" collapsed="1" x14ac:dyDescent="0.25">
      <c r="A701" t="s">
        <v>39</v>
      </c>
      <c r="B701" s="4" t="s">
        <v>34</v>
      </c>
      <c r="C701" s="4" t="s">
        <v>1567</v>
      </c>
      <c r="D701" s="4" t="s">
        <v>39</v>
      </c>
      <c r="E701" s="4">
        <v>1.3537799999999999E-2</v>
      </c>
      <c r="F701" s="4">
        <v>6.6384300000000001E-4</v>
      </c>
      <c r="G701" s="4">
        <v>1</v>
      </c>
      <c r="H701" s="4">
        <v>2</v>
      </c>
      <c r="I701" s="4">
        <v>1</v>
      </c>
      <c r="J701" s="4" t="s">
        <v>1553</v>
      </c>
      <c r="K701" s="4" t="s">
        <v>1568</v>
      </c>
      <c r="L701" s="4" t="s">
        <v>39</v>
      </c>
      <c r="M701" s="4">
        <v>0</v>
      </c>
      <c r="N701" s="4">
        <v>1052.60987</v>
      </c>
      <c r="O701" s="4" t="s">
        <v>34</v>
      </c>
      <c r="P701" s="4" t="s">
        <v>34</v>
      </c>
      <c r="Q701" s="4">
        <v>1.9819999999999999E-4</v>
      </c>
      <c r="R701" s="4">
        <v>2.137E-3</v>
      </c>
      <c r="S701" s="4">
        <v>1.88</v>
      </c>
    </row>
    <row r="702" spans="1:34" hidden="1" outlineLevel="1" collapsed="1" x14ac:dyDescent="0.25">
      <c r="A702" t="s">
        <v>39</v>
      </c>
      <c r="B702" s="4" t="s">
        <v>34</v>
      </c>
      <c r="C702" s="4" t="s">
        <v>1569</v>
      </c>
      <c r="D702" s="4" t="s">
        <v>39</v>
      </c>
      <c r="E702" s="4">
        <v>2.19469E-3</v>
      </c>
      <c r="F702" s="4">
        <v>6.6384300000000001E-4</v>
      </c>
      <c r="G702" s="4">
        <v>1</v>
      </c>
      <c r="H702" s="4">
        <v>2</v>
      </c>
      <c r="I702" s="4">
        <v>20</v>
      </c>
      <c r="J702" s="4" t="s">
        <v>1553</v>
      </c>
      <c r="K702" s="4" t="s">
        <v>1570</v>
      </c>
      <c r="L702" s="4" t="s">
        <v>39</v>
      </c>
      <c r="M702" s="4">
        <v>0</v>
      </c>
      <c r="N702" s="4">
        <v>1415.70126</v>
      </c>
      <c r="O702" s="4" t="s">
        <v>34</v>
      </c>
      <c r="P702" s="4" t="s">
        <v>34</v>
      </c>
      <c r="Q702" s="4">
        <v>1.9819999999999999E-4</v>
      </c>
      <c r="R702" s="4">
        <v>1.9990000000000001E-4</v>
      </c>
      <c r="S702" s="4">
        <v>2.44</v>
      </c>
    </row>
    <row r="703" spans="1:34" hidden="1" outlineLevel="1" collapsed="1" x14ac:dyDescent="0.25">
      <c r="A703" t="s">
        <v>39</v>
      </c>
      <c r="B703" s="4" t="s">
        <v>34</v>
      </c>
      <c r="C703" s="4" t="s">
        <v>1571</v>
      </c>
      <c r="D703" s="4" t="s">
        <v>39</v>
      </c>
      <c r="E703" s="4">
        <v>3.87937E-3</v>
      </c>
      <c r="F703" s="4">
        <v>6.6384300000000001E-4</v>
      </c>
      <c r="G703" s="4">
        <v>1</v>
      </c>
      <c r="H703" s="4">
        <v>2</v>
      </c>
      <c r="I703" s="4">
        <v>7</v>
      </c>
      <c r="J703" s="4" t="s">
        <v>1553</v>
      </c>
      <c r="K703" s="4" t="s">
        <v>1572</v>
      </c>
      <c r="L703" s="4" t="s">
        <v>39</v>
      </c>
      <c r="M703" s="4">
        <v>1</v>
      </c>
      <c r="N703" s="4">
        <v>1741.9078999999999</v>
      </c>
      <c r="O703" s="4" t="s">
        <v>34</v>
      </c>
      <c r="P703" s="4" t="s">
        <v>34</v>
      </c>
      <c r="Q703" s="4">
        <v>1.9819999999999999E-4</v>
      </c>
      <c r="R703" s="4">
        <v>4.1889999999999999E-4</v>
      </c>
      <c r="S703" s="4">
        <v>2.9</v>
      </c>
    </row>
    <row r="704" spans="1:34" hidden="1" outlineLevel="1" collapsed="1" x14ac:dyDescent="0.25">
      <c r="A704" t="s">
        <v>39</v>
      </c>
      <c r="B704" s="4" t="s">
        <v>34</v>
      </c>
      <c r="C704" s="4" t="s">
        <v>1573</v>
      </c>
      <c r="D704" s="4" t="s">
        <v>341</v>
      </c>
      <c r="E704" s="4">
        <v>2.79598E-2</v>
      </c>
      <c r="F704" s="4">
        <v>6.6384300000000001E-4</v>
      </c>
      <c r="G704" s="4">
        <v>1</v>
      </c>
      <c r="H704" s="4">
        <v>1</v>
      </c>
      <c r="I704" s="4">
        <v>5</v>
      </c>
      <c r="J704" s="4" t="s">
        <v>1553</v>
      </c>
      <c r="K704" s="4" t="s">
        <v>1574</v>
      </c>
      <c r="L704" s="4" t="s">
        <v>1575</v>
      </c>
      <c r="M704" s="4">
        <v>0</v>
      </c>
      <c r="N704" s="4">
        <v>815.43699000000004</v>
      </c>
      <c r="O704" s="4" t="s">
        <v>34</v>
      </c>
      <c r="P704" s="4" t="s">
        <v>34</v>
      </c>
      <c r="Q704" s="4">
        <v>1.9819999999999999E-4</v>
      </c>
      <c r="R704" s="4">
        <v>5.4970000000000001E-3</v>
      </c>
      <c r="S704" s="4">
        <v>1.6</v>
      </c>
    </row>
    <row r="705" spans="1:34" hidden="1" outlineLevel="1" collapsed="1" x14ac:dyDescent="0.25">
      <c r="A705" t="s">
        <v>39</v>
      </c>
      <c r="B705" s="4" t="s">
        <v>34</v>
      </c>
      <c r="C705" s="4" t="s">
        <v>1576</v>
      </c>
      <c r="D705" s="4" t="s">
        <v>39</v>
      </c>
      <c r="E705" s="4">
        <v>1.11845E-3</v>
      </c>
      <c r="F705" s="4">
        <v>6.6384300000000001E-4</v>
      </c>
      <c r="G705" s="4">
        <v>1</v>
      </c>
      <c r="H705" s="4">
        <v>2</v>
      </c>
      <c r="I705" s="4">
        <v>1</v>
      </c>
      <c r="J705" s="4" t="s">
        <v>1553</v>
      </c>
      <c r="K705" s="4" t="s">
        <v>1577</v>
      </c>
      <c r="L705" s="4" t="s">
        <v>39</v>
      </c>
      <c r="M705" s="4">
        <v>1</v>
      </c>
      <c r="N705" s="4">
        <v>1253.69606</v>
      </c>
      <c r="O705" s="4" t="s">
        <v>34</v>
      </c>
      <c r="P705" s="4" t="s">
        <v>34</v>
      </c>
      <c r="Q705" s="4">
        <v>1.9819999999999999E-4</v>
      </c>
      <c r="R705" s="4">
        <v>8.3430000000000006E-5</v>
      </c>
      <c r="S705" s="4">
        <v>3.71</v>
      </c>
    </row>
    <row r="706" spans="1:34" hidden="1" outlineLevel="1" collapsed="1" x14ac:dyDescent="0.25">
      <c r="A706" t="s">
        <v>39</v>
      </c>
      <c r="B706" s="4" t="s">
        <v>34</v>
      </c>
      <c r="C706" s="4" t="s">
        <v>1578</v>
      </c>
      <c r="D706" s="4" t="s">
        <v>484</v>
      </c>
      <c r="E706" s="4">
        <v>1.49573E-5</v>
      </c>
      <c r="F706" s="4">
        <v>6.6384300000000001E-4</v>
      </c>
      <c r="G706" s="4">
        <v>1</v>
      </c>
      <c r="H706" s="4">
        <v>2</v>
      </c>
      <c r="I706" s="4">
        <v>2</v>
      </c>
      <c r="J706" s="4" t="s">
        <v>1553</v>
      </c>
      <c r="K706" s="4" t="s">
        <v>1579</v>
      </c>
      <c r="L706" s="4" t="s">
        <v>1564</v>
      </c>
      <c r="M706" s="4">
        <v>2</v>
      </c>
      <c r="N706" s="4">
        <v>2423.1871099999998</v>
      </c>
      <c r="O706" s="4" t="s">
        <v>34</v>
      </c>
      <c r="P706" s="4" t="s">
        <v>34</v>
      </c>
      <c r="Q706" s="4">
        <v>1.9819999999999999E-4</v>
      </c>
      <c r="R706" s="4">
        <v>3.1100000000000002E-7</v>
      </c>
      <c r="S706" s="4">
        <v>5.87</v>
      </c>
    </row>
    <row r="707" spans="1:34" x14ac:dyDescent="0.25">
      <c r="A707" s="3" t="s">
        <v>34</v>
      </c>
      <c r="B707" s="3" t="s">
        <v>35</v>
      </c>
      <c r="C707" s="3" t="s">
        <v>1580</v>
      </c>
      <c r="D707" s="3" t="s">
        <v>1581</v>
      </c>
      <c r="E707" s="3">
        <v>0</v>
      </c>
      <c r="F707" s="3">
        <v>38.615000000000002</v>
      </c>
      <c r="G707" s="3">
        <v>40</v>
      </c>
      <c r="H707" s="3">
        <v>7</v>
      </c>
      <c r="I707" s="3">
        <v>35</v>
      </c>
      <c r="J707" s="3">
        <v>7</v>
      </c>
      <c r="K707" s="3">
        <v>200</v>
      </c>
      <c r="L707" s="3">
        <v>22.5</v>
      </c>
      <c r="M707" s="3">
        <v>10.67</v>
      </c>
      <c r="N707" s="3">
        <v>97.63</v>
      </c>
      <c r="O707" s="3">
        <v>7</v>
      </c>
      <c r="P707" s="3" t="s">
        <v>421</v>
      </c>
      <c r="Q707" s="3" t="s">
        <v>876</v>
      </c>
      <c r="R707" s="3" t="s">
        <v>877</v>
      </c>
      <c r="S707" s="3" t="s">
        <v>1582</v>
      </c>
      <c r="T707" s="3" t="s">
        <v>39</v>
      </c>
      <c r="U707" s="3" t="s">
        <v>1583</v>
      </c>
      <c r="V707" s="3" t="s">
        <v>39</v>
      </c>
      <c r="W707" s="3" t="s">
        <v>1584</v>
      </c>
      <c r="X707" s="3" t="s">
        <v>39</v>
      </c>
      <c r="Y707" s="3" t="s">
        <v>39</v>
      </c>
      <c r="Z707" s="3" t="s">
        <v>39</v>
      </c>
      <c r="AA707" s="3">
        <v>0</v>
      </c>
      <c r="AB707" s="3" t="s">
        <v>34</v>
      </c>
      <c r="AC707" s="3">
        <v>1</v>
      </c>
      <c r="AD707" s="3">
        <v>0</v>
      </c>
      <c r="AE707" s="3" t="s">
        <v>39</v>
      </c>
      <c r="AF707" s="3">
        <v>0</v>
      </c>
      <c r="AG707" s="3" t="s">
        <v>39</v>
      </c>
      <c r="AH707" s="3" t="s">
        <v>1585</v>
      </c>
    </row>
    <row r="708" spans="1:34" hidden="1" outlineLevel="1" collapsed="1" x14ac:dyDescent="0.25">
      <c r="A708" t="s">
        <v>39</v>
      </c>
      <c r="B708" s="2" t="s">
        <v>45</v>
      </c>
      <c r="C708" s="2" t="s">
        <v>46</v>
      </c>
      <c r="D708" s="2" t="s">
        <v>33</v>
      </c>
      <c r="E708" s="2" t="s">
        <v>47</v>
      </c>
      <c r="F708" s="2" t="s">
        <v>48</v>
      </c>
      <c r="G708" s="2" t="s">
        <v>28</v>
      </c>
      <c r="H708" s="2" t="s">
        <v>49</v>
      </c>
      <c r="I708" s="2" t="s">
        <v>8</v>
      </c>
      <c r="J708" s="2" t="s">
        <v>50</v>
      </c>
      <c r="K708" s="2" t="s">
        <v>51</v>
      </c>
      <c r="L708" s="2" t="s">
        <v>52</v>
      </c>
      <c r="M708" s="2" t="s">
        <v>53</v>
      </c>
      <c r="N708" s="2" t="s">
        <v>54</v>
      </c>
      <c r="O708" s="2" t="s">
        <v>27</v>
      </c>
      <c r="P708" s="2" t="s">
        <v>55</v>
      </c>
      <c r="Q708" s="2" t="s">
        <v>56</v>
      </c>
      <c r="R708" s="2" t="s">
        <v>57</v>
      </c>
      <c r="S708" s="2" t="s">
        <v>58</v>
      </c>
    </row>
    <row r="709" spans="1:34" hidden="1" outlineLevel="1" collapsed="1" x14ac:dyDescent="0.25">
      <c r="A709" t="s">
        <v>39</v>
      </c>
      <c r="B709" s="4" t="s">
        <v>34</v>
      </c>
      <c r="C709" s="4" t="s">
        <v>1586</v>
      </c>
      <c r="D709" s="4" t="s">
        <v>39</v>
      </c>
      <c r="E709" s="4">
        <v>8.1865199999999992E-3</v>
      </c>
      <c r="F709" s="4">
        <v>6.6384300000000001E-4</v>
      </c>
      <c r="G709" s="4">
        <v>1</v>
      </c>
      <c r="H709" s="4">
        <v>1</v>
      </c>
      <c r="I709" s="4">
        <v>1</v>
      </c>
      <c r="J709" s="4" t="s">
        <v>1580</v>
      </c>
      <c r="K709" s="4" t="s">
        <v>1587</v>
      </c>
      <c r="L709" s="4" t="s">
        <v>39</v>
      </c>
      <c r="M709" s="4">
        <v>0</v>
      </c>
      <c r="N709" s="4">
        <v>1301.7212099999999</v>
      </c>
      <c r="O709" s="4" t="s">
        <v>34</v>
      </c>
      <c r="P709" s="4" t="s">
        <v>34</v>
      </c>
      <c r="Q709" s="4">
        <v>1.9819999999999999E-4</v>
      </c>
      <c r="R709" s="4">
        <v>1.1100000000000001E-3</v>
      </c>
      <c r="S709" s="4">
        <v>2.4500000000000002</v>
      </c>
    </row>
    <row r="710" spans="1:34" hidden="1" outlineLevel="1" collapsed="1" x14ac:dyDescent="0.25">
      <c r="A710" t="s">
        <v>39</v>
      </c>
      <c r="B710" s="4" t="s">
        <v>34</v>
      </c>
      <c r="C710" s="4" t="s">
        <v>1588</v>
      </c>
      <c r="D710" s="4" t="s">
        <v>39</v>
      </c>
      <c r="E710" s="4">
        <v>7.2298600000000001E-4</v>
      </c>
      <c r="F710" s="4">
        <v>6.6384300000000001E-4</v>
      </c>
      <c r="G710" s="4">
        <v>1</v>
      </c>
      <c r="H710" s="4">
        <v>1</v>
      </c>
      <c r="I710" s="4">
        <v>8</v>
      </c>
      <c r="J710" s="4" t="s">
        <v>1580</v>
      </c>
      <c r="K710" s="4" t="s">
        <v>1589</v>
      </c>
      <c r="L710" s="4" t="s">
        <v>39</v>
      </c>
      <c r="M710" s="4">
        <v>0</v>
      </c>
      <c r="N710" s="4">
        <v>1667.8863799999999</v>
      </c>
      <c r="O710" s="4" t="s">
        <v>34</v>
      </c>
      <c r="P710" s="4" t="s">
        <v>34</v>
      </c>
      <c r="Q710" s="4">
        <v>1.9819999999999999E-4</v>
      </c>
      <c r="R710" s="4">
        <v>4.7410000000000002E-5</v>
      </c>
      <c r="S710" s="4">
        <v>3.31</v>
      </c>
    </row>
    <row r="711" spans="1:34" hidden="1" outlineLevel="1" collapsed="1" x14ac:dyDescent="0.25">
      <c r="A711" t="s">
        <v>39</v>
      </c>
      <c r="B711" s="4" t="s">
        <v>34</v>
      </c>
      <c r="C711" s="4" t="s">
        <v>1590</v>
      </c>
      <c r="D711" s="4" t="s">
        <v>39</v>
      </c>
      <c r="E711" s="4">
        <v>6.7980199999999997E-6</v>
      </c>
      <c r="F711" s="4">
        <v>6.6384300000000001E-4</v>
      </c>
      <c r="G711" s="4">
        <v>1</v>
      </c>
      <c r="H711" s="4">
        <v>1</v>
      </c>
      <c r="I711" s="4">
        <v>15</v>
      </c>
      <c r="J711" s="4" t="s">
        <v>1580</v>
      </c>
      <c r="K711" s="4" t="s">
        <v>1591</v>
      </c>
      <c r="L711" s="4" t="s">
        <v>39</v>
      </c>
      <c r="M711" s="4">
        <v>0</v>
      </c>
      <c r="N711" s="4">
        <v>1396.6703</v>
      </c>
      <c r="O711" s="4" t="s">
        <v>34</v>
      </c>
      <c r="P711" s="4" t="s">
        <v>34</v>
      </c>
      <c r="Q711" s="4">
        <v>1.9819999999999999E-4</v>
      </c>
      <c r="R711" s="4">
        <v>1.1159999999999999E-7</v>
      </c>
      <c r="S711" s="4">
        <v>3.96</v>
      </c>
    </row>
    <row r="712" spans="1:34" hidden="1" outlineLevel="1" collapsed="1" x14ac:dyDescent="0.25">
      <c r="A712" t="s">
        <v>39</v>
      </c>
      <c r="B712" s="4" t="s">
        <v>34</v>
      </c>
      <c r="C712" s="4" t="s">
        <v>1592</v>
      </c>
      <c r="D712" s="4" t="s">
        <v>39</v>
      </c>
      <c r="E712" s="4">
        <v>3.0099000000000001E-5</v>
      </c>
      <c r="F712" s="4">
        <v>6.6384300000000001E-4</v>
      </c>
      <c r="G712" s="4">
        <v>1</v>
      </c>
      <c r="H712" s="4">
        <v>1</v>
      </c>
      <c r="I712" s="4">
        <v>4</v>
      </c>
      <c r="J712" s="4" t="s">
        <v>1580</v>
      </c>
      <c r="K712" s="4" t="s">
        <v>1593</v>
      </c>
      <c r="L712" s="4" t="s">
        <v>39</v>
      </c>
      <c r="M712" s="4">
        <v>0</v>
      </c>
      <c r="N712" s="4">
        <v>1625.7805800000001</v>
      </c>
      <c r="O712" s="4" t="s">
        <v>34</v>
      </c>
      <c r="P712" s="4" t="s">
        <v>34</v>
      </c>
      <c r="Q712" s="4">
        <v>1.9819999999999999E-4</v>
      </c>
      <c r="R712" s="4">
        <v>7.6710000000000003E-7</v>
      </c>
      <c r="S712" s="4">
        <v>4.03</v>
      </c>
    </row>
    <row r="713" spans="1:34" hidden="1" outlineLevel="1" collapsed="1" x14ac:dyDescent="0.25">
      <c r="A713" t="s">
        <v>39</v>
      </c>
      <c r="B713" s="4" t="s">
        <v>34</v>
      </c>
      <c r="C713" s="4" t="s">
        <v>1594</v>
      </c>
      <c r="D713" s="4" t="s">
        <v>39</v>
      </c>
      <c r="E713" s="4">
        <v>3.2746800000000003E-5</v>
      </c>
      <c r="F713" s="4">
        <v>6.6384300000000001E-4</v>
      </c>
      <c r="G713" s="4">
        <v>1</v>
      </c>
      <c r="H713" s="4">
        <v>1</v>
      </c>
      <c r="I713" s="4">
        <v>3</v>
      </c>
      <c r="J713" s="4" t="s">
        <v>1580</v>
      </c>
      <c r="K713" s="4" t="s">
        <v>1595</v>
      </c>
      <c r="L713" s="4" t="s">
        <v>39</v>
      </c>
      <c r="M713" s="4">
        <v>1</v>
      </c>
      <c r="N713" s="4">
        <v>1753.87554</v>
      </c>
      <c r="O713" s="4" t="s">
        <v>34</v>
      </c>
      <c r="P713" s="4" t="s">
        <v>34</v>
      </c>
      <c r="Q713" s="4">
        <v>1.9819999999999999E-4</v>
      </c>
      <c r="R713" s="4">
        <v>8.5629999999999996E-7</v>
      </c>
      <c r="S713" s="4">
        <v>5.23</v>
      </c>
    </row>
    <row r="714" spans="1:34" hidden="1" outlineLevel="1" collapsed="1" x14ac:dyDescent="0.25">
      <c r="A714" t="s">
        <v>39</v>
      </c>
      <c r="B714" s="4" t="s">
        <v>34</v>
      </c>
      <c r="C714" s="4" t="s">
        <v>1596</v>
      </c>
      <c r="D714" s="4" t="s">
        <v>480</v>
      </c>
      <c r="E714" s="4">
        <v>1.32739E-2</v>
      </c>
      <c r="F714" s="4">
        <v>6.6384300000000001E-4</v>
      </c>
      <c r="G714" s="4">
        <v>1</v>
      </c>
      <c r="H714" s="4">
        <v>1</v>
      </c>
      <c r="I714" s="4">
        <v>3</v>
      </c>
      <c r="J714" s="4" t="s">
        <v>1580</v>
      </c>
      <c r="K714" s="4" t="s">
        <v>1597</v>
      </c>
      <c r="L714" s="4" t="s">
        <v>1598</v>
      </c>
      <c r="M714" s="4">
        <v>0</v>
      </c>
      <c r="N714" s="4">
        <v>1551.76964</v>
      </c>
      <c r="O714" s="4" t="s">
        <v>34</v>
      </c>
      <c r="P714" s="4" t="s">
        <v>34</v>
      </c>
      <c r="Q714" s="4">
        <v>1.9819999999999999E-4</v>
      </c>
      <c r="R714" s="4">
        <v>2.0820000000000001E-3</v>
      </c>
      <c r="S714" s="4">
        <v>2.59</v>
      </c>
    </row>
    <row r="715" spans="1:34" hidden="1" outlineLevel="1" collapsed="1" x14ac:dyDescent="0.25">
      <c r="A715" t="s">
        <v>39</v>
      </c>
      <c r="B715" s="4" t="s">
        <v>34</v>
      </c>
      <c r="C715" s="4" t="s">
        <v>1599</v>
      </c>
      <c r="D715" s="4" t="s">
        <v>39</v>
      </c>
      <c r="E715" s="4">
        <v>0.20437900000000001</v>
      </c>
      <c r="F715" s="4">
        <v>9.0459700000000004E-3</v>
      </c>
      <c r="G715" s="4">
        <v>1</v>
      </c>
      <c r="H715" s="4">
        <v>1</v>
      </c>
      <c r="I715" s="4">
        <v>1</v>
      </c>
      <c r="J715" s="4" t="s">
        <v>1580</v>
      </c>
      <c r="K715" s="4" t="s">
        <v>1600</v>
      </c>
      <c r="L715" s="4" t="s">
        <v>39</v>
      </c>
      <c r="M715" s="4">
        <v>1</v>
      </c>
      <c r="N715" s="4">
        <v>1146.6000899999999</v>
      </c>
      <c r="O715" s="4" t="s">
        <v>34</v>
      </c>
      <c r="P715" s="4" t="s">
        <v>34</v>
      </c>
      <c r="Q715" s="4">
        <v>2.503E-3</v>
      </c>
      <c r="R715" s="4">
        <v>8.1210000000000004E-2</v>
      </c>
      <c r="S715" s="4">
        <v>2.0699999999999998</v>
      </c>
    </row>
    <row r="716" spans="1:34" x14ac:dyDescent="0.25">
      <c r="A716" s="3" t="s">
        <v>34</v>
      </c>
      <c r="B716" s="3" t="s">
        <v>35</v>
      </c>
      <c r="C716" s="3" t="s">
        <v>947</v>
      </c>
      <c r="D716" s="3" t="s">
        <v>1601</v>
      </c>
      <c r="E716" s="3">
        <v>0</v>
      </c>
      <c r="F716" s="3">
        <v>38.241999999999997</v>
      </c>
      <c r="G716" s="3">
        <v>42</v>
      </c>
      <c r="H716" s="3">
        <v>6</v>
      </c>
      <c r="I716" s="3">
        <v>91</v>
      </c>
      <c r="J716" s="3">
        <v>6</v>
      </c>
      <c r="K716" s="3">
        <v>231</v>
      </c>
      <c r="L716" s="3">
        <v>24.4</v>
      </c>
      <c r="M716" s="3">
        <v>7.18</v>
      </c>
      <c r="N716" s="3">
        <v>204.71</v>
      </c>
      <c r="O716" s="3">
        <v>6</v>
      </c>
      <c r="P716" s="3" t="s">
        <v>39</v>
      </c>
      <c r="Q716" s="3" t="s">
        <v>39</v>
      </c>
      <c r="R716" s="3" t="s">
        <v>39</v>
      </c>
      <c r="S716" s="3" t="s">
        <v>39</v>
      </c>
      <c r="T716" s="3" t="s">
        <v>39</v>
      </c>
      <c r="U716" s="3" t="s">
        <v>39</v>
      </c>
      <c r="V716" s="3" t="s">
        <v>39</v>
      </c>
      <c r="W716" s="3" t="s">
        <v>39</v>
      </c>
      <c r="X716" s="3" t="s">
        <v>39</v>
      </c>
      <c r="Y716" s="3" t="s">
        <v>39</v>
      </c>
      <c r="Z716" s="3" t="s">
        <v>39</v>
      </c>
      <c r="AA716" s="3">
        <v>0</v>
      </c>
      <c r="AB716" s="3" t="s">
        <v>34</v>
      </c>
      <c r="AC716" s="3">
        <v>1</v>
      </c>
      <c r="AD716" s="3">
        <v>0</v>
      </c>
      <c r="AE716" s="3" t="s">
        <v>39</v>
      </c>
      <c r="AF716" s="3">
        <v>2</v>
      </c>
      <c r="AG716" s="3" t="s">
        <v>1602</v>
      </c>
      <c r="AH716" s="3" t="s">
        <v>1603</v>
      </c>
    </row>
    <row r="717" spans="1:34" hidden="1" outlineLevel="1" collapsed="1" x14ac:dyDescent="0.25">
      <c r="A717" t="s">
        <v>39</v>
      </c>
      <c r="B717" s="2" t="s">
        <v>45</v>
      </c>
      <c r="C717" s="2" t="s">
        <v>46</v>
      </c>
      <c r="D717" s="2" t="s">
        <v>33</v>
      </c>
      <c r="E717" s="2" t="s">
        <v>47</v>
      </c>
      <c r="F717" s="2" t="s">
        <v>48</v>
      </c>
      <c r="G717" s="2" t="s">
        <v>28</v>
      </c>
      <c r="H717" s="2" t="s">
        <v>49</v>
      </c>
      <c r="I717" s="2" t="s">
        <v>8</v>
      </c>
      <c r="J717" s="2" t="s">
        <v>50</v>
      </c>
      <c r="K717" s="2" t="s">
        <v>51</v>
      </c>
      <c r="L717" s="2" t="s">
        <v>52</v>
      </c>
      <c r="M717" s="2" t="s">
        <v>53</v>
      </c>
      <c r="N717" s="2" t="s">
        <v>54</v>
      </c>
      <c r="O717" s="2" t="s">
        <v>27</v>
      </c>
      <c r="P717" s="2" t="s">
        <v>55</v>
      </c>
      <c r="Q717" s="2" t="s">
        <v>56</v>
      </c>
      <c r="R717" s="2" t="s">
        <v>57</v>
      </c>
      <c r="S717" s="2" t="s">
        <v>58</v>
      </c>
    </row>
    <row r="718" spans="1:34" hidden="1" outlineLevel="1" collapsed="1" x14ac:dyDescent="0.25">
      <c r="A718" t="s">
        <v>39</v>
      </c>
      <c r="B718" s="4" t="s">
        <v>34</v>
      </c>
      <c r="C718" s="4" t="s">
        <v>1604</v>
      </c>
      <c r="D718" s="4" t="s">
        <v>39</v>
      </c>
      <c r="E718" s="4">
        <v>5.6024699999999997E-6</v>
      </c>
      <c r="F718" s="4">
        <v>6.6384300000000001E-4</v>
      </c>
      <c r="G718" s="4">
        <v>1</v>
      </c>
      <c r="H718" s="4">
        <v>1</v>
      </c>
      <c r="I718" s="4">
        <v>7</v>
      </c>
      <c r="J718" s="4" t="s">
        <v>947</v>
      </c>
      <c r="K718" s="4" t="s">
        <v>1605</v>
      </c>
      <c r="L718" s="4" t="s">
        <v>39</v>
      </c>
      <c r="M718" s="4">
        <v>0</v>
      </c>
      <c r="N718" s="4">
        <v>2211.1040400000002</v>
      </c>
      <c r="O718" s="4" t="s">
        <v>34</v>
      </c>
      <c r="P718" s="4" t="s">
        <v>34</v>
      </c>
      <c r="Q718" s="4">
        <v>1.9819999999999999E-4</v>
      </c>
      <c r="R718" s="4">
        <v>8.6949999999999994E-8</v>
      </c>
      <c r="S718" s="4">
        <v>4.95</v>
      </c>
    </row>
    <row r="719" spans="1:34" hidden="1" outlineLevel="1" collapsed="1" x14ac:dyDescent="0.25">
      <c r="A719" t="s">
        <v>39</v>
      </c>
      <c r="B719" s="4" t="s">
        <v>34</v>
      </c>
      <c r="C719" s="4" t="s">
        <v>1606</v>
      </c>
      <c r="D719" s="4" t="s">
        <v>916</v>
      </c>
      <c r="E719" s="4">
        <v>2.1165399999999999E-5</v>
      </c>
      <c r="F719" s="4">
        <v>6.6384300000000001E-4</v>
      </c>
      <c r="G719" s="4">
        <v>1</v>
      </c>
      <c r="H719" s="4">
        <v>1</v>
      </c>
      <c r="I719" s="4">
        <v>2</v>
      </c>
      <c r="J719" s="4" t="s">
        <v>947</v>
      </c>
      <c r="K719" s="4" t="s">
        <v>1607</v>
      </c>
      <c r="L719" s="4" t="s">
        <v>1608</v>
      </c>
      <c r="M719" s="4">
        <v>0</v>
      </c>
      <c r="N719" s="4">
        <v>2299.1750900000002</v>
      </c>
      <c r="O719" s="4" t="s">
        <v>34</v>
      </c>
      <c r="P719" s="4" t="s">
        <v>34</v>
      </c>
      <c r="Q719" s="4">
        <v>1.9819999999999999E-4</v>
      </c>
      <c r="R719" s="4">
        <v>4.8889999999999999E-7</v>
      </c>
      <c r="S719" s="4">
        <v>5.16</v>
      </c>
    </row>
    <row r="720" spans="1:34" hidden="1" outlineLevel="1" collapsed="1" x14ac:dyDescent="0.25">
      <c r="A720" t="s">
        <v>39</v>
      </c>
      <c r="B720" s="4" t="s">
        <v>34</v>
      </c>
      <c r="C720" s="4" t="s">
        <v>1609</v>
      </c>
      <c r="D720" s="4" t="s">
        <v>39</v>
      </c>
      <c r="E720" s="4">
        <v>1.53604E-3</v>
      </c>
      <c r="F720" s="4">
        <v>6.6384300000000001E-4</v>
      </c>
      <c r="G720" s="4">
        <v>1</v>
      </c>
      <c r="H720" s="4">
        <v>1</v>
      </c>
      <c r="I720" s="4">
        <v>25</v>
      </c>
      <c r="J720" s="4" t="s">
        <v>947</v>
      </c>
      <c r="K720" s="4" t="s">
        <v>1610</v>
      </c>
      <c r="L720" s="4" t="s">
        <v>39</v>
      </c>
      <c r="M720" s="4">
        <v>0</v>
      </c>
      <c r="N720" s="4">
        <v>1045.5636500000001</v>
      </c>
      <c r="O720" s="4" t="s">
        <v>34</v>
      </c>
      <c r="P720" s="4" t="s">
        <v>34</v>
      </c>
      <c r="Q720" s="4">
        <v>1.9819999999999999E-4</v>
      </c>
      <c r="R720" s="4">
        <v>1.261E-4</v>
      </c>
      <c r="S720" s="4">
        <v>2.77</v>
      </c>
    </row>
    <row r="721" spans="1:34" hidden="1" outlineLevel="1" collapsed="1" x14ac:dyDescent="0.25">
      <c r="A721" t="s">
        <v>39</v>
      </c>
      <c r="B721" s="4" t="s">
        <v>34</v>
      </c>
      <c r="C721" s="4" t="s">
        <v>1611</v>
      </c>
      <c r="D721" s="4" t="s">
        <v>1612</v>
      </c>
      <c r="E721" s="4">
        <v>5.9836899999999995E-7</v>
      </c>
      <c r="F721" s="4">
        <v>6.6384300000000001E-4</v>
      </c>
      <c r="G721" s="4">
        <v>1</v>
      </c>
      <c r="H721" s="4">
        <v>1</v>
      </c>
      <c r="I721" s="4">
        <v>3</v>
      </c>
      <c r="J721" s="4" t="s">
        <v>947</v>
      </c>
      <c r="K721" s="4" t="s">
        <v>1613</v>
      </c>
      <c r="L721" s="4" t="s">
        <v>1614</v>
      </c>
      <c r="M721" s="4">
        <v>0</v>
      </c>
      <c r="N721" s="4">
        <v>1882.84221</v>
      </c>
      <c r="O721" s="4" t="s">
        <v>34</v>
      </c>
      <c r="P721" s="4" t="s">
        <v>34</v>
      </c>
      <c r="Q721" s="4">
        <v>1.9819999999999999E-4</v>
      </c>
      <c r="R721" s="4">
        <v>4.7939999999999998E-9</v>
      </c>
      <c r="S721" s="4">
        <v>5.3</v>
      </c>
    </row>
    <row r="722" spans="1:34" hidden="1" outlineLevel="1" collapsed="1" x14ac:dyDescent="0.25">
      <c r="A722" t="s">
        <v>39</v>
      </c>
      <c r="B722" s="4" t="s">
        <v>34</v>
      </c>
      <c r="C722" s="4" t="s">
        <v>1615</v>
      </c>
      <c r="D722" s="4" t="s">
        <v>1616</v>
      </c>
      <c r="E722" s="4">
        <v>8.0142500000000005E-2</v>
      </c>
      <c r="F722" s="4">
        <v>1.35166E-3</v>
      </c>
      <c r="G722" s="4">
        <v>1</v>
      </c>
      <c r="H722" s="4">
        <v>1</v>
      </c>
      <c r="I722" s="4">
        <v>1</v>
      </c>
      <c r="J722" s="4" t="s">
        <v>947</v>
      </c>
      <c r="K722" s="4" t="s">
        <v>1617</v>
      </c>
      <c r="L722" s="4" t="s">
        <v>1618</v>
      </c>
      <c r="M722" s="4">
        <v>0</v>
      </c>
      <c r="N722" s="4">
        <v>2231.0471200000002</v>
      </c>
      <c r="O722" s="4" t="s">
        <v>34</v>
      </c>
      <c r="P722" s="4" t="s">
        <v>34</v>
      </c>
      <c r="Q722" s="4">
        <v>3.7310000000000002E-4</v>
      </c>
      <c r="R722" s="4">
        <v>2.2290000000000001E-2</v>
      </c>
      <c r="S722" s="4">
        <v>2.58</v>
      </c>
    </row>
    <row r="723" spans="1:34" hidden="1" outlineLevel="1" collapsed="1" x14ac:dyDescent="0.25">
      <c r="A723" t="s">
        <v>39</v>
      </c>
      <c r="B723" s="4" t="s">
        <v>34</v>
      </c>
      <c r="C723" s="4" t="s">
        <v>1619</v>
      </c>
      <c r="D723" s="4" t="s">
        <v>39</v>
      </c>
      <c r="E723" s="4">
        <v>7.6018500000000003E-3</v>
      </c>
      <c r="F723" s="4">
        <v>6.6384300000000001E-4</v>
      </c>
      <c r="G723" s="4">
        <v>1</v>
      </c>
      <c r="H723" s="4">
        <v>1</v>
      </c>
      <c r="I723" s="4">
        <v>53</v>
      </c>
      <c r="J723" s="4" t="s">
        <v>947</v>
      </c>
      <c r="K723" s="4" t="s">
        <v>1620</v>
      </c>
      <c r="L723" s="4" t="s">
        <v>39</v>
      </c>
      <c r="M723" s="4">
        <v>0</v>
      </c>
      <c r="N723" s="4">
        <v>842.50942999999995</v>
      </c>
      <c r="O723" s="4" t="s">
        <v>34</v>
      </c>
      <c r="P723" s="4" t="s">
        <v>34</v>
      </c>
      <c r="Q723" s="4">
        <v>1.9819999999999999E-4</v>
      </c>
      <c r="R723" s="4">
        <v>1.0070000000000001E-3</v>
      </c>
      <c r="S723" s="4">
        <v>1.89</v>
      </c>
    </row>
    <row r="724" spans="1:34" x14ac:dyDescent="0.25">
      <c r="A724" s="3" t="s">
        <v>34</v>
      </c>
      <c r="B724" s="3" t="s">
        <v>35</v>
      </c>
      <c r="C724" s="3" t="s">
        <v>1621</v>
      </c>
      <c r="D724" s="3" t="s">
        <v>1622</v>
      </c>
      <c r="E724" s="3">
        <v>0</v>
      </c>
      <c r="F724" s="3">
        <v>38.097000000000001</v>
      </c>
      <c r="G724" s="3">
        <v>33</v>
      </c>
      <c r="H724" s="3">
        <v>7</v>
      </c>
      <c r="I724" s="3">
        <v>10</v>
      </c>
      <c r="J724" s="3">
        <v>7</v>
      </c>
      <c r="K724" s="3">
        <v>254</v>
      </c>
      <c r="L724" s="3">
        <v>27.4</v>
      </c>
      <c r="M724" s="3">
        <v>11.11</v>
      </c>
      <c r="N724" s="3">
        <v>32.020000000000003</v>
      </c>
      <c r="O724" s="3">
        <v>7</v>
      </c>
      <c r="P724" s="3" t="s">
        <v>421</v>
      </c>
      <c r="Q724" s="3" t="s">
        <v>876</v>
      </c>
      <c r="R724" s="3" t="s">
        <v>877</v>
      </c>
      <c r="S724" s="3" t="s">
        <v>1623</v>
      </c>
      <c r="T724" s="3" t="s">
        <v>39</v>
      </c>
      <c r="U724" s="3" t="s">
        <v>1624</v>
      </c>
      <c r="V724" s="3" t="s">
        <v>39</v>
      </c>
      <c r="W724" s="3" t="s">
        <v>1625</v>
      </c>
      <c r="X724" s="3" t="s">
        <v>39</v>
      </c>
      <c r="Y724" s="3" t="s">
        <v>39</v>
      </c>
      <c r="Z724" s="3" t="s">
        <v>39</v>
      </c>
      <c r="AA724" s="3">
        <v>0</v>
      </c>
      <c r="AB724" s="3" t="s">
        <v>34</v>
      </c>
      <c r="AC724" s="3">
        <v>1</v>
      </c>
      <c r="AD724" s="3">
        <v>0</v>
      </c>
      <c r="AE724" s="3" t="s">
        <v>39</v>
      </c>
      <c r="AF724" s="3">
        <v>0</v>
      </c>
      <c r="AG724" s="3" t="s">
        <v>39</v>
      </c>
      <c r="AH724" s="3" t="s">
        <v>39</v>
      </c>
    </row>
    <row r="725" spans="1:34" hidden="1" outlineLevel="1" collapsed="1" x14ac:dyDescent="0.25">
      <c r="A725" t="s">
        <v>39</v>
      </c>
      <c r="B725" s="2" t="s">
        <v>45</v>
      </c>
      <c r="C725" s="2" t="s">
        <v>46</v>
      </c>
      <c r="D725" s="2" t="s">
        <v>33</v>
      </c>
      <c r="E725" s="2" t="s">
        <v>47</v>
      </c>
      <c r="F725" s="2" t="s">
        <v>48</v>
      </c>
      <c r="G725" s="2" t="s">
        <v>28</v>
      </c>
      <c r="H725" s="2" t="s">
        <v>49</v>
      </c>
      <c r="I725" s="2" t="s">
        <v>8</v>
      </c>
      <c r="J725" s="2" t="s">
        <v>50</v>
      </c>
      <c r="K725" s="2" t="s">
        <v>51</v>
      </c>
      <c r="L725" s="2" t="s">
        <v>52</v>
      </c>
      <c r="M725" s="2" t="s">
        <v>53</v>
      </c>
      <c r="N725" s="2" t="s">
        <v>54</v>
      </c>
      <c r="O725" s="2" t="s">
        <v>27</v>
      </c>
      <c r="P725" s="2" t="s">
        <v>55</v>
      </c>
      <c r="Q725" s="2" t="s">
        <v>56</v>
      </c>
      <c r="R725" s="2" t="s">
        <v>57</v>
      </c>
      <c r="S725" s="2" t="s">
        <v>58</v>
      </c>
    </row>
    <row r="726" spans="1:34" hidden="1" outlineLevel="1" collapsed="1" x14ac:dyDescent="0.25">
      <c r="A726" t="s">
        <v>39</v>
      </c>
      <c r="B726" s="4" t="s">
        <v>34</v>
      </c>
      <c r="C726" s="4" t="s">
        <v>1626</v>
      </c>
      <c r="D726" s="4" t="s">
        <v>39</v>
      </c>
      <c r="E726" s="4">
        <v>8.7288600000000002E-4</v>
      </c>
      <c r="F726" s="4">
        <v>6.6384300000000001E-4</v>
      </c>
      <c r="G726" s="4">
        <v>1</v>
      </c>
      <c r="H726" s="4">
        <v>1</v>
      </c>
      <c r="I726" s="4">
        <v>1</v>
      </c>
      <c r="J726" s="4" t="s">
        <v>1621</v>
      </c>
      <c r="K726" s="4" t="s">
        <v>1627</v>
      </c>
      <c r="L726" s="4" t="s">
        <v>39</v>
      </c>
      <c r="M726" s="4">
        <v>0</v>
      </c>
      <c r="N726" s="4">
        <v>1840.9187999999999</v>
      </c>
      <c r="O726" s="4" t="s">
        <v>34</v>
      </c>
      <c r="P726" s="4" t="s">
        <v>34</v>
      </c>
      <c r="Q726" s="4">
        <v>1.9819999999999999E-4</v>
      </c>
      <c r="R726" s="4">
        <v>6.0550000000000001E-5</v>
      </c>
      <c r="S726" s="4">
        <v>3.44</v>
      </c>
    </row>
    <row r="727" spans="1:34" hidden="1" outlineLevel="1" collapsed="1" x14ac:dyDescent="0.25">
      <c r="A727" t="s">
        <v>39</v>
      </c>
      <c r="B727" s="4" t="s">
        <v>34</v>
      </c>
      <c r="C727" s="4" t="s">
        <v>1628</v>
      </c>
      <c r="D727" s="4" t="s">
        <v>39</v>
      </c>
      <c r="E727" s="4">
        <v>7.9780199999999996E-7</v>
      </c>
      <c r="F727" s="4">
        <v>6.6384300000000001E-4</v>
      </c>
      <c r="G727" s="4">
        <v>1</v>
      </c>
      <c r="H727" s="4">
        <v>1</v>
      </c>
      <c r="I727" s="4">
        <v>2</v>
      </c>
      <c r="J727" s="4" t="s">
        <v>1621</v>
      </c>
      <c r="K727" s="4" t="s">
        <v>1629</v>
      </c>
      <c r="L727" s="4" t="s">
        <v>39</v>
      </c>
      <c r="M727" s="4">
        <v>0</v>
      </c>
      <c r="N727" s="4">
        <v>3047.60077</v>
      </c>
      <c r="O727" s="4" t="s">
        <v>34</v>
      </c>
      <c r="P727" s="4" t="s">
        <v>34</v>
      </c>
      <c r="Q727" s="4">
        <v>1.9819999999999999E-4</v>
      </c>
      <c r="R727" s="4">
        <v>6.9280000000000001E-9</v>
      </c>
      <c r="S727" s="4">
        <v>4.95</v>
      </c>
    </row>
    <row r="728" spans="1:34" hidden="1" outlineLevel="1" collapsed="1" x14ac:dyDescent="0.25">
      <c r="A728" t="s">
        <v>39</v>
      </c>
      <c r="B728" s="4" t="s">
        <v>34</v>
      </c>
      <c r="C728" s="4" t="s">
        <v>1630</v>
      </c>
      <c r="D728" s="4" t="s">
        <v>39</v>
      </c>
      <c r="E728" s="4">
        <v>1.2107800000000001E-3</v>
      </c>
      <c r="F728" s="4">
        <v>6.6384300000000001E-4</v>
      </c>
      <c r="G728" s="4">
        <v>1</v>
      </c>
      <c r="H728" s="4">
        <v>1</v>
      </c>
      <c r="I728" s="4">
        <v>2</v>
      </c>
      <c r="J728" s="4" t="s">
        <v>1621</v>
      </c>
      <c r="K728" s="4" t="s">
        <v>1631</v>
      </c>
      <c r="L728" s="4" t="s">
        <v>39</v>
      </c>
      <c r="M728" s="4">
        <v>0</v>
      </c>
      <c r="N728" s="4">
        <v>1133.5698</v>
      </c>
      <c r="O728" s="4" t="s">
        <v>34</v>
      </c>
      <c r="P728" s="4" t="s">
        <v>34</v>
      </c>
      <c r="Q728" s="4">
        <v>1.9819999999999999E-4</v>
      </c>
      <c r="R728" s="4">
        <v>9.2839999999999999E-5</v>
      </c>
      <c r="S728" s="4">
        <v>2.81</v>
      </c>
    </row>
    <row r="729" spans="1:34" hidden="1" outlineLevel="1" collapsed="1" x14ac:dyDescent="0.25">
      <c r="A729" t="s">
        <v>39</v>
      </c>
      <c r="B729" s="4" t="s">
        <v>34</v>
      </c>
      <c r="C729" s="4" t="s">
        <v>1632</v>
      </c>
      <c r="D729" s="4" t="s">
        <v>39</v>
      </c>
      <c r="E729" s="4">
        <v>2.4841099999999999E-3</v>
      </c>
      <c r="F729" s="4">
        <v>6.6384300000000001E-4</v>
      </c>
      <c r="G729" s="4">
        <v>1</v>
      </c>
      <c r="H729" s="4">
        <v>1</v>
      </c>
      <c r="I729" s="4">
        <v>2</v>
      </c>
      <c r="J729" s="4" t="s">
        <v>1621</v>
      </c>
      <c r="K729" s="4" t="s">
        <v>1633</v>
      </c>
      <c r="L729" s="4" t="s">
        <v>39</v>
      </c>
      <c r="M729" s="4">
        <v>0</v>
      </c>
      <c r="N729" s="4">
        <v>955.56834000000003</v>
      </c>
      <c r="O729" s="4" t="s">
        <v>34</v>
      </c>
      <c r="P729" s="4" t="s">
        <v>34</v>
      </c>
      <c r="Q729" s="4">
        <v>1.9819999999999999E-4</v>
      </c>
      <c r="R729" s="4">
        <v>2.354E-4</v>
      </c>
      <c r="S729" s="4">
        <v>2.36</v>
      </c>
    </row>
    <row r="730" spans="1:34" hidden="1" outlineLevel="1" collapsed="1" x14ac:dyDescent="0.25">
      <c r="A730" t="s">
        <v>39</v>
      </c>
      <c r="B730" s="4" t="s">
        <v>34</v>
      </c>
      <c r="C730" s="4" t="s">
        <v>1634</v>
      </c>
      <c r="D730" s="4" t="s">
        <v>39</v>
      </c>
      <c r="E730" s="4">
        <v>9.4001699999999994E-3</v>
      </c>
      <c r="F730" s="4">
        <v>6.6384300000000001E-4</v>
      </c>
      <c r="G730" s="4">
        <v>1</v>
      </c>
      <c r="H730" s="4">
        <v>1</v>
      </c>
      <c r="I730" s="4">
        <v>1</v>
      </c>
      <c r="J730" s="4" t="s">
        <v>1621</v>
      </c>
      <c r="K730" s="4" t="s">
        <v>1635</v>
      </c>
      <c r="L730" s="4" t="s">
        <v>39</v>
      </c>
      <c r="M730" s="4">
        <v>1</v>
      </c>
      <c r="N730" s="4">
        <v>1749.0745099999999</v>
      </c>
      <c r="O730" s="4" t="s">
        <v>34</v>
      </c>
      <c r="P730" s="4" t="s">
        <v>34</v>
      </c>
      <c r="Q730" s="4">
        <v>1.9819999999999999E-4</v>
      </c>
      <c r="R730" s="4">
        <v>1.3259999999999999E-3</v>
      </c>
      <c r="S730" s="4">
        <v>2.1</v>
      </c>
    </row>
    <row r="731" spans="1:34" hidden="1" outlineLevel="1" collapsed="1" x14ac:dyDescent="0.25">
      <c r="A731" t="s">
        <v>39</v>
      </c>
      <c r="B731" s="4" t="s">
        <v>34</v>
      </c>
      <c r="C731" s="4" t="s">
        <v>1636</v>
      </c>
      <c r="D731" s="4" t="s">
        <v>39</v>
      </c>
      <c r="E731" s="4">
        <v>3.3355599999999999E-4</v>
      </c>
      <c r="F731" s="4">
        <v>6.6384300000000001E-4</v>
      </c>
      <c r="G731" s="4">
        <v>1</v>
      </c>
      <c r="H731" s="4">
        <v>1</v>
      </c>
      <c r="I731" s="4">
        <v>1</v>
      </c>
      <c r="J731" s="4" t="s">
        <v>1621</v>
      </c>
      <c r="K731" s="4" t="s">
        <v>1637</v>
      </c>
      <c r="L731" s="4" t="s">
        <v>39</v>
      </c>
      <c r="M731" s="4">
        <v>1</v>
      </c>
      <c r="N731" s="4">
        <v>3175.6957299999999</v>
      </c>
      <c r="O731" s="4" t="s">
        <v>34</v>
      </c>
      <c r="P731" s="4" t="s">
        <v>34</v>
      </c>
      <c r="Q731" s="4">
        <v>1.9819999999999999E-4</v>
      </c>
      <c r="R731" s="4">
        <v>1.738E-5</v>
      </c>
      <c r="S731" s="4">
        <v>4.08</v>
      </c>
    </row>
    <row r="732" spans="1:34" hidden="1" outlineLevel="1" collapsed="1" x14ac:dyDescent="0.25">
      <c r="A732" t="s">
        <v>39</v>
      </c>
      <c r="B732" s="4" t="s">
        <v>34</v>
      </c>
      <c r="C732" s="4" t="s">
        <v>1638</v>
      </c>
      <c r="D732" s="4" t="s">
        <v>39</v>
      </c>
      <c r="E732" s="4">
        <v>1.36718E-2</v>
      </c>
      <c r="F732" s="4">
        <v>6.6384300000000001E-4</v>
      </c>
      <c r="G732" s="4">
        <v>1</v>
      </c>
      <c r="H732" s="4">
        <v>1</v>
      </c>
      <c r="I732" s="4">
        <v>1</v>
      </c>
      <c r="J732" s="4" t="s">
        <v>1621</v>
      </c>
      <c r="K732" s="4" t="s">
        <v>1639</v>
      </c>
      <c r="L732" s="4" t="s">
        <v>39</v>
      </c>
      <c r="M732" s="4">
        <v>1</v>
      </c>
      <c r="N732" s="4">
        <v>1023.56219</v>
      </c>
      <c r="O732" s="4" t="s">
        <v>34</v>
      </c>
      <c r="P732" s="4" t="s">
        <v>34</v>
      </c>
      <c r="Q732" s="4">
        <v>1.9819999999999999E-4</v>
      </c>
      <c r="R732" s="4">
        <v>2.1619999999999999E-3</v>
      </c>
      <c r="S732" s="4">
        <v>2.16</v>
      </c>
    </row>
    <row r="733" spans="1:34" x14ac:dyDescent="0.25">
      <c r="A733" s="3" t="s">
        <v>34</v>
      </c>
      <c r="B733" s="3" t="s">
        <v>35</v>
      </c>
      <c r="C733" s="3" t="s">
        <v>1640</v>
      </c>
      <c r="D733" s="3" t="s">
        <v>1641</v>
      </c>
      <c r="E733" s="3">
        <v>0</v>
      </c>
      <c r="F733" s="3">
        <v>37.767000000000003</v>
      </c>
      <c r="G733" s="3">
        <v>11</v>
      </c>
      <c r="H733" s="3">
        <v>10</v>
      </c>
      <c r="I733" s="3">
        <v>23</v>
      </c>
      <c r="J733" s="3">
        <v>10</v>
      </c>
      <c r="K733" s="3">
        <v>1664</v>
      </c>
      <c r="L733" s="3">
        <v>186.3</v>
      </c>
      <c r="M733" s="3">
        <v>7.08</v>
      </c>
      <c r="N733" s="3">
        <v>51.02</v>
      </c>
      <c r="O733" s="3">
        <v>10</v>
      </c>
      <c r="P733" s="3" t="s">
        <v>421</v>
      </c>
      <c r="Q733" s="3" t="s">
        <v>795</v>
      </c>
      <c r="R733" s="3" t="s">
        <v>1642</v>
      </c>
      <c r="S733" s="3" t="s">
        <v>1643</v>
      </c>
      <c r="T733" s="3" t="s">
        <v>39</v>
      </c>
      <c r="U733" s="3" t="s">
        <v>1640</v>
      </c>
      <c r="V733" s="3" t="s">
        <v>39</v>
      </c>
      <c r="W733" s="3" t="s">
        <v>1340</v>
      </c>
      <c r="X733" s="3" t="s">
        <v>39</v>
      </c>
      <c r="Y733" s="3" t="s">
        <v>39</v>
      </c>
      <c r="Z733" s="3" t="s">
        <v>39</v>
      </c>
      <c r="AA733" s="3">
        <v>0</v>
      </c>
      <c r="AB733" s="3" t="s">
        <v>34</v>
      </c>
      <c r="AC733" s="3">
        <v>1</v>
      </c>
      <c r="AD733" s="3">
        <v>0</v>
      </c>
      <c r="AE733" s="3" t="s">
        <v>39</v>
      </c>
      <c r="AF733" s="3">
        <v>3</v>
      </c>
      <c r="AG733" s="3" t="s">
        <v>1644</v>
      </c>
      <c r="AH733" s="3" t="s">
        <v>1645</v>
      </c>
    </row>
    <row r="734" spans="1:34" hidden="1" outlineLevel="1" collapsed="1" x14ac:dyDescent="0.25">
      <c r="A734" t="s">
        <v>39</v>
      </c>
      <c r="B734" s="2" t="s">
        <v>45</v>
      </c>
      <c r="C734" s="2" t="s">
        <v>46</v>
      </c>
      <c r="D734" s="2" t="s">
        <v>33</v>
      </c>
      <c r="E734" s="2" t="s">
        <v>47</v>
      </c>
      <c r="F734" s="2" t="s">
        <v>48</v>
      </c>
      <c r="G734" s="2" t="s">
        <v>28</v>
      </c>
      <c r="H734" s="2" t="s">
        <v>49</v>
      </c>
      <c r="I734" s="2" t="s">
        <v>8</v>
      </c>
      <c r="J734" s="2" t="s">
        <v>50</v>
      </c>
      <c r="K734" s="2" t="s">
        <v>51</v>
      </c>
      <c r="L734" s="2" t="s">
        <v>52</v>
      </c>
      <c r="M734" s="2" t="s">
        <v>53</v>
      </c>
      <c r="N734" s="2" t="s">
        <v>54</v>
      </c>
      <c r="O734" s="2" t="s">
        <v>27</v>
      </c>
      <c r="P734" s="2" t="s">
        <v>55</v>
      </c>
      <c r="Q734" s="2" t="s">
        <v>56</v>
      </c>
      <c r="R734" s="2" t="s">
        <v>57</v>
      </c>
      <c r="S734" s="2" t="s">
        <v>58</v>
      </c>
    </row>
    <row r="735" spans="1:34" hidden="1" outlineLevel="1" collapsed="1" x14ac:dyDescent="0.25">
      <c r="A735" t="s">
        <v>39</v>
      </c>
      <c r="B735" s="4" t="s">
        <v>34</v>
      </c>
      <c r="C735" s="4" t="s">
        <v>1646</v>
      </c>
      <c r="D735" s="4" t="s">
        <v>39</v>
      </c>
      <c r="E735" s="4">
        <v>1.6973599999999998E-2</v>
      </c>
      <c r="F735" s="4">
        <v>6.6384300000000001E-4</v>
      </c>
      <c r="G735" s="4">
        <v>1</v>
      </c>
      <c r="H735" s="4">
        <v>1</v>
      </c>
      <c r="I735" s="4">
        <v>7</v>
      </c>
      <c r="J735" s="4" t="s">
        <v>1640</v>
      </c>
      <c r="K735" s="4" t="s">
        <v>1647</v>
      </c>
      <c r="L735" s="4" t="s">
        <v>39</v>
      </c>
      <c r="M735" s="4">
        <v>0</v>
      </c>
      <c r="N735" s="4">
        <v>2405.1943099999999</v>
      </c>
      <c r="O735" s="4" t="s">
        <v>34</v>
      </c>
      <c r="P735" s="4" t="s">
        <v>34</v>
      </c>
      <c r="Q735" s="4">
        <v>1.9819999999999999E-4</v>
      </c>
      <c r="R735" s="4">
        <v>2.8709999999999999E-3</v>
      </c>
      <c r="S735" s="4">
        <v>3.47</v>
      </c>
    </row>
    <row r="736" spans="1:34" hidden="1" outlineLevel="1" collapsed="1" x14ac:dyDescent="0.25">
      <c r="A736" t="s">
        <v>39</v>
      </c>
      <c r="B736" s="4" t="s">
        <v>34</v>
      </c>
      <c r="C736" s="4" t="s">
        <v>1648</v>
      </c>
      <c r="D736" s="4" t="s">
        <v>39</v>
      </c>
      <c r="E736" s="4">
        <v>0.129465</v>
      </c>
      <c r="F736" s="4">
        <v>1.97102E-3</v>
      </c>
      <c r="G736" s="4">
        <v>1</v>
      </c>
      <c r="H736" s="4">
        <v>1</v>
      </c>
      <c r="I736" s="4">
        <v>1</v>
      </c>
      <c r="J736" s="4" t="s">
        <v>1640</v>
      </c>
      <c r="K736" s="4" t="s">
        <v>1649</v>
      </c>
      <c r="L736" s="4" t="s">
        <v>39</v>
      </c>
      <c r="M736" s="4">
        <v>1</v>
      </c>
      <c r="N736" s="4">
        <v>1799.88823</v>
      </c>
      <c r="O736" s="4" t="s">
        <v>34</v>
      </c>
      <c r="P736" s="4" t="s">
        <v>34</v>
      </c>
      <c r="Q736" s="4">
        <v>5.2709999999999996E-4</v>
      </c>
      <c r="R736" s="4">
        <v>4.308E-2</v>
      </c>
      <c r="S736" s="4">
        <v>1.94</v>
      </c>
    </row>
    <row r="737" spans="1:34" hidden="1" outlineLevel="1" collapsed="1" x14ac:dyDescent="0.25">
      <c r="A737" t="s">
        <v>39</v>
      </c>
      <c r="B737" s="4" t="s">
        <v>34</v>
      </c>
      <c r="C737" s="4" t="s">
        <v>1650</v>
      </c>
      <c r="D737" s="4" t="s">
        <v>463</v>
      </c>
      <c r="E737" s="4">
        <v>5.6539600000000002E-2</v>
      </c>
      <c r="F737" s="4">
        <v>6.6384300000000001E-4</v>
      </c>
      <c r="G737" s="4">
        <v>1</v>
      </c>
      <c r="H737" s="4">
        <v>1</v>
      </c>
      <c r="I737" s="4">
        <v>1</v>
      </c>
      <c r="J737" s="4" t="s">
        <v>1640</v>
      </c>
      <c r="K737" s="4" t="s">
        <v>1651</v>
      </c>
      <c r="L737" s="4" t="s">
        <v>1652</v>
      </c>
      <c r="M737" s="4">
        <v>0</v>
      </c>
      <c r="N737" s="4">
        <v>2146.0008800000001</v>
      </c>
      <c r="O737" s="4" t="s">
        <v>34</v>
      </c>
      <c r="P737" s="4" t="s">
        <v>34</v>
      </c>
      <c r="Q737" s="4">
        <v>1.9819999999999999E-4</v>
      </c>
      <c r="R737" s="4">
        <v>1.397E-2</v>
      </c>
      <c r="S737" s="4">
        <v>1.82</v>
      </c>
    </row>
    <row r="738" spans="1:34" hidden="1" outlineLevel="1" collapsed="1" x14ac:dyDescent="0.25">
      <c r="A738" t="s">
        <v>39</v>
      </c>
      <c r="B738" s="4" t="s">
        <v>34</v>
      </c>
      <c r="C738" s="4" t="s">
        <v>1653</v>
      </c>
      <c r="D738" s="4" t="s">
        <v>39</v>
      </c>
      <c r="E738" s="4">
        <v>3.9569699999999998E-3</v>
      </c>
      <c r="F738" s="4">
        <v>6.6384300000000001E-4</v>
      </c>
      <c r="G738" s="4">
        <v>1</v>
      </c>
      <c r="H738" s="4">
        <v>1</v>
      </c>
      <c r="I738" s="4">
        <v>2</v>
      </c>
      <c r="J738" s="4" t="s">
        <v>1640</v>
      </c>
      <c r="K738" s="4" t="s">
        <v>1654</v>
      </c>
      <c r="L738" s="4" t="s">
        <v>39</v>
      </c>
      <c r="M738" s="4">
        <v>0</v>
      </c>
      <c r="N738" s="4">
        <v>1232.67326</v>
      </c>
      <c r="O738" s="4" t="s">
        <v>34</v>
      </c>
      <c r="P738" s="4" t="s">
        <v>34</v>
      </c>
      <c r="Q738" s="4">
        <v>1.9819999999999999E-4</v>
      </c>
      <c r="R738" s="4">
        <v>4.3120000000000002E-4</v>
      </c>
      <c r="S738" s="4">
        <v>2.73</v>
      </c>
    </row>
    <row r="739" spans="1:34" hidden="1" outlineLevel="1" collapsed="1" x14ac:dyDescent="0.25">
      <c r="A739" t="s">
        <v>39</v>
      </c>
      <c r="B739" s="4" t="s">
        <v>34</v>
      </c>
      <c r="C739" s="4" t="s">
        <v>1655</v>
      </c>
      <c r="D739" s="4" t="s">
        <v>1656</v>
      </c>
      <c r="E739" s="4">
        <v>1.7653599999999998E-2</v>
      </c>
      <c r="F739" s="4">
        <v>6.6384300000000001E-4</v>
      </c>
      <c r="G739" s="4">
        <v>1</v>
      </c>
      <c r="H739" s="4">
        <v>1</v>
      </c>
      <c r="I739" s="4">
        <v>1</v>
      </c>
      <c r="J739" s="4" t="s">
        <v>1640</v>
      </c>
      <c r="K739" s="4" t="s">
        <v>1657</v>
      </c>
      <c r="L739" s="4" t="s">
        <v>1658</v>
      </c>
      <c r="M739" s="4">
        <v>0</v>
      </c>
      <c r="N739" s="4">
        <v>2290.1278299999999</v>
      </c>
      <c r="O739" s="4" t="s">
        <v>34</v>
      </c>
      <c r="P739" s="4" t="s">
        <v>34</v>
      </c>
      <c r="Q739" s="4">
        <v>1.9819999999999999E-4</v>
      </c>
      <c r="R739" s="4">
        <v>3.0240000000000002E-3</v>
      </c>
      <c r="S739" s="4">
        <v>2.81</v>
      </c>
    </row>
    <row r="740" spans="1:34" hidden="1" outlineLevel="1" collapsed="1" x14ac:dyDescent="0.25">
      <c r="A740" t="s">
        <v>39</v>
      </c>
      <c r="B740" s="4" t="s">
        <v>34</v>
      </c>
      <c r="C740" s="4" t="s">
        <v>1659</v>
      </c>
      <c r="D740" s="4" t="s">
        <v>39</v>
      </c>
      <c r="E740" s="4">
        <v>5.96746E-5</v>
      </c>
      <c r="F740" s="4">
        <v>6.6384300000000001E-4</v>
      </c>
      <c r="G740" s="4">
        <v>1</v>
      </c>
      <c r="H740" s="4">
        <v>1</v>
      </c>
      <c r="I740" s="4">
        <v>2</v>
      </c>
      <c r="J740" s="4" t="s">
        <v>1640</v>
      </c>
      <c r="K740" s="4" t="s">
        <v>1660</v>
      </c>
      <c r="L740" s="4" t="s">
        <v>39</v>
      </c>
      <c r="M740" s="4">
        <v>0</v>
      </c>
      <c r="N740" s="4">
        <v>1434.75872</v>
      </c>
      <c r="O740" s="4" t="s">
        <v>34</v>
      </c>
      <c r="P740" s="4" t="s">
        <v>34</v>
      </c>
      <c r="Q740" s="4">
        <v>1.9819999999999999E-4</v>
      </c>
      <c r="R740" s="4">
        <v>1.8649999999999999E-6</v>
      </c>
      <c r="S740" s="4">
        <v>3.74</v>
      </c>
    </row>
    <row r="741" spans="1:34" hidden="1" outlineLevel="1" collapsed="1" x14ac:dyDescent="0.25">
      <c r="A741" t="s">
        <v>39</v>
      </c>
      <c r="B741" s="4" t="s">
        <v>34</v>
      </c>
      <c r="C741" s="4" t="s">
        <v>1661</v>
      </c>
      <c r="D741" s="4" t="s">
        <v>39</v>
      </c>
      <c r="E741" s="4">
        <v>2.7701599999999998E-3</v>
      </c>
      <c r="F741" s="4">
        <v>6.6384300000000001E-4</v>
      </c>
      <c r="G741" s="4">
        <v>1</v>
      </c>
      <c r="H741" s="4">
        <v>1</v>
      </c>
      <c r="I741" s="4">
        <v>3</v>
      </c>
      <c r="J741" s="4" t="s">
        <v>1640</v>
      </c>
      <c r="K741" s="4" t="s">
        <v>1662</v>
      </c>
      <c r="L741" s="4" t="s">
        <v>39</v>
      </c>
      <c r="M741" s="4">
        <v>0</v>
      </c>
      <c r="N741" s="4">
        <v>1849.9694400000001</v>
      </c>
      <c r="O741" s="4" t="s">
        <v>34</v>
      </c>
      <c r="P741" s="4" t="s">
        <v>34</v>
      </c>
      <c r="Q741" s="4">
        <v>1.9819999999999999E-4</v>
      </c>
      <c r="R741" s="4">
        <v>2.7149999999999999E-4</v>
      </c>
      <c r="S741" s="4">
        <v>2.7</v>
      </c>
    </row>
    <row r="742" spans="1:34" hidden="1" outlineLevel="1" collapsed="1" x14ac:dyDescent="0.25">
      <c r="A742" t="s">
        <v>39</v>
      </c>
      <c r="B742" s="4" t="s">
        <v>34</v>
      </c>
      <c r="C742" s="4" t="s">
        <v>1663</v>
      </c>
      <c r="D742" s="4" t="s">
        <v>39</v>
      </c>
      <c r="E742" s="4">
        <v>3.3355599999999999E-4</v>
      </c>
      <c r="F742" s="4">
        <v>6.6384300000000001E-4</v>
      </c>
      <c r="G742" s="4">
        <v>1</v>
      </c>
      <c r="H742" s="4">
        <v>1</v>
      </c>
      <c r="I742" s="4">
        <v>2</v>
      </c>
      <c r="J742" s="4" t="s">
        <v>1640</v>
      </c>
      <c r="K742" s="4" t="s">
        <v>1664</v>
      </c>
      <c r="L742" s="4" t="s">
        <v>39</v>
      </c>
      <c r="M742" s="4">
        <v>0</v>
      </c>
      <c r="N742" s="4">
        <v>2422.2864199999999</v>
      </c>
      <c r="O742" s="4" t="s">
        <v>34</v>
      </c>
      <c r="P742" s="4" t="s">
        <v>34</v>
      </c>
      <c r="Q742" s="4">
        <v>1.9819999999999999E-4</v>
      </c>
      <c r="R742" s="4">
        <v>1.7410000000000001E-5</v>
      </c>
      <c r="S742" s="4">
        <v>4.53</v>
      </c>
    </row>
    <row r="743" spans="1:34" hidden="1" outlineLevel="1" collapsed="1" x14ac:dyDescent="0.25">
      <c r="A743" t="s">
        <v>39</v>
      </c>
      <c r="B743" s="4" t="s">
        <v>34</v>
      </c>
      <c r="C743" s="4" t="s">
        <v>1665</v>
      </c>
      <c r="D743" s="4" t="s">
        <v>467</v>
      </c>
      <c r="E743" s="4">
        <v>1.42909E-2</v>
      </c>
      <c r="F743" s="4">
        <v>6.6384300000000001E-4</v>
      </c>
      <c r="G743" s="4">
        <v>1</v>
      </c>
      <c r="H743" s="4">
        <v>1</v>
      </c>
      <c r="I743" s="4">
        <v>1</v>
      </c>
      <c r="J743" s="4" t="s">
        <v>1640</v>
      </c>
      <c r="K743" s="4" t="s">
        <v>1666</v>
      </c>
      <c r="L743" s="4" t="s">
        <v>1667</v>
      </c>
      <c r="M743" s="4">
        <v>0</v>
      </c>
      <c r="N743" s="4">
        <v>2091.0103199999999</v>
      </c>
      <c r="O743" s="4" t="s">
        <v>34</v>
      </c>
      <c r="P743" s="4" t="s">
        <v>34</v>
      </c>
      <c r="Q743" s="4">
        <v>1.9819999999999999E-4</v>
      </c>
      <c r="R743" s="4">
        <v>2.2880000000000001E-3</v>
      </c>
      <c r="S743" s="4">
        <v>1.96</v>
      </c>
    </row>
    <row r="744" spans="1:34" hidden="1" outlineLevel="1" collapsed="1" x14ac:dyDescent="0.25">
      <c r="A744" t="s">
        <v>39</v>
      </c>
      <c r="B744" s="4" t="s">
        <v>34</v>
      </c>
      <c r="C744" s="4" t="s">
        <v>1668</v>
      </c>
      <c r="D744" s="4" t="s">
        <v>39</v>
      </c>
      <c r="E744" s="4">
        <v>9.3247900000000006E-5</v>
      </c>
      <c r="F744" s="4">
        <v>6.6384300000000001E-4</v>
      </c>
      <c r="G744" s="4">
        <v>1</v>
      </c>
      <c r="H744" s="4">
        <v>1</v>
      </c>
      <c r="I744" s="4">
        <v>3</v>
      </c>
      <c r="J744" s="4" t="s">
        <v>1640</v>
      </c>
      <c r="K744" s="4" t="s">
        <v>1669</v>
      </c>
      <c r="L744" s="4" t="s">
        <v>39</v>
      </c>
      <c r="M744" s="4">
        <v>0</v>
      </c>
      <c r="N744" s="4">
        <v>1182.64771</v>
      </c>
      <c r="O744" s="4" t="s">
        <v>34</v>
      </c>
      <c r="P744" s="4" t="s">
        <v>34</v>
      </c>
      <c r="Q744" s="4">
        <v>1.9819999999999999E-4</v>
      </c>
      <c r="R744" s="4">
        <v>3.337E-6</v>
      </c>
      <c r="S744" s="4">
        <v>3.15</v>
      </c>
    </row>
    <row r="745" spans="1:34" x14ac:dyDescent="0.25">
      <c r="A745" s="3" t="s">
        <v>34</v>
      </c>
      <c r="B745" s="3" t="s">
        <v>35</v>
      </c>
      <c r="C745" s="3" t="s">
        <v>1670</v>
      </c>
      <c r="D745" s="3" t="s">
        <v>1671</v>
      </c>
      <c r="E745" s="3">
        <v>0</v>
      </c>
      <c r="F745" s="3">
        <v>35.515999999999998</v>
      </c>
      <c r="G745" s="3">
        <v>36</v>
      </c>
      <c r="H745" s="3">
        <v>7</v>
      </c>
      <c r="I745" s="3">
        <v>23</v>
      </c>
      <c r="J745" s="3">
        <v>7</v>
      </c>
      <c r="K745" s="3">
        <v>204</v>
      </c>
      <c r="L745" s="3">
        <v>24.4</v>
      </c>
      <c r="M745" s="3">
        <v>11.39</v>
      </c>
      <c r="N745" s="3">
        <v>59.32</v>
      </c>
      <c r="O745" s="3">
        <v>7</v>
      </c>
      <c r="P745" s="3" t="s">
        <v>421</v>
      </c>
      <c r="Q745" s="3" t="s">
        <v>876</v>
      </c>
      <c r="R745" s="3" t="s">
        <v>877</v>
      </c>
      <c r="S745" s="3" t="s">
        <v>1672</v>
      </c>
      <c r="T745" s="3" t="s">
        <v>39</v>
      </c>
      <c r="U745" s="3" t="s">
        <v>1673</v>
      </c>
      <c r="V745" s="3" t="s">
        <v>39</v>
      </c>
      <c r="W745" s="3" t="s">
        <v>427</v>
      </c>
      <c r="X745" s="3" t="s">
        <v>39</v>
      </c>
      <c r="Y745" s="3" t="s">
        <v>39</v>
      </c>
      <c r="Z745" s="3" t="s">
        <v>39</v>
      </c>
      <c r="AA745" s="3">
        <v>0</v>
      </c>
      <c r="AB745" s="3" t="s">
        <v>34</v>
      </c>
      <c r="AC745" s="3">
        <v>1</v>
      </c>
      <c r="AD745" s="3">
        <v>0</v>
      </c>
      <c r="AE745" s="3" t="s">
        <v>39</v>
      </c>
      <c r="AF745" s="3">
        <v>0</v>
      </c>
      <c r="AG745" s="3" t="s">
        <v>39</v>
      </c>
      <c r="AH745" s="3" t="s">
        <v>1674</v>
      </c>
    </row>
    <row r="746" spans="1:34" hidden="1" outlineLevel="1" collapsed="1" x14ac:dyDescent="0.25">
      <c r="A746" t="s">
        <v>39</v>
      </c>
      <c r="B746" s="2" t="s">
        <v>45</v>
      </c>
      <c r="C746" s="2" t="s">
        <v>46</v>
      </c>
      <c r="D746" s="2" t="s">
        <v>33</v>
      </c>
      <c r="E746" s="2" t="s">
        <v>47</v>
      </c>
      <c r="F746" s="2" t="s">
        <v>48</v>
      </c>
      <c r="G746" s="2" t="s">
        <v>28</v>
      </c>
      <c r="H746" s="2" t="s">
        <v>49</v>
      </c>
      <c r="I746" s="2" t="s">
        <v>8</v>
      </c>
      <c r="J746" s="2" t="s">
        <v>50</v>
      </c>
      <c r="K746" s="2" t="s">
        <v>51</v>
      </c>
      <c r="L746" s="2" t="s">
        <v>52</v>
      </c>
      <c r="M746" s="2" t="s">
        <v>53</v>
      </c>
      <c r="N746" s="2" t="s">
        <v>54</v>
      </c>
      <c r="O746" s="2" t="s">
        <v>27</v>
      </c>
      <c r="P746" s="2" t="s">
        <v>55</v>
      </c>
      <c r="Q746" s="2" t="s">
        <v>56</v>
      </c>
      <c r="R746" s="2" t="s">
        <v>57</v>
      </c>
      <c r="S746" s="2" t="s">
        <v>58</v>
      </c>
    </row>
    <row r="747" spans="1:34" hidden="1" outlineLevel="1" collapsed="1" x14ac:dyDescent="0.25">
      <c r="A747" t="s">
        <v>39</v>
      </c>
      <c r="B747" s="4" t="s">
        <v>34</v>
      </c>
      <c r="C747" s="4" t="s">
        <v>1675</v>
      </c>
      <c r="D747" s="4" t="s">
        <v>39</v>
      </c>
      <c r="E747" s="4">
        <v>3.83242E-4</v>
      </c>
      <c r="F747" s="4">
        <v>6.6384300000000001E-4</v>
      </c>
      <c r="G747" s="4">
        <v>1</v>
      </c>
      <c r="H747" s="4">
        <v>2</v>
      </c>
      <c r="I747" s="4">
        <v>4</v>
      </c>
      <c r="J747" s="4" t="s">
        <v>1670</v>
      </c>
      <c r="K747" s="4" t="s">
        <v>1676</v>
      </c>
      <c r="L747" s="4" t="s">
        <v>39</v>
      </c>
      <c r="M747" s="4">
        <v>0</v>
      </c>
      <c r="N747" s="4">
        <v>1676.86022</v>
      </c>
      <c r="O747" s="4" t="s">
        <v>34</v>
      </c>
      <c r="P747" s="4" t="s">
        <v>34</v>
      </c>
      <c r="Q747" s="4">
        <v>1.9819999999999999E-4</v>
      </c>
      <c r="R747" s="4">
        <v>2.0849999999999999E-5</v>
      </c>
      <c r="S747" s="4">
        <v>3.68</v>
      </c>
    </row>
    <row r="748" spans="1:34" hidden="1" outlineLevel="1" collapsed="1" x14ac:dyDescent="0.25">
      <c r="A748" t="s">
        <v>39</v>
      </c>
      <c r="B748" s="4" t="s">
        <v>34</v>
      </c>
      <c r="C748" s="4" t="s">
        <v>1677</v>
      </c>
      <c r="D748" s="4" t="s">
        <v>39</v>
      </c>
      <c r="E748" s="4">
        <v>1.49377E-2</v>
      </c>
      <c r="F748" s="4">
        <v>6.6384300000000001E-4</v>
      </c>
      <c r="G748" s="4">
        <v>1</v>
      </c>
      <c r="H748" s="4">
        <v>2</v>
      </c>
      <c r="I748" s="4">
        <v>3</v>
      </c>
      <c r="J748" s="4" t="s">
        <v>1670</v>
      </c>
      <c r="K748" s="4" t="s">
        <v>1678</v>
      </c>
      <c r="L748" s="4" t="s">
        <v>39</v>
      </c>
      <c r="M748" s="4">
        <v>0</v>
      </c>
      <c r="N748" s="4">
        <v>882.48320999999999</v>
      </c>
      <c r="O748" s="4" t="s">
        <v>34</v>
      </c>
      <c r="P748" s="4" t="s">
        <v>34</v>
      </c>
      <c r="Q748" s="4">
        <v>1.9819999999999999E-4</v>
      </c>
      <c r="R748" s="4">
        <v>2.4199999999999998E-3</v>
      </c>
      <c r="S748" s="4">
        <v>2.09</v>
      </c>
    </row>
    <row r="749" spans="1:34" hidden="1" outlineLevel="1" collapsed="1" x14ac:dyDescent="0.25">
      <c r="A749" t="s">
        <v>39</v>
      </c>
      <c r="B749" s="4" t="s">
        <v>34</v>
      </c>
      <c r="C749" s="4" t="s">
        <v>1679</v>
      </c>
      <c r="D749" s="4" t="s">
        <v>39</v>
      </c>
      <c r="E749" s="4">
        <v>1.26603E-3</v>
      </c>
      <c r="F749" s="4">
        <v>6.6384300000000001E-4</v>
      </c>
      <c r="G749" s="4">
        <v>1</v>
      </c>
      <c r="H749" s="4">
        <v>2</v>
      </c>
      <c r="I749" s="4">
        <v>2</v>
      </c>
      <c r="J749" s="4" t="s">
        <v>1670</v>
      </c>
      <c r="K749" s="4" t="s">
        <v>1680</v>
      </c>
      <c r="L749" s="4" t="s">
        <v>39</v>
      </c>
      <c r="M749" s="4">
        <v>0</v>
      </c>
      <c r="N749" s="4">
        <v>1017.5476</v>
      </c>
      <c r="O749" s="4" t="s">
        <v>34</v>
      </c>
      <c r="P749" s="4" t="s">
        <v>34</v>
      </c>
      <c r="Q749" s="4">
        <v>1.9819999999999999E-4</v>
      </c>
      <c r="R749" s="4">
        <v>9.8250000000000003E-5</v>
      </c>
      <c r="S749" s="4">
        <v>2.71</v>
      </c>
    </row>
    <row r="750" spans="1:34" hidden="1" outlineLevel="1" collapsed="1" x14ac:dyDescent="0.25">
      <c r="A750" t="s">
        <v>39</v>
      </c>
      <c r="B750" s="4" t="s">
        <v>34</v>
      </c>
      <c r="C750" s="4" t="s">
        <v>1681</v>
      </c>
      <c r="D750" s="4" t="s">
        <v>39</v>
      </c>
      <c r="E750" s="4">
        <v>2.2352099999999999E-5</v>
      </c>
      <c r="F750" s="4">
        <v>6.6384300000000001E-4</v>
      </c>
      <c r="G750" s="4">
        <v>1</v>
      </c>
      <c r="H750" s="4">
        <v>2</v>
      </c>
      <c r="I750" s="4">
        <v>6</v>
      </c>
      <c r="J750" s="4" t="s">
        <v>1670</v>
      </c>
      <c r="K750" s="4" t="s">
        <v>1682</v>
      </c>
      <c r="L750" s="4" t="s">
        <v>39</v>
      </c>
      <c r="M750" s="4">
        <v>0</v>
      </c>
      <c r="N750" s="4">
        <v>1716.82278</v>
      </c>
      <c r="O750" s="4" t="s">
        <v>34</v>
      </c>
      <c r="P750" s="4" t="s">
        <v>34</v>
      </c>
      <c r="Q750" s="4">
        <v>1.9819999999999999E-4</v>
      </c>
      <c r="R750" s="4">
        <v>5.2369999999999996E-7</v>
      </c>
      <c r="S750" s="4">
        <v>4.3899999999999997</v>
      </c>
    </row>
    <row r="751" spans="1:34" hidden="1" outlineLevel="1" collapsed="1" x14ac:dyDescent="0.25">
      <c r="A751" t="s">
        <v>39</v>
      </c>
      <c r="B751" s="4" t="s">
        <v>34</v>
      </c>
      <c r="C751" s="4" t="s">
        <v>1683</v>
      </c>
      <c r="D751" s="4" t="s">
        <v>39</v>
      </c>
      <c r="E751" s="4">
        <v>1.2107800000000001E-3</v>
      </c>
      <c r="F751" s="4">
        <v>6.6384300000000001E-4</v>
      </c>
      <c r="G751" s="4">
        <v>1</v>
      </c>
      <c r="H751" s="4">
        <v>2</v>
      </c>
      <c r="I751" s="4">
        <v>2</v>
      </c>
      <c r="J751" s="4" t="s">
        <v>1670</v>
      </c>
      <c r="K751" s="4" t="s">
        <v>1684</v>
      </c>
      <c r="L751" s="4" t="s">
        <v>39</v>
      </c>
      <c r="M751" s="4">
        <v>0</v>
      </c>
      <c r="N751" s="4">
        <v>1487.7892899999999</v>
      </c>
      <c r="O751" s="4" t="s">
        <v>34</v>
      </c>
      <c r="P751" s="4" t="s">
        <v>34</v>
      </c>
      <c r="Q751" s="4">
        <v>1.9819999999999999E-4</v>
      </c>
      <c r="R751" s="4">
        <v>9.2639999999999994E-5</v>
      </c>
      <c r="S751" s="4">
        <v>2.88</v>
      </c>
    </row>
    <row r="752" spans="1:34" hidden="1" outlineLevel="1" collapsed="1" x14ac:dyDescent="0.25">
      <c r="A752" t="s">
        <v>39</v>
      </c>
      <c r="B752" s="4" t="s">
        <v>34</v>
      </c>
      <c r="C752" s="4" t="s">
        <v>1685</v>
      </c>
      <c r="D752" s="4" t="s">
        <v>39</v>
      </c>
      <c r="E752" s="4">
        <v>2.0551900000000001E-2</v>
      </c>
      <c r="F752" s="4">
        <v>6.6384300000000001E-4</v>
      </c>
      <c r="G752" s="4">
        <v>1</v>
      </c>
      <c r="H752" s="4">
        <v>1</v>
      </c>
      <c r="I752" s="4">
        <v>2</v>
      </c>
      <c r="J752" s="4" t="s">
        <v>1670</v>
      </c>
      <c r="K752" s="4" t="s">
        <v>1686</v>
      </c>
      <c r="L752" s="4" t="s">
        <v>39</v>
      </c>
      <c r="M752" s="4">
        <v>0</v>
      </c>
      <c r="N752" s="4">
        <v>950.49417000000005</v>
      </c>
      <c r="O752" s="4" t="s">
        <v>34</v>
      </c>
      <c r="P752" s="4" t="s">
        <v>34</v>
      </c>
      <c r="Q752" s="4">
        <v>1.9819999999999999E-4</v>
      </c>
      <c r="R752" s="4">
        <v>3.692E-3</v>
      </c>
      <c r="S752" s="4">
        <v>1.95</v>
      </c>
    </row>
    <row r="753" spans="1:34" hidden="1" outlineLevel="1" collapsed="1" x14ac:dyDescent="0.25">
      <c r="A753" t="s">
        <v>39</v>
      </c>
      <c r="B753" s="4" t="s">
        <v>34</v>
      </c>
      <c r="C753" s="4" t="s">
        <v>1687</v>
      </c>
      <c r="D753" s="4" t="s">
        <v>124</v>
      </c>
      <c r="E753" s="4">
        <v>1.2512199999999999E-2</v>
      </c>
      <c r="F753" s="4">
        <v>6.6384300000000001E-4</v>
      </c>
      <c r="G753" s="4">
        <v>1</v>
      </c>
      <c r="H753" s="4">
        <v>1</v>
      </c>
      <c r="I753" s="4">
        <v>4</v>
      </c>
      <c r="J753" s="4" t="s">
        <v>1670</v>
      </c>
      <c r="K753" s="4" t="s">
        <v>1688</v>
      </c>
      <c r="L753" s="4" t="s">
        <v>1689</v>
      </c>
      <c r="M753" s="4">
        <v>0</v>
      </c>
      <c r="N753" s="4">
        <v>1331.62012</v>
      </c>
      <c r="O753" s="4" t="s">
        <v>34</v>
      </c>
      <c r="P753" s="4" t="s">
        <v>34</v>
      </c>
      <c r="Q753" s="4">
        <v>1.9819999999999999E-4</v>
      </c>
      <c r="R753" s="4">
        <v>1.9289999999999999E-3</v>
      </c>
      <c r="S753" s="4">
        <v>3.42</v>
      </c>
    </row>
    <row r="754" spans="1:34" x14ac:dyDescent="0.25">
      <c r="A754" s="3" t="s">
        <v>34</v>
      </c>
      <c r="B754" s="3" t="s">
        <v>35</v>
      </c>
      <c r="C754" s="3" t="s">
        <v>1690</v>
      </c>
      <c r="D754" s="3" t="s">
        <v>1691</v>
      </c>
      <c r="E754" s="3">
        <v>0</v>
      </c>
      <c r="F754" s="3">
        <v>35.231000000000002</v>
      </c>
      <c r="G754" s="3">
        <v>34</v>
      </c>
      <c r="H754" s="3">
        <v>7</v>
      </c>
      <c r="I754" s="3">
        <v>23</v>
      </c>
      <c r="J754" s="3">
        <v>7</v>
      </c>
      <c r="K754" s="3">
        <v>240</v>
      </c>
      <c r="L754" s="3">
        <v>26.5</v>
      </c>
      <c r="M754" s="3">
        <v>9.41</v>
      </c>
      <c r="N754" s="3">
        <v>53.07</v>
      </c>
      <c r="O754" s="3">
        <v>7</v>
      </c>
      <c r="P754" s="3" t="s">
        <v>1692</v>
      </c>
      <c r="Q754" s="3" t="s">
        <v>843</v>
      </c>
      <c r="R754" s="3" t="s">
        <v>1693</v>
      </c>
      <c r="S754" s="3" t="s">
        <v>1694</v>
      </c>
      <c r="T754" s="3" t="s">
        <v>1695</v>
      </c>
      <c r="U754" s="3" t="s">
        <v>1690</v>
      </c>
      <c r="V754" s="3" t="s">
        <v>1696</v>
      </c>
      <c r="W754" s="3" t="s">
        <v>138</v>
      </c>
      <c r="X754" s="3" t="s">
        <v>848</v>
      </c>
      <c r="Y754" s="3" t="s">
        <v>1494</v>
      </c>
      <c r="Z754" s="3" t="s">
        <v>850</v>
      </c>
      <c r="AA754" s="3">
        <v>16</v>
      </c>
      <c r="AB754" s="3" t="s">
        <v>34</v>
      </c>
      <c r="AC754" s="3">
        <v>1</v>
      </c>
      <c r="AD754" s="3">
        <v>0</v>
      </c>
      <c r="AE754" s="3" t="s">
        <v>39</v>
      </c>
      <c r="AF754" s="3">
        <v>1</v>
      </c>
      <c r="AG754" s="3" t="s">
        <v>1697</v>
      </c>
      <c r="AH754" s="3" t="s">
        <v>1697</v>
      </c>
    </row>
    <row r="755" spans="1:34" hidden="1" outlineLevel="1" collapsed="1" x14ac:dyDescent="0.25">
      <c r="A755" t="s">
        <v>39</v>
      </c>
      <c r="B755" s="2" t="s">
        <v>45</v>
      </c>
      <c r="C755" s="2" t="s">
        <v>46</v>
      </c>
      <c r="D755" s="2" t="s">
        <v>33</v>
      </c>
      <c r="E755" s="2" t="s">
        <v>47</v>
      </c>
      <c r="F755" s="2" t="s">
        <v>48</v>
      </c>
      <c r="G755" s="2" t="s">
        <v>28</v>
      </c>
      <c r="H755" s="2" t="s">
        <v>49</v>
      </c>
      <c r="I755" s="2" t="s">
        <v>8</v>
      </c>
      <c r="J755" s="2" t="s">
        <v>50</v>
      </c>
      <c r="K755" s="2" t="s">
        <v>51</v>
      </c>
      <c r="L755" s="2" t="s">
        <v>52</v>
      </c>
      <c r="M755" s="2" t="s">
        <v>53</v>
      </c>
      <c r="N755" s="2" t="s">
        <v>54</v>
      </c>
      <c r="O755" s="2" t="s">
        <v>27</v>
      </c>
      <c r="P755" s="2" t="s">
        <v>55</v>
      </c>
      <c r="Q755" s="2" t="s">
        <v>56</v>
      </c>
      <c r="R755" s="2" t="s">
        <v>57</v>
      </c>
      <c r="S755" s="2" t="s">
        <v>58</v>
      </c>
    </row>
    <row r="756" spans="1:34" hidden="1" outlineLevel="1" collapsed="1" x14ac:dyDescent="0.25">
      <c r="A756" t="s">
        <v>39</v>
      </c>
      <c r="B756" s="4" t="s">
        <v>34</v>
      </c>
      <c r="C756" s="4" t="s">
        <v>1698</v>
      </c>
      <c r="D756" s="4" t="s">
        <v>39</v>
      </c>
      <c r="E756" s="4">
        <v>2.88214E-3</v>
      </c>
      <c r="F756" s="4">
        <v>6.6384300000000001E-4</v>
      </c>
      <c r="G756" s="4">
        <v>1</v>
      </c>
      <c r="H756" s="4">
        <v>1</v>
      </c>
      <c r="I756" s="4">
        <v>3</v>
      </c>
      <c r="J756" s="4" t="s">
        <v>1690</v>
      </c>
      <c r="K756" s="4" t="s">
        <v>1699</v>
      </c>
      <c r="L756" s="4" t="s">
        <v>39</v>
      </c>
      <c r="M756" s="4">
        <v>0</v>
      </c>
      <c r="N756" s="4">
        <v>1266.73038</v>
      </c>
      <c r="O756" s="4" t="s">
        <v>34</v>
      </c>
      <c r="P756" s="4" t="s">
        <v>34</v>
      </c>
      <c r="Q756" s="4">
        <v>1.9819999999999999E-4</v>
      </c>
      <c r="R756" s="4">
        <v>2.855E-4</v>
      </c>
      <c r="S756" s="4">
        <v>2.77</v>
      </c>
    </row>
    <row r="757" spans="1:34" hidden="1" outlineLevel="1" collapsed="1" x14ac:dyDescent="0.25">
      <c r="A757" t="s">
        <v>39</v>
      </c>
      <c r="B757" s="4" t="s">
        <v>34</v>
      </c>
      <c r="C757" s="4" t="s">
        <v>1700</v>
      </c>
      <c r="D757" s="4" t="s">
        <v>39</v>
      </c>
      <c r="E757" s="4">
        <v>4.0876200000000001E-4</v>
      </c>
      <c r="F757" s="4">
        <v>6.6384300000000001E-4</v>
      </c>
      <c r="G757" s="4">
        <v>1</v>
      </c>
      <c r="H757" s="4">
        <v>1</v>
      </c>
      <c r="I757" s="4">
        <v>3</v>
      </c>
      <c r="J757" s="4" t="s">
        <v>1690</v>
      </c>
      <c r="K757" s="4" t="s">
        <v>1701</v>
      </c>
      <c r="L757" s="4" t="s">
        <v>39</v>
      </c>
      <c r="M757" s="4">
        <v>1</v>
      </c>
      <c r="N757" s="4">
        <v>2459.3643299999999</v>
      </c>
      <c r="O757" s="4" t="s">
        <v>34</v>
      </c>
      <c r="P757" s="4" t="s">
        <v>34</v>
      </c>
      <c r="Q757" s="4">
        <v>1.9819999999999999E-4</v>
      </c>
      <c r="R757" s="4">
        <v>2.2609999999999999E-5</v>
      </c>
      <c r="S757" s="4">
        <v>3.69</v>
      </c>
    </row>
    <row r="758" spans="1:34" hidden="1" outlineLevel="1" collapsed="1" x14ac:dyDescent="0.25">
      <c r="A758" t="s">
        <v>39</v>
      </c>
      <c r="B758" s="4" t="s">
        <v>34</v>
      </c>
      <c r="C758" s="4" t="s">
        <v>1702</v>
      </c>
      <c r="D758" s="4" t="s">
        <v>39</v>
      </c>
      <c r="E758" s="4">
        <v>1.9262E-5</v>
      </c>
      <c r="F758" s="4">
        <v>6.6384300000000001E-4</v>
      </c>
      <c r="G758" s="4">
        <v>1</v>
      </c>
      <c r="H758" s="4">
        <v>1</v>
      </c>
      <c r="I758" s="4">
        <v>7</v>
      </c>
      <c r="J758" s="4" t="s">
        <v>1690</v>
      </c>
      <c r="K758" s="4" t="s">
        <v>1703</v>
      </c>
      <c r="L758" s="4" t="s">
        <v>39</v>
      </c>
      <c r="M758" s="4">
        <v>0</v>
      </c>
      <c r="N758" s="4">
        <v>1437.68561</v>
      </c>
      <c r="O758" s="4" t="s">
        <v>34</v>
      </c>
      <c r="P758" s="4" t="s">
        <v>34</v>
      </c>
      <c r="Q758" s="4">
        <v>1.9819999999999999E-4</v>
      </c>
      <c r="R758" s="4">
        <v>4.3230000000000003E-7</v>
      </c>
      <c r="S758" s="4">
        <v>4.1100000000000003</v>
      </c>
    </row>
    <row r="759" spans="1:34" hidden="1" outlineLevel="1" collapsed="1" x14ac:dyDescent="0.25">
      <c r="A759" t="s">
        <v>39</v>
      </c>
      <c r="B759" s="4" t="s">
        <v>34</v>
      </c>
      <c r="C759" s="4" t="s">
        <v>1704</v>
      </c>
      <c r="D759" s="4" t="s">
        <v>1106</v>
      </c>
      <c r="E759" s="4">
        <v>4.2831299999999996E-3</v>
      </c>
      <c r="F759" s="4">
        <v>6.6384300000000001E-4</v>
      </c>
      <c r="G759" s="4">
        <v>1</v>
      </c>
      <c r="H759" s="4">
        <v>1</v>
      </c>
      <c r="I759" s="4">
        <v>4</v>
      </c>
      <c r="J759" s="4" t="s">
        <v>1690</v>
      </c>
      <c r="K759" s="4" t="s">
        <v>1705</v>
      </c>
      <c r="L759" s="4" t="s">
        <v>1706</v>
      </c>
      <c r="M759" s="4">
        <v>0</v>
      </c>
      <c r="N759" s="4">
        <v>1207.59871</v>
      </c>
      <c r="O759" s="4" t="s">
        <v>34</v>
      </c>
      <c r="P759" s="4" t="s">
        <v>34</v>
      </c>
      <c r="Q759" s="4">
        <v>1.9819999999999999E-4</v>
      </c>
      <c r="R759" s="4">
        <v>4.7859999999999998E-4</v>
      </c>
      <c r="S759" s="4">
        <v>2.67</v>
      </c>
    </row>
    <row r="760" spans="1:34" hidden="1" outlineLevel="1" collapsed="1" x14ac:dyDescent="0.25">
      <c r="A760" t="s">
        <v>39</v>
      </c>
      <c r="B760" s="4" t="s">
        <v>34</v>
      </c>
      <c r="C760" s="4" t="s">
        <v>1707</v>
      </c>
      <c r="D760" s="4" t="s">
        <v>39</v>
      </c>
      <c r="E760" s="4">
        <v>7.6731E-4</v>
      </c>
      <c r="F760" s="4">
        <v>6.6384300000000001E-4</v>
      </c>
      <c r="G760" s="4">
        <v>1</v>
      </c>
      <c r="H760" s="4">
        <v>1</v>
      </c>
      <c r="I760" s="4">
        <v>1</v>
      </c>
      <c r="J760" s="4" t="s">
        <v>1690</v>
      </c>
      <c r="K760" s="4" t="s">
        <v>1708</v>
      </c>
      <c r="L760" s="4" t="s">
        <v>39</v>
      </c>
      <c r="M760" s="4">
        <v>0</v>
      </c>
      <c r="N760" s="4">
        <v>1170.7092500000001</v>
      </c>
      <c r="O760" s="4" t="s">
        <v>34</v>
      </c>
      <c r="P760" s="4" t="s">
        <v>34</v>
      </c>
      <c r="Q760" s="4">
        <v>1.9819999999999999E-4</v>
      </c>
      <c r="R760" s="4">
        <v>5.1329999999999998E-5</v>
      </c>
      <c r="S760" s="4">
        <v>2.92</v>
      </c>
    </row>
    <row r="761" spans="1:34" hidden="1" outlineLevel="1" collapsed="1" x14ac:dyDescent="0.25">
      <c r="A761" t="s">
        <v>39</v>
      </c>
      <c r="B761" s="4" t="s">
        <v>34</v>
      </c>
      <c r="C761" s="4" t="s">
        <v>1709</v>
      </c>
      <c r="D761" s="4" t="s">
        <v>39</v>
      </c>
      <c r="E761" s="4">
        <v>6.5868200000000002E-3</v>
      </c>
      <c r="F761" s="4">
        <v>6.6384300000000001E-4</v>
      </c>
      <c r="G761" s="4">
        <v>1</v>
      </c>
      <c r="H761" s="4">
        <v>1</v>
      </c>
      <c r="I761" s="4">
        <v>4</v>
      </c>
      <c r="J761" s="4" t="s">
        <v>1690</v>
      </c>
      <c r="K761" s="4" t="s">
        <v>1710</v>
      </c>
      <c r="L761" s="4" t="s">
        <v>39</v>
      </c>
      <c r="M761" s="4">
        <v>1</v>
      </c>
      <c r="N761" s="4">
        <v>1256.7572600000001</v>
      </c>
      <c r="O761" s="4" t="s">
        <v>34</v>
      </c>
      <c r="P761" s="4" t="s">
        <v>34</v>
      </c>
      <c r="Q761" s="4">
        <v>1.9819999999999999E-4</v>
      </c>
      <c r="R761" s="4">
        <v>8.3540000000000003E-4</v>
      </c>
      <c r="S761" s="4">
        <v>2.5099999999999998</v>
      </c>
    </row>
    <row r="762" spans="1:34" hidden="1" outlineLevel="1" collapsed="1" x14ac:dyDescent="0.25">
      <c r="A762" t="s">
        <v>39</v>
      </c>
      <c r="B762" s="4" t="s">
        <v>34</v>
      </c>
      <c r="C762" s="4" t="s">
        <v>1711</v>
      </c>
      <c r="D762" s="4" t="s">
        <v>39</v>
      </c>
      <c r="E762" s="4">
        <v>9.4001699999999994E-3</v>
      </c>
      <c r="F762" s="4">
        <v>6.6384300000000001E-4</v>
      </c>
      <c r="G762" s="4">
        <v>1</v>
      </c>
      <c r="H762" s="4">
        <v>1</v>
      </c>
      <c r="I762" s="4">
        <v>1</v>
      </c>
      <c r="J762" s="4" t="s">
        <v>1690</v>
      </c>
      <c r="K762" s="4" t="s">
        <v>1712</v>
      </c>
      <c r="L762" s="4" t="s">
        <v>39</v>
      </c>
      <c r="M762" s="4">
        <v>0</v>
      </c>
      <c r="N762" s="4">
        <v>1352.7208800000001</v>
      </c>
      <c r="O762" s="4" t="s">
        <v>34</v>
      </c>
      <c r="P762" s="4" t="s">
        <v>34</v>
      </c>
      <c r="Q762" s="4">
        <v>1.9819999999999999E-4</v>
      </c>
      <c r="R762" s="4">
        <v>1.322E-3</v>
      </c>
      <c r="S762" s="4">
        <v>2.12</v>
      </c>
    </row>
    <row r="763" spans="1:34" x14ac:dyDescent="0.25">
      <c r="A763" s="3" t="s">
        <v>34</v>
      </c>
      <c r="B763" s="3" t="s">
        <v>35</v>
      </c>
      <c r="C763" s="3" t="s">
        <v>1713</v>
      </c>
      <c r="D763" s="3" t="s">
        <v>1714</v>
      </c>
      <c r="E763" s="3">
        <v>0</v>
      </c>
      <c r="F763" s="3">
        <v>34.966999999999999</v>
      </c>
      <c r="G763" s="3">
        <v>30</v>
      </c>
      <c r="H763" s="3">
        <v>7</v>
      </c>
      <c r="I763" s="3">
        <v>20</v>
      </c>
      <c r="J763" s="3">
        <v>7</v>
      </c>
      <c r="K763" s="3">
        <v>294</v>
      </c>
      <c r="L763" s="3">
        <v>33</v>
      </c>
      <c r="M763" s="3">
        <v>5.66</v>
      </c>
      <c r="N763" s="3">
        <v>69.09</v>
      </c>
      <c r="O763" s="3">
        <v>7</v>
      </c>
      <c r="P763" s="3" t="s">
        <v>39</v>
      </c>
      <c r="Q763" s="3" t="s">
        <v>39</v>
      </c>
      <c r="R763" s="3" t="s">
        <v>39</v>
      </c>
      <c r="S763" s="3" t="s">
        <v>1715</v>
      </c>
      <c r="T763" s="3" t="s">
        <v>39</v>
      </c>
      <c r="U763" s="3" t="s">
        <v>1713</v>
      </c>
      <c r="V763" s="3" t="s">
        <v>39</v>
      </c>
      <c r="W763" s="3" t="s">
        <v>652</v>
      </c>
      <c r="X763" s="3" t="s">
        <v>39</v>
      </c>
      <c r="Y763" s="3" t="s">
        <v>39</v>
      </c>
      <c r="Z763" s="3" t="s">
        <v>39</v>
      </c>
      <c r="AA763" s="3">
        <v>0</v>
      </c>
      <c r="AB763" s="3" t="s">
        <v>34</v>
      </c>
      <c r="AC763" s="3">
        <v>1</v>
      </c>
      <c r="AD763" s="3">
        <v>0</v>
      </c>
      <c r="AE763" s="3" t="s">
        <v>39</v>
      </c>
      <c r="AF763" s="3">
        <v>3</v>
      </c>
      <c r="AG763" s="3" t="s">
        <v>1716</v>
      </c>
      <c r="AH763" s="3" t="s">
        <v>1717</v>
      </c>
    </row>
    <row r="764" spans="1:34" hidden="1" outlineLevel="1" collapsed="1" x14ac:dyDescent="0.25">
      <c r="A764" t="s">
        <v>39</v>
      </c>
      <c r="B764" s="2" t="s">
        <v>45</v>
      </c>
      <c r="C764" s="2" t="s">
        <v>46</v>
      </c>
      <c r="D764" s="2" t="s">
        <v>33</v>
      </c>
      <c r="E764" s="2" t="s">
        <v>47</v>
      </c>
      <c r="F764" s="2" t="s">
        <v>48</v>
      </c>
      <c r="G764" s="2" t="s">
        <v>28</v>
      </c>
      <c r="H764" s="2" t="s">
        <v>49</v>
      </c>
      <c r="I764" s="2" t="s">
        <v>8</v>
      </c>
      <c r="J764" s="2" t="s">
        <v>50</v>
      </c>
      <c r="K764" s="2" t="s">
        <v>51</v>
      </c>
      <c r="L764" s="2" t="s">
        <v>52</v>
      </c>
      <c r="M764" s="2" t="s">
        <v>53</v>
      </c>
      <c r="N764" s="2" t="s">
        <v>54</v>
      </c>
      <c r="O764" s="2" t="s">
        <v>27</v>
      </c>
      <c r="P764" s="2" t="s">
        <v>55</v>
      </c>
      <c r="Q764" s="2" t="s">
        <v>56</v>
      </c>
      <c r="R764" s="2" t="s">
        <v>57</v>
      </c>
      <c r="S764" s="2" t="s">
        <v>58</v>
      </c>
    </row>
    <row r="765" spans="1:34" hidden="1" outlineLevel="1" collapsed="1" x14ac:dyDescent="0.25">
      <c r="A765" t="s">
        <v>39</v>
      </c>
      <c r="B765" s="4" t="s">
        <v>34</v>
      </c>
      <c r="C765" s="4" t="s">
        <v>1718</v>
      </c>
      <c r="D765" s="4" t="s">
        <v>696</v>
      </c>
      <c r="E765" s="4">
        <v>1.25566E-4</v>
      </c>
      <c r="F765" s="4">
        <v>6.6384300000000001E-4</v>
      </c>
      <c r="G765" s="4">
        <v>1</v>
      </c>
      <c r="H765" s="4">
        <v>1</v>
      </c>
      <c r="I765" s="4">
        <v>1</v>
      </c>
      <c r="J765" s="4" t="s">
        <v>1713</v>
      </c>
      <c r="K765" s="4" t="s">
        <v>1719</v>
      </c>
      <c r="L765" s="4" t="s">
        <v>1720</v>
      </c>
      <c r="M765" s="4">
        <v>1</v>
      </c>
      <c r="N765" s="4">
        <v>2430.1493300000002</v>
      </c>
      <c r="O765" s="4" t="s">
        <v>34</v>
      </c>
      <c r="P765" s="4" t="s">
        <v>34</v>
      </c>
      <c r="Q765" s="4">
        <v>1.9819999999999999E-4</v>
      </c>
      <c r="R765" s="4">
        <v>4.904E-6</v>
      </c>
      <c r="S765" s="4">
        <v>4.25</v>
      </c>
    </row>
    <row r="766" spans="1:34" hidden="1" outlineLevel="1" collapsed="1" x14ac:dyDescent="0.25">
      <c r="A766" t="s">
        <v>39</v>
      </c>
      <c r="B766" s="4" t="s">
        <v>34</v>
      </c>
      <c r="C766" s="4" t="s">
        <v>1721</v>
      </c>
      <c r="D766" s="4" t="s">
        <v>711</v>
      </c>
      <c r="E766" s="4">
        <v>1.4545300000000001E-3</v>
      </c>
      <c r="F766" s="4">
        <v>6.6384300000000001E-4</v>
      </c>
      <c r="G766" s="4">
        <v>1</v>
      </c>
      <c r="H766" s="4">
        <v>1</v>
      </c>
      <c r="I766" s="4">
        <v>3</v>
      </c>
      <c r="J766" s="4" t="s">
        <v>1713</v>
      </c>
      <c r="K766" s="4" t="s">
        <v>1722</v>
      </c>
      <c r="L766" s="4" t="s">
        <v>1720</v>
      </c>
      <c r="M766" s="4">
        <v>0</v>
      </c>
      <c r="N766" s="4">
        <v>2129.96958</v>
      </c>
      <c r="O766" s="4" t="s">
        <v>34</v>
      </c>
      <c r="P766" s="4" t="s">
        <v>34</v>
      </c>
      <c r="Q766" s="4">
        <v>1.9819999999999999E-4</v>
      </c>
      <c r="R766" s="4">
        <v>1.176E-4</v>
      </c>
      <c r="S766" s="4">
        <v>4.05</v>
      </c>
    </row>
    <row r="767" spans="1:34" hidden="1" outlineLevel="1" collapsed="1" x14ac:dyDescent="0.25">
      <c r="A767" t="s">
        <v>39</v>
      </c>
      <c r="B767" s="4" t="s">
        <v>34</v>
      </c>
      <c r="C767" s="4" t="s">
        <v>1723</v>
      </c>
      <c r="D767" s="4" t="s">
        <v>711</v>
      </c>
      <c r="E767" s="4">
        <v>3.4625799999999998E-2</v>
      </c>
      <c r="F767" s="4">
        <v>6.6384300000000001E-4</v>
      </c>
      <c r="G767" s="4">
        <v>1</v>
      </c>
      <c r="H767" s="4">
        <v>1</v>
      </c>
      <c r="I767" s="4">
        <v>1</v>
      </c>
      <c r="J767" s="4" t="s">
        <v>1713</v>
      </c>
      <c r="K767" s="4" t="s">
        <v>1724</v>
      </c>
      <c r="L767" s="4" t="s">
        <v>1720</v>
      </c>
      <c r="M767" s="4">
        <v>1</v>
      </c>
      <c r="N767" s="4">
        <v>2258.0645399999999</v>
      </c>
      <c r="O767" s="4" t="s">
        <v>34</v>
      </c>
      <c r="P767" s="4" t="s">
        <v>34</v>
      </c>
      <c r="Q767" s="4">
        <v>1.9819999999999999E-4</v>
      </c>
      <c r="R767" s="4">
        <v>7.3270000000000002E-3</v>
      </c>
      <c r="S767" s="4">
        <v>2.38</v>
      </c>
    </row>
    <row r="768" spans="1:34" hidden="1" outlineLevel="1" collapsed="1" x14ac:dyDescent="0.25">
      <c r="A768" t="s">
        <v>39</v>
      </c>
      <c r="B768" s="4" t="s">
        <v>34</v>
      </c>
      <c r="C768" s="4" t="s">
        <v>1725</v>
      </c>
      <c r="D768" s="4" t="s">
        <v>804</v>
      </c>
      <c r="E768" s="4">
        <v>8.7137199999999998E-2</v>
      </c>
      <c r="F768" s="4">
        <v>1.35166E-3</v>
      </c>
      <c r="G768" s="4">
        <v>1</v>
      </c>
      <c r="H768" s="4">
        <v>1</v>
      </c>
      <c r="I768" s="4">
        <v>2</v>
      </c>
      <c r="J768" s="4" t="s">
        <v>1713</v>
      </c>
      <c r="K768" s="4" t="s">
        <v>1726</v>
      </c>
      <c r="L768" s="4" t="s">
        <v>1727</v>
      </c>
      <c r="M768" s="4">
        <v>1</v>
      </c>
      <c r="N768" s="4">
        <v>1274.6409100000001</v>
      </c>
      <c r="O768" s="4" t="s">
        <v>34</v>
      </c>
      <c r="P768" s="4" t="s">
        <v>34</v>
      </c>
      <c r="Q768" s="4">
        <v>3.7310000000000002E-4</v>
      </c>
      <c r="R768" s="4">
        <v>2.5049999999999999E-2</v>
      </c>
      <c r="S768" s="4">
        <v>3.22</v>
      </c>
    </row>
    <row r="769" spans="1:34" hidden="1" outlineLevel="1" collapsed="1" x14ac:dyDescent="0.25">
      <c r="A769" t="s">
        <v>39</v>
      </c>
      <c r="B769" s="4" t="s">
        <v>34</v>
      </c>
      <c r="C769" s="4" t="s">
        <v>1728</v>
      </c>
      <c r="D769" s="4" t="s">
        <v>39</v>
      </c>
      <c r="E769" s="4">
        <v>5.2726099999999996E-3</v>
      </c>
      <c r="F769" s="4">
        <v>6.6384300000000001E-4</v>
      </c>
      <c r="G769" s="4">
        <v>1</v>
      </c>
      <c r="H769" s="4">
        <v>1</v>
      </c>
      <c r="I769" s="4">
        <v>1</v>
      </c>
      <c r="J769" s="4" t="s">
        <v>1713</v>
      </c>
      <c r="K769" s="4" t="s">
        <v>1729</v>
      </c>
      <c r="L769" s="4" t="s">
        <v>39</v>
      </c>
      <c r="M769" s="4">
        <v>0</v>
      </c>
      <c r="N769" s="4">
        <v>1814.86293</v>
      </c>
      <c r="O769" s="4" t="s">
        <v>34</v>
      </c>
      <c r="P769" s="4" t="s">
        <v>34</v>
      </c>
      <c r="Q769" s="4">
        <v>1.9819999999999999E-4</v>
      </c>
      <c r="R769" s="4">
        <v>6.2540000000000002E-4</v>
      </c>
      <c r="S769" s="4">
        <v>3.7</v>
      </c>
    </row>
    <row r="770" spans="1:34" hidden="1" outlineLevel="1" collapsed="1" x14ac:dyDescent="0.25">
      <c r="A770" t="s">
        <v>39</v>
      </c>
      <c r="B770" s="4" t="s">
        <v>34</v>
      </c>
      <c r="C770" s="4" t="s">
        <v>1728</v>
      </c>
      <c r="D770" s="4" t="s">
        <v>186</v>
      </c>
      <c r="E770" s="4">
        <v>6.2258700000000004E-7</v>
      </c>
      <c r="F770" s="4">
        <v>6.6384300000000001E-4</v>
      </c>
      <c r="G770" s="4">
        <v>1</v>
      </c>
      <c r="H770" s="4">
        <v>1</v>
      </c>
      <c r="I770" s="4">
        <v>8</v>
      </c>
      <c r="J770" s="4" t="s">
        <v>1713</v>
      </c>
      <c r="K770" s="4" t="s">
        <v>1729</v>
      </c>
      <c r="L770" s="4" t="s">
        <v>1730</v>
      </c>
      <c r="M770" s="4">
        <v>0</v>
      </c>
      <c r="N770" s="4">
        <v>1830.8578399999999</v>
      </c>
      <c r="O770" s="4" t="s">
        <v>34</v>
      </c>
      <c r="P770" s="4" t="s">
        <v>34</v>
      </c>
      <c r="Q770" s="4">
        <v>1.9819999999999999E-4</v>
      </c>
      <c r="R770" s="4">
        <v>5.0449999999999998E-9</v>
      </c>
      <c r="S770" s="4">
        <v>4.7699999999999996</v>
      </c>
    </row>
    <row r="771" spans="1:34" hidden="1" outlineLevel="1" collapsed="1" x14ac:dyDescent="0.25">
      <c r="A771" t="s">
        <v>39</v>
      </c>
      <c r="B771" s="4" t="s">
        <v>34</v>
      </c>
      <c r="C771" s="4" t="s">
        <v>1731</v>
      </c>
      <c r="D771" s="4" t="s">
        <v>39</v>
      </c>
      <c r="E771" s="4">
        <v>1.3637499999999999E-3</v>
      </c>
      <c r="F771" s="4">
        <v>6.6384300000000001E-4</v>
      </c>
      <c r="G771" s="4">
        <v>1</v>
      </c>
      <c r="H771" s="4">
        <v>1</v>
      </c>
      <c r="I771" s="4">
        <v>3</v>
      </c>
      <c r="J771" s="4" t="s">
        <v>1713</v>
      </c>
      <c r="K771" s="4" t="s">
        <v>1732</v>
      </c>
      <c r="L771" s="4" t="s">
        <v>39</v>
      </c>
      <c r="M771" s="4">
        <v>1</v>
      </c>
      <c r="N771" s="4">
        <v>1538.82132</v>
      </c>
      <c r="O771" s="4" t="s">
        <v>34</v>
      </c>
      <c r="P771" s="4" t="s">
        <v>34</v>
      </c>
      <c r="Q771" s="4">
        <v>1.9819999999999999E-4</v>
      </c>
      <c r="R771" s="4">
        <v>1.08E-4</v>
      </c>
      <c r="S771" s="4">
        <v>3.86</v>
      </c>
    </row>
    <row r="772" spans="1:34" hidden="1" outlineLevel="1" collapsed="1" x14ac:dyDescent="0.25">
      <c r="A772" t="s">
        <v>39</v>
      </c>
      <c r="B772" s="4" t="s">
        <v>34</v>
      </c>
      <c r="C772" s="4" t="s">
        <v>1733</v>
      </c>
      <c r="D772" s="4" t="s">
        <v>1734</v>
      </c>
      <c r="E772" s="4">
        <v>1.21478E-2</v>
      </c>
      <c r="F772" s="4">
        <v>6.6384300000000001E-4</v>
      </c>
      <c r="G772" s="4">
        <v>1</v>
      </c>
      <c r="H772" s="4">
        <v>1</v>
      </c>
      <c r="I772" s="4">
        <v>1</v>
      </c>
      <c r="J772" s="4" t="s">
        <v>1713</v>
      </c>
      <c r="K772" s="4" t="s">
        <v>1735</v>
      </c>
      <c r="L772" s="4" t="s">
        <v>1736</v>
      </c>
      <c r="M772" s="4">
        <v>0</v>
      </c>
      <c r="N772" s="4">
        <v>2731.2767199999998</v>
      </c>
      <c r="O772" s="4" t="s">
        <v>34</v>
      </c>
      <c r="P772" s="4" t="s">
        <v>34</v>
      </c>
      <c r="Q772" s="4">
        <v>1.9819999999999999E-4</v>
      </c>
      <c r="R772" s="4">
        <v>1.851E-3</v>
      </c>
      <c r="S772" s="4">
        <v>3.5</v>
      </c>
    </row>
    <row r="773" spans="1:34" x14ac:dyDescent="0.25">
      <c r="A773" s="3" t="s">
        <v>34</v>
      </c>
      <c r="B773" s="3" t="s">
        <v>35</v>
      </c>
      <c r="C773" s="3" t="s">
        <v>1737</v>
      </c>
      <c r="D773" s="3" t="s">
        <v>1738</v>
      </c>
      <c r="E773" s="3">
        <v>0</v>
      </c>
      <c r="F773" s="3">
        <v>33.886000000000003</v>
      </c>
      <c r="G773" s="3">
        <v>32</v>
      </c>
      <c r="H773" s="3">
        <v>6</v>
      </c>
      <c r="I773" s="3">
        <v>8</v>
      </c>
      <c r="J773" s="3">
        <v>6</v>
      </c>
      <c r="K773" s="3">
        <v>138</v>
      </c>
      <c r="L773" s="3">
        <v>15.1</v>
      </c>
      <c r="M773" s="3">
        <v>10.93</v>
      </c>
      <c r="N773" s="3">
        <v>20.51</v>
      </c>
      <c r="O773" s="3">
        <v>6</v>
      </c>
      <c r="P773" s="3" t="s">
        <v>421</v>
      </c>
      <c r="Q773" s="3" t="s">
        <v>876</v>
      </c>
      <c r="R773" s="3" t="s">
        <v>877</v>
      </c>
      <c r="S773" s="3" t="s">
        <v>1739</v>
      </c>
      <c r="T773" s="3" t="s">
        <v>39</v>
      </c>
      <c r="U773" s="3" t="s">
        <v>1740</v>
      </c>
      <c r="V773" s="3" t="s">
        <v>39</v>
      </c>
      <c r="W773" s="3" t="s">
        <v>1741</v>
      </c>
      <c r="X773" s="3" t="s">
        <v>39</v>
      </c>
      <c r="Y773" s="3" t="s">
        <v>39</v>
      </c>
      <c r="Z773" s="3" t="s">
        <v>39</v>
      </c>
      <c r="AA773" s="3">
        <v>0</v>
      </c>
      <c r="AB773" s="3" t="s">
        <v>34</v>
      </c>
      <c r="AC773" s="3">
        <v>1</v>
      </c>
      <c r="AD773" s="3">
        <v>0</v>
      </c>
      <c r="AE773" s="3" t="s">
        <v>39</v>
      </c>
      <c r="AF773" s="3">
        <v>1</v>
      </c>
      <c r="AG773" s="3" t="s">
        <v>1742</v>
      </c>
      <c r="AH773" s="3" t="s">
        <v>1742</v>
      </c>
    </row>
    <row r="774" spans="1:34" hidden="1" outlineLevel="1" collapsed="1" x14ac:dyDescent="0.25">
      <c r="A774" t="s">
        <v>39</v>
      </c>
      <c r="B774" s="2" t="s">
        <v>45</v>
      </c>
      <c r="C774" s="2" t="s">
        <v>46</v>
      </c>
      <c r="D774" s="2" t="s">
        <v>33</v>
      </c>
      <c r="E774" s="2" t="s">
        <v>47</v>
      </c>
      <c r="F774" s="2" t="s">
        <v>48</v>
      </c>
      <c r="G774" s="2" t="s">
        <v>28</v>
      </c>
      <c r="H774" s="2" t="s">
        <v>49</v>
      </c>
      <c r="I774" s="2" t="s">
        <v>8</v>
      </c>
      <c r="J774" s="2" t="s">
        <v>50</v>
      </c>
      <c r="K774" s="2" t="s">
        <v>51</v>
      </c>
      <c r="L774" s="2" t="s">
        <v>52</v>
      </c>
      <c r="M774" s="2" t="s">
        <v>53</v>
      </c>
      <c r="N774" s="2" t="s">
        <v>54</v>
      </c>
      <c r="O774" s="2" t="s">
        <v>27</v>
      </c>
      <c r="P774" s="2" t="s">
        <v>55</v>
      </c>
      <c r="Q774" s="2" t="s">
        <v>56</v>
      </c>
      <c r="R774" s="2" t="s">
        <v>57</v>
      </c>
      <c r="S774" s="2" t="s">
        <v>58</v>
      </c>
    </row>
    <row r="775" spans="1:34" hidden="1" outlineLevel="1" collapsed="1" x14ac:dyDescent="0.25">
      <c r="A775" t="s">
        <v>39</v>
      </c>
      <c r="B775" s="4" t="s">
        <v>34</v>
      </c>
      <c r="C775" s="4" t="s">
        <v>1743</v>
      </c>
      <c r="D775" s="4" t="s">
        <v>39</v>
      </c>
      <c r="E775" s="4">
        <v>2.8180099999999998E-4</v>
      </c>
      <c r="F775" s="4">
        <v>6.6384300000000001E-4</v>
      </c>
      <c r="G775" s="4">
        <v>1</v>
      </c>
      <c r="H775" s="4">
        <v>2</v>
      </c>
      <c r="I775" s="4">
        <v>1</v>
      </c>
      <c r="J775" s="4" t="s">
        <v>1737</v>
      </c>
      <c r="K775" s="4" t="s">
        <v>1744</v>
      </c>
      <c r="L775" s="4" t="s">
        <v>39</v>
      </c>
      <c r="M775" s="4">
        <v>1</v>
      </c>
      <c r="N775" s="4">
        <v>2531.4820399999999</v>
      </c>
      <c r="O775" s="4" t="s">
        <v>34</v>
      </c>
      <c r="P775" s="4" t="s">
        <v>34</v>
      </c>
      <c r="Q775" s="4">
        <v>1.9819999999999999E-4</v>
      </c>
      <c r="R775" s="4">
        <v>1.394E-5</v>
      </c>
      <c r="S775" s="4">
        <v>4.37</v>
      </c>
    </row>
    <row r="776" spans="1:34" hidden="1" outlineLevel="1" collapsed="1" x14ac:dyDescent="0.25">
      <c r="A776" t="s">
        <v>39</v>
      </c>
      <c r="B776" s="4" t="s">
        <v>34</v>
      </c>
      <c r="C776" s="4" t="s">
        <v>1745</v>
      </c>
      <c r="D776" s="4" t="s">
        <v>592</v>
      </c>
      <c r="E776" s="4">
        <v>4.5154899999999998E-2</v>
      </c>
      <c r="F776" s="4">
        <v>6.6384300000000001E-4</v>
      </c>
      <c r="G776" s="4">
        <v>1</v>
      </c>
      <c r="H776" s="4">
        <v>2</v>
      </c>
      <c r="I776" s="4">
        <v>2</v>
      </c>
      <c r="J776" s="4" t="s">
        <v>1737</v>
      </c>
      <c r="K776" s="4" t="s">
        <v>1746</v>
      </c>
      <c r="L776" s="4" t="s">
        <v>1747</v>
      </c>
      <c r="M776" s="4">
        <v>0</v>
      </c>
      <c r="N776" s="4">
        <v>908.50223000000005</v>
      </c>
      <c r="O776" s="4" t="s">
        <v>34</v>
      </c>
      <c r="P776" s="4" t="s">
        <v>34</v>
      </c>
      <c r="Q776" s="4">
        <v>1.9819999999999999E-4</v>
      </c>
      <c r="R776" s="4">
        <v>1.035E-2</v>
      </c>
      <c r="S776" s="4">
        <v>1.54</v>
      </c>
    </row>
    <row r="777" spans="1:34" hidden="1" outlineLevel="1" collapsed="1" x14ac:dyDescent="0.25">
      <c r="A777" t="s">
        <v>39</v>
      </c>
      <c r="B777" s="4" t="s">
        <v>34</v>
      </c>
      <c r="C777" s="4" t="s">
        <v>1748</v>
      </c>
      <c r="D777" s="4" t="s">
        <v>592</v>
      </c>
      <c r="E777" s="4">
        <v>0.14022100000000001</v>
      </c>
      <c r="F777" s="4">
        <v>1.97102E-3</v>
      </c>
      <c r="G777" s="4">
        <v>1</v>
      </c>
      <c r="H777" s="4">
        <v>2</v>
      </c>
      <c r="I777" s="4">
        <v>1</v>
      </c>
      <c r="J777" s="4" t="s">
        <v>1737</v>
      </c>
      <c r="K777" s="4" t="s">
        <v>1749</v>
      </c>
      <c r="L777" s="4" t="s">
        <v>1747</v>
      </c>
      <c r="M777" s="4">
        <v>1</v>
      </c>
      <c r="N777" s="4">
        <v>1036.5971999999999</v>
      </c>
      <c r="O777" s="4" t="s">
        <v>34</v>
      </c>
      <c r="P777" s="4" t="s">
        <v>34</v>
      </c>
      <c r="Q777" s="4">
        <v>5.2709999999999996E-4</v>
      </c>
      <c r="R777" s="4">
        <v>4.8030000000000003E-2</v>
      </c>
      <c r="S777" s="4">
        <v>1.1299999999999999</v>
      </c>
    </row>
    <row r="778" spans="1:34" hidden="1" outlineLevel="1" collapsed="1" x14ac:dyDescent="0.25">
      <c r="A778" t="s">
        <v>39</v>
      </c>
      <c r="B778" s="4" t="s">
        <v>34</v>
      </c>
      <c r="C778" s="4" t="s">
        <v>1750</v>
      </c>
      <c r="D778" s="4" t="s">
        <v>39</v>
      </c>
      <c r="E778" s="4">
        <v>1.9140199999999999E-4</v>
      </c>
      <c r="F778" s="4">
        <v>6.6384300000000001E-4</v>
      </c>
      <c r="G778" s="4">
        <v>1</v>
      </c>
      <c r="H778" s="4">
        <v>2</v>
      </c>
      <c r="I778" s="4">
        <v>1</v>
      </c>
      <c r="J778" s="4" t="s">
        <v>1737</v>
      </c>
      <c r="K778" s="4" t="s">
        <v>1751</v>
      </c>
      <c r="L778" s="4" t="s">
        <v>39</v>
      </c>
      <c r="M778" s="4">
        <v>0</v>
      </c>
      <c r="N778" s="4">
        <v>1212.7198100000001</v>
      </c>
      <c r="O778" s="4" t="s">
        <v>34</v>
      </c>
      <c r="P778" s="4" t="s">
        <v>34</v>
      </c>
      <c r="Q778" s="4">
        <v>1.9819999999999999E-4</v>
      </c>
      <c r="R778" s="4">
        <v>8.4509999999999992E-6</v>
      </c>
      <c r="S778" s="4">
        <v>3.56</v>
      </c>
    </row>
    <row r="779" spans="1:34" hidden="1" outlineLevel="1" collapsed="1" x14ac:dyDescent="0.25">
      <c r="A779" t="s">
        <v>39</v>
      </c>
      <c r="B779" s="4" t="s">
        <v>34</v>
      </c>
      <c r="C779" s="4" t="s">
        <v>1752</v>
      </c>
      <c r="D779" s="4" t="s">
        <v>39</v>
      </c>
      <c r="E779" s="4">
        <v>7.3019100000000004E-4</v>
      </c>
      <c r="F779" s="4">
        <v>6.6384300000000001E-4</v>
      </c>
      <c r="G779" s="4">
        <v>1</v>
      </c>
      <c r="H779" s="4">
        <v>2</v>
      </c>
      <c r="I779" s="4">
        <v>1</v>
      </c>
      <c r="J779" s="4" t="s">
        <v>1737</v>
      </c>
      <c r="K779" s="4" t="s">
        <v>1753</v>
      </c>
      <c r="L779" s="4" t="s">
        <v>39</v>
      </c>
      <c r="M779" s="4">
        <v>1</v>
      </c>
      <c r="N779" s="4">
        <v>1340.8147799999999</v>
      </c>
      <c r="O779" s="4" t="s">
        <v>34</v>
      </c>
      <c r="P779" s="4" t="s">
        <v>34</v>
      </c>
      <c r="Q779" s="4">
        <v>1.9819999999999999E-4</v>
      </c>
      <c r="R779" s="4">
        <v>4.8210000000000001E-5</v>
      </c>
      <c r="S779" s="4">
        <v>2.76</v>
      </c>
    </row>
    <row r="780" spans="1:34" hidden="1" outlineLevel="1" collapsed="1" x14ac:dyDescent="0.25">
      <c r="A780" t="s">
        <v>39</v>
      </c>
      <c r="B780" s="4" t="s">
        <v>34</v>
      </c>
      <c r="C780" s="4" t="s">
        <v>1754</v>
      </c>
      <c r="D780" s="4" t="s">
        <v>39</v>
      </c>
      <c r="E780" s="4">
        <v>2.7603200000000002E-7</v>
      </c>
      <c r="F780" s="4">
        <v>6.6384300000000001E-4</v>
      </c>
      <c r="G780" s="4">
        <v>1</v>
      </c>
      <c r="H780" s="4">
        <v>2</v>
      </c>
      <c r="I780" s="4">
        <v>2</v>
      </c>
      <c r="J780" s="4" t="s">
        <v>1737</v>
      </c>
      <c r="K780" s="4" t="s">
        <v>1755</v>
      </c>
      <c r="L780" s="4" t="s">
        <v>39</v>
      </c>
      <c r="M780" s="4">
        <v>0</v>
      </c>
      <c r="N780" s="4">
        <v>2051.2011699999998</v>
      </c>
      <c r="O780" s="4" t="s">
        <v>34</v>
      </c>
      <c r="P780" s="4" t="s">
        <v>34</v>
      </c>
      <c r="Q780" s="4">
        <v>1.9819999999999999E-4</v>
      </c>
      <c r="R780" s="4">
        <v>1.755E-9</v>
      </c>
      <c r="S780" s="4">
        <v>5.13</v>
      </c>
    </row>
    <row r="781" spans="1:34" x14ac:dyDescent="0.25">
      <c r="A781" s="3" t="s">
        <v>34</v>
      </c>
      <c r="B781" s="3" t="s">
        <v>35</v>
      </c>
      <c r="C781" s="3" t="s">
        <v>1756</v>
      </c>
      <c r="D781" s="3" t="s">
        <v>1757</v>
      </c>
      <c r="E781" s="3">
        <v>0</v>
      </c>
      <c r="F781" s="3">
        <v>32.116999999999997</v>
      </c>
      <c r="G781" s="3">
        <v>14</v>
      </c>
      <c r="H781" s="3">
        <v>8</v>
      </c>
      <c r="I781" s="3">
        <v>14</v>
      </c>
      <c r="J781" s="3">
        <v>8</v>
      </c>
      <c r="K781" s="3">
        <v>971</v>
      </c>
      <c r="L781" s="3">
        <v>109.4</v>
      </c>
      <c r="M781" s="3">
        <v>6.48</v>
      </c>
      <c r="N781" s="3">
        <v>44.18</v>
      </c>
      <c r="O781" s="3">
        <v>8</v>
      </c>
      <c r="P781" s="3" t="s">
        <v>421</v>
      </c>
      <c r="Q781" s="3" t="s">
        <v>885</v>
      </c>
      <c r="R781" s="3" t="s">
        <v>1758</v>
      </c>
      <c r="S781" s="3" t="s">
        <v>1759</v>
      </c>
      <c r="T781" s="3" t="s">
        <v>39</v>
      </c>
      <c r="U781" s="3" t="s">
        <v>1756</v>
      </c>
      <c r="V781" s="3" t="s">
        <v>39</v>
      </c>
      <c r="W781" s="3" t="s">
        <v>620</v>
      </c>
      <c r="X781" s="3" t="s">
        <v>39</v>
      </c>
      <c r="Y781" s="3" t="s">
        <v>39</v>
      </c>
      <c r="Z781" s="3" t="s">
        <v>39</v>
      </c>
      <c r="AA781" s="3">
        <v>0</v>
      </c>
      <c r="AB781" s="3" t="s">
        <v>34</v>
      </c>
      <c r="AC781" s="3">
        <v>1</v>
      </c>
      <c r="AD781" s="3">
        <v>0</v>
      </c>
      <c r="AE781" s="3" t="s">
        <v>39</v>
      </c>
      <c r="AF781" s="3">
        <v>0</v>
      </c>
      <c r="AG781" s="3" t="s">
        <v>39</v>
      </c>
      <c r="AH781" s="3" t="s">
        <v>1760</v>
      </c>
    </row>
    <row r="782" spans="1:34" hidden="1" outlineLevel="1" collapsed="1" x14ac:dyDescent="0.25">
      <c r="A782" t="s">
        <v>39</v>
      </c>
      <c r="B782" s="2" t="s">
        <v>45</v>
      </c>
      <c r="C782" s="2" t="s">
        <v>46</v>
      </c>
      <c r="D782" s="2" t="s">
        <v>33</v>
      </c>
      <c r="E782" s="2" t="s">
        <v>47</v>
      </c>
      <c r="F782" s="2" t="s">
        <v>48</v>
      </c>
      <c r="G782" s="2" t="s">
        <v>28</v>
      </c>
      <c r="H782" s="2" t="s">
        <v>49</v>
      </c>
      <c r="I782" s="2" t="s">
        <v>8</v>
      </c>
      <c r="J782" s="2" t="s">
        <v>50</v>
      </c>
      <c r="K782" s="2" t="s">
        <v>51</v>
      </c>
      <c r="L782" s="2" t="s">
        <v>52</v>
      </c>
      <c r="M782" s="2" t="s">
        <v>53</v>
      </c>
      <c r="N782" s="2" t="s">
        <v>54</v>
      </c>
      <c r="O782" s="2" t="s">
        <v>27</v>
      </c>
      <c r="P782" s="2" t="s">
        <v>55</v>
      </c>
      <c r="Q782" s="2" t="s">
        <v>56</v>
      </c>
      <c r="R782" s="2" t="s">
        <v>57</v>
      </c>
      <c r="S782" s="2" t="s">
        <v>58</v>
      </c>
    </row>
    <row r="783" spans="1:34" hidden="1" outlineLevel="1" collapsed="1" x14ac:dyDescent="0.25">
      <c r="A783" t="s">
        <v>39</v>
      </c>
      <c r="B783" s="4" t="s">
        <v>34</v>
      </c>
      <c r="C783" s="4" t="s">
        <v>1761</v>
      </c>
      <c r="D783" s="4" t="s">
        <v>39</v>
      </c>
      <c r="E783" s="4">
        <v>8.8766300000000006E-2</v>
      </c>
      <c r="F783" s="4">
        <v>1.35166E-3</v>
      </c>
      <c r="G783" s="4">
        <v>1</v>
      </c>
      <c r="H783" s="4">
        <v>1</v>
      </c>
      <c r="I783" s="4">
        <v>1</v>
      </c>
      <c r="J783" s="4" t="s">
        <v>1756</v>
      </c>
      <c r="K783" s="4" t="s">
        <v>1762</v>
      </c>
      <c r="L783" s="4" t="s">
        <v>39</v>
      </c>
      <c r="M783" s="4">
        <v>0</v>
      </c>
      <c r="N783" s="4">
        <v>1986.02908</v>
      </c>
      <c r="O783" s="4" t="s">
        <v>34</v>
      </c>
      <c r="P783" s="4" t="s">
        <v>34</v>
      </c>
      <c r="Q783" s="4">
        <v>3.7310000000000002E-4</v>
      </c>
      <c r="R783" s="4">
        <v>2.5579999999999999E-2</v>
      </c>
      <c r="S783" s="4">
        <v>2.82</v>
      </c>
    </row>
    <row r="784" spans="1:34" hidden="1" outlineLevel="1" collapsed="1" x14ac:dyDescent="0.25">
      <c r="A784" t="s">
        <v>39</v>
      </c>
      <c r="B784" s="4" t="s">
        <v>34</v>
      </c>
      <c r="C784" s="4" t="s">
        <v>1763</v>
      </c>
      <c r="D784" s="4" t="s">
        <v>39</v>
      </c>
      <c r="E784" s="4">
        <v>7.9563700000000005E-5</v>
      </c>
      <c r="F784" s="4">
        <v>6.6384300000000001E-4</v>
      </c>
      <c r="G784" s="4">
        <v>1</v>
      </c>
      <c r="H784" s="4">
        <v>1</v>
      </c>
      <c r="I784" s="4">
        <v>2</v>
      </c>
      <c r="J784" s="4" t="s">
        <v>1756</v>
      </c>
      <c r="K784" s="4" t="s">
        <v>1764</v>
      </c>
      <c r="L784" s="4" t="s">
        <v>39</v>
      </c>
      <c r="M784" s="4">
        <v>0</v>
      </c>
      <c r="N784" s="4">
        <v>2000.90969</v>
      </c>
      <c r="O784" s="4" t="s">
        <v>34</v>
      </c>
      <c r="P784" s="4" t="s">
        <v>34</v>
      </c>
      <c r="Q784" s="4">
        <v>1.9819999999999999E-4</v>
      </c>
      <c r="R784" s="4">
        <v>2.7159999999999999E-6</v>
      </c>
      <c r="S784" s="4">
        <v>4.28</v>
      </c>
    </row>
    <row r="785" spans="1:34" hidden="1" outlineLevel="1" collapsed="1" x14ac:dyDescent="0.25">
      <c r="A785" t="s">
        <v>39</v>
      </c>
      <c r="B785" s="4" t="s">
        <v>34</v>
      </c>
      <c r="C785" s="4" t="s">
        <v>1765</v>
      </c>
      <c r="D785" s="4" t="s">
        <v>39</v>
      </c>
      <c r="E785" s="4">
        <v>9.2620199999999993E-3</v>
      </c>
      <c r="F785" s="4">
        <v>6.6384300000000001E-4</v>
      </c>
      <c r="G785" s="4">
        <v>1</v>
      </c>
      <c r="H785" s="4">
        <v>1</v>
      </c>
      <c r="I785" s="4">
        <v>1</v>
      </c>
      <c r="J785" s="4" t="s">
        <v>1756</v>
      </c>
      <c r="K785" s="4" t="s">
        <v>1766</v>
      </c>
      <c r="L785" s="4" t="s">
        <v>39</v>
      </c>
      <c r="M785" s="4">
        <v>1</v>
      </c>
      <c r="N785" s="4">
        <v>2028.0648000000001</v>
      </c>
      <c r="O785" s="4" t="s">
        <v>34</v>
      </c>
      <c r="P785" s="4" t="s">
        <v>34</v>
      </c>
      <c r="Q785" s="4">
        <v>1.9819999999999999E-4</v>
      </c>
      <c r="R785" s="4">
        <v>1.3010000000000001E-3</v>
      </c>
      <c r="S785" s="4">
        <v>3.7</v>
      </c>
    </row>
    <row r="786" spans="1:34" hidden="1" outlineLevel="1" collapsed="1" x14ac:dyDescent="0.25">
      <c r="A786" t="s">
        <v>39</v>
      </c>
      <c r="B786" s="4" t="s">
        <v>34</v>
      </c>
      <c r="C786" s="4" t="s">
        <v>1767</v>
      </c>
      <c r="D786" s="4" t="s">
        <v>39</v>
      </c>
      <c r="E786" s="4">
        <v>4.3598200000000001E-4</v>
      </c>
      <c r="F786" s="4">
        <v>6.6384300000000001E-4</v>
      </c>
      <c r="G786" s="4">
        <v>1</v>
      </c>
      <c r="H786" s="4">
        <v>1</v>
      </c>
      <c r="I786" s="4">
        <v>1</v>
      </c>
      <c r="J786" s="4" t="s">
        <v>1756</v>
      </c>
      <c r="K786" s="4" t="s">
        <v>1768</v>
      </c>
      <c r="L786" s="4" t="s">
        <v>39</v>
      </c>
      <c r="M786" s="4">
        <v>0</v>
      </c>
      <c r="N786" s="4">
        <v>2014.14438</v>
      </c>
      <c r="O786" s="4" t="s">
        <v>34</v>
      </c>
      <c r="P786" s="4" t="s">
        <v>34</v>
      </c>
      <c r="Q786" s="4">
        <v>1.9819999999999999E-4</v>
      </c>
      <c r="R786" s="4">
        <v>2.4649999999999999E-5</v>
      </c>
      <c r="S786" s="4">
        <v>3.21</v>
      </c>
    </row>
    <row r="787" spans="1:34" hidden="1" outlineLevel="1" collapsed="1" x14ac:dyDescent="0.25">
      <c r="A787" t="s">
        <v>39</v>
      </c>
      <c r="B787" s="4" t="s">
        <v>34</v>
      </c>
      <c r="C787" s="4" t="s">
        <v>1769</v>
      </c>
      <c r="D787" s="4" t="s">
        <v>39</v>
      </c>
      <c r="E787" s="4">
        <v>4.2831299999999996E-3</v>
      </c>
      <c r="F787" s="4">
        <v>6.6384300000000001E-4</v>
      </c>
      <c r="G787" s="4">
        <v>1</v>
      </c>
      <c r="H787" s="4">
        <v>1</v>
      </c>
      <c r="I787" s="4">
        <v>1</v>
      </c>
      <c r="J787" s="4" t="s">
        <v>1756</v>
      </c>
      <c r="K787" s="4" t="s">
        <v>1770</v>
      </c>
      <c r="L787" s="4" t="s">
        <v>39</v>
      </c>
      <c r="M787" s="4">
        <v>1</v>
      </c>
      <c r="N787" s="4">
        <v>2762.4206800000002</v>
      </c>
      <c r="O787" s="4" t="s">
        <v>34</v>
      </c>
      <c r="P787" s="4" t="s">
        <v>34</v>
      </c>
      <c r="Q787" s="4">
        <v>1.9819999999999999E-4</v>
      </c>
      <c r="R787" s="4">
        <v>4.7689999999999999E-4</v>
      </c>
      <c r="S787" s="4">
        <v>3.95</v>
      </c>
    </row>
    <row r="788" spans="1:34" hidden="1" outlineLevel="1" collapsed="1" x14ac:dyDescent="0.25">
      <c r="A788" t="s">
        <v>39</v>
      </c>
      <c r="B788" s="4" t="s">
        <v>34</v>
      </c>
      <c r="C788" s="4" t="s">
        <v>1771</v>
      </c>
      <c r="D788" s="4" t="s">
        <v>1772</v>
      </c>
      <c r="E788" s="4">
        <v>1.8951300000000001E-4</v>
      </c>
      <c r="F788" s="4">
        <v>6.6384300000000001E-4</v>
      </c>
      <c r="G788" s="4">
        <v>1</v>
      </c>
      <c r="H788" s="4">
        <v>1</v>
      </c>
      <c r="I788" s="4">
        <v>5</v>
      </c>
      <c r="J788" s="4" t="s">
        <v>1756</v>
      </c>
      <c r="K788" s="4" t="s">
        <v>1773</v>
      </c>
      <c r="L788" s="4" t="s">
        <v>1774</v>
      </c>
      <c r="M788" s="4">
        <v>0</v>
      </c>
      <c r="N788" s="4">
        <v>2342.2159499999998</v>
      </c>
      <c r="O788" s="4" t="s">
        <v>34</v>
      </c>
      <c r="P788" s="4" t="s">
        <v>34</v>
      </c>
      <c r="Q788" s="4">
        <v>1.9819999999999999E-4</v>
      </c>
      <c r="R788" s="4">
        <v>8.3669999999999997E-6</v>
      </c>
      <c r="S788" s="4">
        <v>4.46</v>
      </c>
    </row>
    <row r="789" spans="1:34" hidden="1" outlineLevel="1" collapsed="1" x14ac:dyDescent="0.25">
      <c r="A789" t="s">
        <v>39</v>
      </c>
      <c r="B789" s="4" t="s">
        <v>34</v>
      </c>
      <c r="C789" s="4" t="s">
        <v>1775</v>
      </c>
      <c r="D789" s="4" t="s">
        <v>39</v>
      </c>
      <c r="E789" s="4">
        <v>1.9473399999999998E-2</v>
      </c>
      <c r="F789" s="4">
        <v>6.6384300000000001E-4</v>
      </c>
      <c r="G789" s="4">
        <v>1</v>
      </c>
      <c r="H789" s="4">
        <v>1</v>
      </c>
      <c r="I789" s="4">
        <v>2</v>
      </c>
      <c r="J789" s="4" t="s">
        <v>1756</v>
      </c>
      <c r="K789" s="4" t="s">
        <v>1776</v>
      </c>
      <c r="L789" s="4" t="s">
        <v>39</v>
      </c>
      <c r="M789" s="4">
        <v>0</v>
      </c>
      <c r="N789" s="4">
        <v>1277.6484399999999</v>
      </c>
      <c r="O789" s="4" t="s">
        <v>34</v>
      </c>
      <c r="P789" s="4" t="s">
        <v>34</v>
      </c>
      <c r="Q789" s="4">
        <v>1.9819999999999999E-4</v>
      </c>
      <c r="R789" s="4">
        <v>3.424E-3</v>
      </c>
      <c r="S789" s="4">
        <v>2.4900000000000002</v>
      </c>
    </row>
    <row r="790" spans="1:34" hidden="1" outlineLevel="1" collapsed="1" x14ac:dyDescent="0.25">
      <c r="A790" t="s">
        <v>39</v>
      </c>
      <c r="B790" s="4" t="s">
        <v>34</v>
      </c>
      <c r="C790" s="4" t="s">
        <v>1777</v>
      </c>
      <c r="D790" s="4" t="s">
        <v>39</v>
      </c>
      <c r="E790" s="4">
        <v>3.6168699999999998E-2</v>
      </c>
      <c r="F790" s="4">
        <v>6.6384300000000001E-4</v>
      </c>
      <c r="G790" s="4">
        <v>1</v>
      </c>
      <c r="H790" s="4">
        <v>1</v>
      </c>
      <c r="I790" s="4">
        <v>1</v>
      </c>
      <c r="J790" s="4" t="s">
        <v>1756</v>
      </c>
      <c r="K790" s="4" t="s">
        <v>1778</v>
      </c>
      <c r="L790" s="4" t="s">
        <v>39</v>
      </c>
      <c r="M790" s="4">
        <v>0</v>
      </c>
      <c r="N790" s="4">
        <v>1101.6415</v>
      </c>
      <c r="O790" s="4" t="s">
        <v>34</v>
      </c>
      <c r="P790" s="4" t="s">
        <v>34</v>
      </c>
      <c r="Q790" s="4">
        <v>1.9819999999999999E-4</v>
      </c>
      <c r="R790" s="4">
        <v>7.7270000000000004E-3</v>
      </c>
      <c r="S790" s="4">
        <v>2.4900000000000002</v>
      </c>
    </row>
    <row r="791" spans="1:34" x14ac:dyDescent="0.25">
      <c r="A791" s="3" t="s">
        <v>34</v>
      </c>
      <c r="B791" s="3" t="s">
        <v>35</v>
      </c>
      <c r="C791" s="3" t="s">
        <v>1779</v>
      </c>
      <c r="D791" s="3" t="s">
        <v>1780</v>
      </c>
      <c r="E791" s="3">
        <v>0</v>
      </c>
      <c r="F791" s="3">
        <v>31.731000000000002</v>
      </c>
      <c r="G791" s="3">
        <v>7</v>
      </c>
      <c r="H791" s="3">
        <v>7</v>
      </c>
      <c r="I791" s="3">
        <v>12</v>
      </c>
      <c r="J791" s="3">
        <v>7</v>
      </c>
      <c r="K791" s="3">
        <v>1528</v>
      </c>
      <c r="L791" s="3">
        <v>175.4</v>
      </c>
      <c r="M791" s="3">
        <v>7.47</v>
      </c>
      <c r="N791" s="3">
        <v>31.45</v>
      </c>
      <c r="O791" s="3">
        <v>7</v>
      </c>
      <c r="P791" s="3" t="s">
        <v>421</v>
      </c>
      <c r="Q791" s="3" t="s">
        <v>39</v>
      </c>
      <c r="R791" s="3" t="s">
        <v>619</v>
      </c>
      <c r="S791" s="3" t="s">
        <v>1781</v>
      </c>
      <c r="T791" s="3" t="s">
        <v>39</v>
      </c>
      <c r="U791" s="3" t="s">
        <v>1779</v>
      </c>
      <c r="V791" s="3" t="s">
        <v>39</v>
      </c>
      <c r="W791" s="3" t="s">
        <v>226</v>
      </c>
      <c r="X791" s="3" t="s">
        <v>39</v>
      </c>
      <c r="Y791" s="3" t="s">
        <v>39</v>
      </c>
      <c r="Z791" s="3" t="s">
        <v>39</v>
      </c>
      <c r="AA791" s="3">
        <v>0</v>
      </c>
      <c r="AB791" s="3" t="s">
        <v>34</v>
      </c>
      <c r="AC791" s="3">
        <v>1</v>
      </c>
      <c r="AD791" s="3">
        <v>0</v>
      </c>
      <c r="AE791" s="3" t="s">
        <v>39</v>
      </c>
      <c r="AF791" s="3">
        <v>3</v>
      </c>
      <c r="AG791" s="3" t="s">
        <v>1782</v>
      </c>
      <c r="AH791" s="3" t="s">
        <v>1782</v>
      </c>
    </row>
    <row r="792" spans="1:34" hidden="1" outlineLevel="1" collapsed="1" x14ac:dyDescent="0.25">
      <c r="A792" t="s">
        <v>39</v>
      </c>
      <c r="B792" s="2" t="s">
        <v>45</v>
      </c>
      <c r="C792" s="2" t="s">
        <v>46</v>
      </c>
      <c r="D792" s="2" t="s">
        <v>33</v>
      </c>
      <c r="E792" s="2" t="s">
        <v>47</v>
      </c>
      <c r="F792" s="2" t="s">
        <v>48</v>
      </c>
      <c r="G792" s="2" t="s">
        <v>28</v>
      </c>
      <c r="H792" s="2" t="s">
        <v>49</v>
      </c>
      <c r="I792" s="2" t="s">
        <v>8</v>
      </c>
      <c r="J792" s="2" t="s">
        <v>50</v>
      </c>
      <c r="K792" s="2" t="s">
        <v>51</v>
      </c>
      <c r="L792" s="2" t="s">
        <v>52</v>
      </c>
      <c r="M792" s="2" t="s">
        <v>53</v>
      </c>
      <c r="N792" s="2" t="s">
        <v>54</v>
      </c>
      <c r="O792" s="2" t="s">
        <v>27</v>
      </c>
      <c r="P792" s="2" t="s">
        <v>55</v>
      </c>
      <c r="Q792" s="2" t="s">
        <v>56</v>
      </c>
      <c r="R792" s="2" t="s">
        <v>57</v>
      </c>
      <c r="S792" s="2" t="s">
        <v>58</v>
      </c>
    </row>
    <row r="793" spans="1:34" hidden="1" outlineLevel="1" collapsed="1" x14ac:dyDescent="0.25">
      <c r="A793" t="s">
        <v>39</v>
      </c>
      <c r="B793" s="4" t="s">
        <v>34</v>
      </c>
      <c r="C793" s="4" t="s">
        <v>1783</v>
      </c>
      <c r="D793" s="4" t="s">
        <v>39</v>
      </c>
      <c r="E793" s="4">
        <v>1.9103499999999999E-3</v>
      </c>
      <c r="F793" s="4">
        <v>6.6384300000000001E-4</v>
      </c>
      <c r="G793" s="4">
        <v>1</v>
      </c>
      <c r="H793" s="4">
        <v>1</v>
      </c>
      <c r="I793" s="4">
        <v>1</v>
      </c>
      <c r="J793" s="4" t="s">
        <v>1779</v>
      </c>
      <c r="K793" s="4" t="s">
        <v>1784</v>
      </c>
      <c r="L793" s="4" t="s">
        <v>39</v>
      </c>
      <c r="M793" s="4">
        <v>0</v>
      </c>
      <c r="N793" s="4">
        <v>1828.9115899999999</v>
      </c>
      <c r="O793" s="4" t="s">
        <v>34</v>
      </c>
      <c r="P793" s="4" t="s">
        <v>34</v>
      </c>
      <c r="Q793" s="4">
        <v>1.9819999999999999E-4</v>
      </c>
      <c r="R793" s="4">
        <v>1.672E-4</v>
      </c>
      <c r="S793" s="4">
        <v>3.26</v>
      </c>
    </row>
    <row r="794" spans="1:34" hidden="1" outlineLevel="1" collapsed="1" x14ac:dyDescent="0.25">
      <c r="A794" t="s">
        <v>39</v>
      </c>
      <c r="B794" s="4" t="s">
        <v>34</v>
      </c>
      <c r="C794" s="4" t="s">
        <v>1785</v>
      </c>
      <c r="D794" s="4" t="s">
        <v>39</v>
      </c>
      <c r="E794" s="4">
        <v>4.0876200000000001E-4</v>
      </c>
      <c r="F794" s="4">
        <v>6.6384300000000001E-4</v>
      </c>
      <c r="G794" s="4">
        <v>1</v>
      </c>
      <c r="H794" s="4">
        <v>1</v>
      </c>
      <c r="I794" s="4">
        <v>3</v>
      </c>
      <c r="J794" s="4" t="s">
        <v>1779</v>
      </c>
      <c r="K794" s="4" t="s">
        <v>1786</v>
      </c>
      <c r="L794" s="4" t="s">
        <v>39</v>
      </c>
      <c r="M794" s="4">
        <v>0</v>
      </c>
      <c r="N794" s="4">
        <v>1569.8159000000001</v>
      </c>
      <c r="O794" s="4" t="s">
        <v>34</v>
      </c>
      <c r="P794" s="4" t="s">
        <v>34</v>
      </c>
      <c r="Q794" s="4">
        <v>1.9819999999999999E-4</v>
      </c>
      <c r="R794" s="4">
        <v>2.2589999999999999E-5</v>
      </c>
      <c r="S794" s="4">
        <v>2.89</v>
      </c>
    </row>
    <row r="795" spans="1:34" hidden="1" outlineLevel="1" collapsed="1" x14ac:dyDescent="0.25">
      <c r="A795" t="s">
        <v>39</v>
      </c>
      <c r="B795" s="4" t="s">
        <v>34</v>
      </c>
      <c r="C795" s="4" t="s">
        <v>1787</v>
      </c>
      <c r="D795" s="4" t="s">
        <v>592</v>
      </c>
      <c r="E795" s="4">
        <v>4.5362499999999998E-4</v>
      </c>
      <c r="F795" s="4">
        <v>6.6384300000000001E-4</v>
      </c>
      <c r="G795" s="4">
        <v>1</v>
      </c>
      <c r="H795" s="4">
        <v>1</v>
      </c>
      <c r="I795" s="4">
        <v>2</v>
      </c>
      <c r="J795" s="4" t="s">
        <v>1779</v>
      </c>
      <c r="K795" s="4" t="s">
        <v>1788</v>
      </c>
      <c r="L795" s="4" t="s">
        <v>1789</v>
      </c>
      <c r="M795" s="4">
        <v>0</v>
      </c>
      <c r="N795" s="4">
        <v>1887.0408299999999</v>
      </c>
      <c r="O795" s="4" t="s">
        <v>34</v>
      </c>
      <c r="P795" s="4" t="s">
        <v>34</v>
      </c>
      <c r="Q795" s="4">
        <v>1.9819999999999999E-4</v>
      </c>
      <c r="R795" s="4">
        <v>2.5850000000000002E-5</v>
      </c>
      <c r="S795" s="4">
        <v>3.22</v>
      </c>
    </row>
    <row r="796" spans="1:34" hidden="1" outlineLevel="1" collapsed="1" x14ac:dyDescent="0.25">
      <c r="A796" t="s">
        <v>39</v>
      </c>
      <c r="B796" s="4" t="s">
        <v>34</v>
      </c>
      <c r="C796" s="4" t="s">
        <v>1790</v>
      </c>
      <c r="D796" s="4" t="s">
        <v>94</v>
      </c>
      <c r="E796" s="4">
        <v>8.6009399999999996E-3</v>
      </c>
      <c r="F796" s="4">
        <v>6.6384300000000001E-4</v>
      </c>
      <c r="G796" s="4">
        <v>1</v>
      </c>
      <c r="H796" s="4">
        <v>1</v>
      </c>
      <c r="I796" s="4">
        <v>1</v>
      </c>
      <c r="J796" s="4" t="s">
        <v>1779</v>
      </c>
      <c r="K796" s="4" t="s">
        <v>1791</v>
      </c>
      <c r="L796" s="4" t="s">
        <v>1792</v>
      </c>
      <c r="M796" s="4">
        <v>0</v>
      </c>
      <c r="N796" s="4">
        <v>2197.9189999999999</v>
      </c>
      <c r="O796" s="4" t="s">
        <v>34</v>
      </c>
      <c r="P796" s="4" t="s">
        <v>34</v>
      </c>
      <c r="Q796" s="4">
        <v>1.9819999999999999E-4</v>
      </c>
      <c r="R796" s="4">
        <v>1.1839999999999999E-3</v>
      </c>
      <c r="S796" s="4">
        <v>2.5099999999999998</v>
      </c>
    </row>
    <row r="797" spans="1:34" hidden="1" outlineLevel="1" collapsed="1" x14ac:dyDescent="0.25">
      <c r="A797" t="s">
        <v>39</v>
      </c>
      <c r="B797" s="4" t="s">
        <v>34</v>
      </c>
      <c r="C797" s="4" t="s">
        <v>1793</v>
      </c>
      <c r="D797" s="4" t="s">
        <v>39</v>
      </c>
      <c r="E797" s="4">
        <v>4.06165E-2</v>
      </c>
      <c r="F797" s="4">
        <v>6.6384300000000001E-4</v>
      </c>
      <c r="G797" s="4">
        <v>1</v>
      </c>
      <c r="H797" s="4">
        <v>1</v>
      </c>
      <c r="I797" s="4">
        <v>1</v>
      </c>
      <c r="J797" s="4" t="s">
        <v>1779</v>
      </c>
      <c r="K797" s="4" t="s">
        <v>1794</v>
      </c>
      <c r="L797" s="4" t="s">
        <v>39</v>
      </c>
      <c r="M797" s="4">
        <v>0</v>
      </c>
      <c r="N797" s="4">
        <v>1287.65392</v>
      </c>
      <c r="O797" s="4" t="s">
        <v>34</v>
      </c>
      <c r="P797" s="4" t="s">
        <v>34</v>
      </c>
      <c r="Q797" s="4">
        <v>1.9819999999999999E-4</v>
      </c>
      <c r="R797" s="4">
        <v>8.9969999999999998E-3</v>
      </c>
      <c r="S797" s="4">
        <v>1.53</v>
      </c>
    </row>
    <row r="798" spans="1:34" hidden="1" outlineLevel="1" collapsed="1" x14ac:dyDescent="0.25">
      <c r="A798" t="s">
        <v>39</v>
      </c>
      <c r="B798" s="4" t="s">
        <v>34</v>
      </c>
      <c r="C798" s="4" t="s">
        <v>1795</v>
      </c>
      <c r="D798" s="4" t="s">
        <v>39</v>
      </c>
      <c r="E798" s="4">
        <v>3.2863100000000002E-4</v>
      </c>
      <c r="F798" s="4">
        <v>6.6384300000000001E-4</v>
      </c>
      <c r="G798" s="4">
        <v>1</v>
      </c>
      <c r="H798" s="4">
        <v>1</v>
      </c>
      <c r="I798" s="4">
        <v>2</v>
      </c>
      <c r="J798" s="4" t="s">
        <v>1779</v>
      </c>
      <c r="K798" s="4" t="s">
        <v>1796</v>
      </c>
      <c r="L798" s="4" t="s">
        <v>39</v>
      </c>
      <c r="M798" s="4">
        <v>0</v>
      </c>
      <c r="N798" s="4">
        <v>1579.7598399999999</v>
      </c>
      <c r="O798" s="4" t="s">
        <v>34</v>
      </c>
      <c r="P798" s="4" t="s">
        <v>34</v>
      </c>
      <c r="Q798" s="4">
        <v>1.9819999999999999E-4</v>
      </c>
      <c r="R798" s="4">
        <v>1.7090000000000001E-5</v>
      </c>
      <c r="S798" s="4">
        <v>4.07</v>
      </c>
    </row>
    <row r="799" spans="1:34" hidden="1" outlineLevel="1" collapsed="1" x14ac:dyDescent="0.25">
      <c r="A799" t="s">
        <v>39</v>
      </c>
      <c r="B799" s="4" t="s">
        <v>34</v>
      </c>
      <c r="C799" s="4" t="s">
        <v>1797</v>
      </c>
      <c r="D799" s="4" t="s">
        <v>1106</v>
      </c>
      <c r="E799" s="4">
        <v>1.43613E-2</v>
      </c>
      <c r="F799" s="4">
        <v>6.6384300000000001E-4</v>
      </c>
      <c r="G799" s="4">
        <v>1</v>
      </c>
      <c r="H799" s="4">
        <v>1</v>
      </c>
      <c r="I799" s="4">
        <v>2</v>
      </c>
      <c r="J799" s="4" t="s">
        <v>1779</v>
      </c>
      <c r="K799" s="4" t="s">
        <v>1798</v>
      </c>
      <c r="L799" s="4" t="s">
        <v>1799</v>
      </c>
      <c r="M799" s="4">
        <v>0</v>
      </c>
      <c r="N799" s="4">
        <v>1330.66713</v>
      </c>
      <c r="O799" s="4" t="s">
        <v>34</v>
      </c>
      <c r="P799" s="4" t="s">
        <v>34</v>
      </c>
      <c r="Q799" s="4">
        <v>1.9819999999999999E-4</v>
      </c>
      <c r="R799" s="4">
        <v>2.307E-3</v>
      </c>
      <c r="S799" s="4">
        <v>3.11</v>
      </c>
    </row>
    <row r="800" spans="1:34" x14ac:dyDescent="0.25">
      <c r="A800" s="3" t="s">
        <v>34</v>
      </c>
      <c r="B800" s="3" t="s">
        <v>35</v>
      </c>
      <c r="C800" s="3" t="s">
        <v>1800</v>
      </c>
      <c r="D800" s="3" t="s">
        <v>1801</v>
      </c>
      <c r="E800" s="3">
        <v>0</v>
      </c>
      <c r="F800" s="3">
        <v>30.373999999999999</v>
      </c>
      <c r="G800" s="3">
        <v>28</v>
      </c>
      <c r="H800" s="3">
        <v>8</v>
      </c>
      <c r="I800" s="3">
        <v>17</v>
      </c>
      <c r="J800" s="3">
        <v>8</v>
      </c>
      <c r="K800" s="3">
        <v>289</v>
      </c>
      <c r="L800" s="3">
        <v>33.200000000000003</v>
      </c>
      <c r="M800" s="3">
        <v>5.24</v>
      </c>
      <c r="N800" s="3">
        <v>50.9</v>
      </c>
      <c r="O800" s="3">
        <v>8</v>
      </c>
      <c r="P800" s="3" t="s">
        <v>1802</v>
      </c>
      <c r="Q800" s="3" t="s">
        <v>221</v>
      </c>
      <c r="R800" s="3" t="s">
        <v>222</v>
      </c>
      <c r="S800" s="3" t="s">
        <v>1803</v>
      </c>
      <c r="T800" s="3" t="s">
        <v>1804</v>
      </c>
      <c r="U800" s="3" t="s">
        <v>1800</v>
      </c>
      <c r="V800" s="3" t="s">
        <v>1805</v>
      </c>
      <c r="W800" s="3" t="s">
        <v>604</v>
      </c>
      <c r="X800" s="3" t="s">
        <v>39</v>
      </c>
      <c r="Y800" s="3" t="s">
        <v>39</v>
      </c>
      <c r="Z800" s="3" t="s">
        <v>39</v>
      </c>
      <c r="AA800" s="3">
        <v>0</v>
      </c>
      <c r="AB800" s="3" t="s">
        <v>34</v>
      </c>
      <c r="AC800" s="3">
        <v>1</v>
      </c>
      <c r="AD800" s="3">
        <v>0</v>
      </c>
      <c r="AE800" s="3" t="s">
        <v>39</v>
      </c>
      <c r="AF800" s="3">
        <v>0</v>
      </c>
      <c r="AG800" s="3" t="s">
        <v>39</v>
      </c>
      <c r="AH800" s="3" t="s">
        <v>39</v>
      </c>
    </row>
    <row r="801" spans="1:34" hidden="1" outlineLevel="1" collapsed="1" x14ac:dyDescent="0.25">
      <c r="A801" t="s">
        <v>39</v>
      </c>
      <c r="B801" s="2" t="s">
        <v>45</v>
      </c>
      <c r="C801" s="2" t="s">
        <v>46</v>
      </c>
      <c r="D801" s="2" t="s">
        <v>33</v>
      </c>
      <c r="E801" s="2" t="s">
        <v>47</v>
      </c>
      <c r="F801" s="2" t="s">
        <v>48</v>
      </c>
      <c r="G801" s="2" t="s">
        <v>28</v>
      </c>
      <c r="H801" s="2" t="s">
        <v>49</v>
      </c>
      <c r="I801" s="2" t="s">
        <v>8</v>
      </c>
      <c r="J801" s="2" t="s">
        <v>50</v>
      </c>
      <c r="K801" s="2" t="s">
        <v>51</v>
      </c>
      <c r="L801" s="2" t="s">
        <v>52</v>
      </c>
      <c r="M801" s="2" t="s">
        <v>53</v>
      </c>
      <c r="N801" s="2" t="s">
        <v>54</v>
      </c>
      <c r="O801" s="2" t="s">
        <v>27</v>
      </c>
      <c r="P801" s="2" t="s">
        <v>55</v>
      </c>
      <c r="Q801" s="2" t="s">
        <v>56</v>
      </c>
      <c r="R801" s="2" t="s">
        <v>57</v>
      </c>
      <c r="S801" s="2" t="s">
        <v>58</v>
      </c>
    </row>
    <row r="802" spans="1:34" hidden="1" outlineLevel="1" collapsed="1" x14ac:dyDescent="0.25">
      <c r="A802" t="s">
        <v>39</v>
      </c>
      <c r="B802" s="4" t="s">
        <v>34</v>
      </c>
      <c r="C802" s="4" t="s">
        <v>1806</v>
      </c>
      <c r="D802" s="4" t="s">
        <v>39</v>
      </c>
      <c r="E802" s="4">
        <v>2.7554100000000002E-2</v>
      </c>
      <c r="F802" s="4">
        <v>6.6384300000000001E-4</v>
      </c>
      <c r="G802" s="4">
        <v>1</v>
      </c>
      <c r="H802" s="4">
        <v>1</v>
      </c>
      <c r="I802" s="4">
        <v>2</v>
      </c>
      <c r="J802" s="4" t="s">
        <v>1800</v>
      </c>
      <c r="K802" s="4" t="s">
        <v>1807</v>
      </c>
      <c r="L802" s="4" t="s">
        <v>39</v>
      </c>
      <c r="M802" s="4">
        <v>0</v>
      </c>
      <c r="N802" s="4">
        <v>1286.68382</v>
      </c>
      <c r="O802" s="4" t="s">
        <v>34</v>
      </c>
      <c r="P802" s="4" t="s">
        <v>34</v>
      </c>
      <c r="Q802" s="4">
        <v>1.9819999999999999E-4</v>
      </c>
      <c r="R802" s="4">
        <v>5.3930000000000002E-3</v>
      </c>
      <c r="S802" s="4">
        <v>2.0299999999999998</v>
      </c>
    </row>
    <row r="803" spans="1:34" hidden="1" outlineLevel="1" collapsed="1" x14ac:dyDescent="0.25">
      <c r="A803" t="s">
        <v>39</v>
      </c>
      <c r="B803" s="4" t="s">
        <v>34</v>
      </c>
      <c r="C803" s="4" t="s">
        <v>1808</v>
      </c>
      <c r="D803" s="4" t="s">
        <v>39</v>
      </c>
      <c r="E803" s="4">
        <v>5.4166100000000002E-2</v>
      </c>
      <c r="F803" s="4">
        <v>6.6384300000000001E-4</v>
      </c>
      <c r="G803" s="4">
        <v>1</v>
      </c>
      <c r="H803" s="4">
        <v>1</v>
      </c>
      <c r="I803" s="4">
        <v>1</v>
      </c>
      <c r="J803" s="4" t="s">
        <v>1800</v>
      </c>
      <c r="K803" s="4" t="s">
        <v>1809</v>
      </c>
      <c r="L803" s="4" t="s">
        <v>39</v>
      </c>
      <c r="M803" s="4">
        <v>1</v>
      </c>
      <c r="N803" s="4">
        <v>1414.7787900000001</v>
      </c>
      <c r="O803" s="4" t="s">
        <v>34</v>
      </c>
      <c r="P803" s="4" t="s">
        <v>34</v>
      </c>
      <c r="Q803" s="4">
        <v>1.9819999999999999E-4</v>
      </c>
      <c r="R803" s="4">
        <v>1.3220000000000001E-2</v>
      </c>
      <c r="S803" s="4">
        <v>2.64</v>
      </c>
    </row>
    <row r="804" spans="1:34" hidden="1" outlineLevel="1" collapsed="1" x14ac:dyDescent="0.25">
      <c r="A804" t="s">
        <v>39</v>
      </c>
      <c r="B804" s="4" t="s">
        <v>34</v>
      </c>
      <c r="C804" s="4" t="s">
        <v>1810</v>
      </c>
      <c r="D804" s="4" t="s">
        <v>39</v>
      </c>
      <c r="E804" s="4">
        <v>2.1730500000000002E-3</v>
      </c>
      <c r="F804" s="4">
        <v>6.6384300000000001E-4</v>
      </c>
      <c r="G804" s="4">
        <v>1</v>
      </c>
      <c r="H804" s="4">
        <v>1</v>
      </c>
      <c r="I804" s="4">
        <v>1</v>
      </c>
      <c r="J804" s="4" t="s">
        <v>1800</v>
      </c>
      <c r="K804" s="4" t="s">
        <v>1811</v>
      </c>
      <c r="L804" s="4" t="s">
        <v>39</v>
      </c>
      <c r="M804" s="4">
        <v>1</v>
      </c>
      <c r="N804" s="4">
        <v>2384.1827400000002</v>
      </c>
      <c r="O804" s="4" t="s">
        <v>34</v>
      </c>
      <c r="P804" s="4" t="s">
        <v>34</v>
      </c>
      <c r="Q804" s="4">
        <v>1.9819999999999999E-4</v>
      </c>
      <c r="R804" s="4">
        <v>1.985E-4</v>
      </c>
      <c r="S804" s="4">
        <v>3.35</v>
      </c>
    </row>
    <row r="805" spans="1:34" hidden="1" outlineLevel="1" collapsed="1" x14ac:dyDescent="0.25">
      <c r="A805" t="s">
        <v>39</v>
      </c>
      <c r="B805" s="4" t="s">
        <v>34</v>
      </c>
      <c r="C805" s="4" t="s">
        <v>1812</v>
      </c>
      <c r="D805" s="4" t="s">
        <v>39</v>
      </c>
      <c r="E805" s="4">
        <v>1.46467E-2</v>
      </c>
      <c r="F805" s="4">
        <v>6.6384300000000001E-4</v>
      </c>
      <c r="G805" s="4">
        <v>1</v>
      </c>
      <c r="H805" s="4">
        <v>1</v>
      </c>
      <c r="I805" s="4">
        <v>2</v>
      </c>
      <c r="J805" s="4" t="s">
        <v>1800</v>
      </c>
      <c r="K805" s="4" t="s">
        <v>1813</v>
      </c>
      <c r="L805" s="4" t="s">
        <v>39</v>
      </c>
      <c r="M805" s="4">
        <v>1</v>
      </c>
      <c r="N805" s="4">
        <v>1899.00695</v>
      </c>
      <c r="O805" s="4" t="s">
        <v>34</v>
      </c>
      <c r="P805" s="4" t="s">
        <v>34</v>
      </c>
      <c r="Q805" s="4">
        <v>1.9819999999999999E-4</v>
      </c>
      <c r="R805" s="4">
        <v>2.3679999999999999E-3</v>
      </c>
      <c r="S805" s="4">
        <v>3.96</v>
      </c>
    </row>
    <row r="806" spans="1:34" hidden="1" outlineLevel="1" collapsed="1" x14ac:dyDescent="0.25">
      <c r="A806" t="s">
        <v>39</v>
      </c>
      <c r="B806" s="4" t="s">
        <v>34</v>
      </c>
      <c r="C806" s="4" t="s">
        <v>1814</v>
      </c>
      <c r="D806" s="4" t="s">
        <v>39</v>
      </c>
      <c r="E806" s="4">
        <v>1.9816300000000001E-4</v>
      </c>
      <c r="F806" s="4">
        <v>6.6384300000000001E-4</v>
      </c>
      <c r="G806" s="4">
        <v>1</v>
      </c>
      <c r="H806" s="4">
        <v>1</v>
      </c>
      <c r="I806" s="4">
        <v>3</v>
      </c>
      <c r="J806" s="4" t="s">
        <v>1800</v>
      </c>
      <c r="K806" s="4" t="s">
        <v>1815</v>
      </c>
      <c r="L806" s="4" t="s">
        <v>39</v>
      </c>
      <c r="M806" s="4">
        <v>0</v>
      </c>
      <c r="N806" s="4">
        <v>1465.73217</v>
      </c>
      <c r="O806" s="4" t="s">
        <v>34</v>
      </c>
      <c r="P806" s="4" t="s">
        <v>34</v>
      </c>
      <c r="Q806" s="4">
        <v>1.9819999999999999E-4</v>
      </c>
      <c r="R806" s="4">
        <v>8.8359999999999998E-6</v>
      </c>
      <c r="S806" s="4">
        <v>3.02</v>
      </c>
    </row>
    <row r="807" spans="1:34" hidden="1" outlineLevel="1" collapsed="1" x14ac:dyDescent="0.25">
      <c r="A807" t="s">
        <v>39</v>
      </c>
      <c r="B807" s="4" t="s">
        <v>34</v>
      </c>
      <c r="C807" s="4" t="s">
        <v>1816</v>
      </c>
      <c r="D807" s="4" t="s">
        <v>39</v>
      </c>
      <c r="E807" s="4">
        <v>1.5160600000000001E-4</v>
      </c>
      <c r="F807" s="4">
        <v>6.6384300000000001E-4</v>
      </c>
      <c r="G807" s="4">
        <v>1</v>
      </c>
      <c r="H807" s="4">
        <v>1</v>
      </c>
      <c r="I807" s="4">
        <v>5</v>
      </c>
      <c r="J807" s="4" t="s">
        <v>1800</v>
      </c>
      <c r="K807" s="4" t="s">
        <v>1817</v>
      </c>
      <c r="L807" s="4" t="s">
        <v>39</v>
      </c>
      <c r="M807" s="4">
        <v>0</v>
      </c>
      <c r="N807" s="4">
        <v>2256.0877799999998</v>
      </c>
      <c r="O807" s="4" t="s">
        <v>34</v>
      </c>
      <c r="P807" s="4" t="s">
        <v>34</v>
      </c>
      <c r="Q807" s="4">
        <v>1.9819999999999999E-4</v>
      </c>
      <c r="R807" s="4">
        <v>6.2489999999999998E-6</v>
      </c>
      <c r="S807" s="4">
        <v>4.8499999999999996</v>
      </c>
    </row>
    <row r="808" spans="1:34" hidden="1" outlineLevel="1" collapsed="1" x14ac:dyDescent="0.25">
      <c r="A808" t="s">
        <v>39</v>
      </c>
      <c r="B808" s="4" t="s">
        <v>34</v>
      </c>
      <c r="C808" s="4" t="s">
        <v>1818</v>
      </c>
      <c r="D808" s="4" t="s">
        <v>39</v>
      </c>
      <c r="E808" s="4">
        <v>4.1168200000000002E-3</v>
      </c>
      <c r="F808" s="4">
        <v>6.6384300000000001E-4</v>
      </c>
      <c r="G808" s="4">
        <v>1</v>
      </c>
      <c r="H808" s="4">
        <v>1</v>
      </c>
      <c r="I808" s="4">
        <v>1</v>
      </c>
      <c r="J808" s="4" t="s">
        <v>1800</v>
      </c>
      <c r="K808" s="4" t="s">
        <v>1819</v>
      </c>
      <c r="L808" s="4" t="s">
        <v>39</v>
      </c>
      <c r="M808" s="4">
        <v>0</v>
      </c>
      <c r="N808" s="4">
        <v>2511.2712200000001</v>
      </c>
      <c r="O808" s="4" t="s">
        <v>34</v>
      </c>
      <c r="P808" s="4" t="s">
        <v>34</v>
      </c>
      <c r="Q808" s="4">
        <v>1.9819999999999999E-4</v>
      </c>
      <c r="R808" s="4">
        <v>4.5389999999999997E-4</v>
      </c>
      <c r="S808" s="4">
        <v>3.19</v>
      </c>
    </row>
    <row r="809" spans="1:34" hidden="1" outlineLevel="1" collapsed="1" x14ac:dyDescent="0.25">
      <c r="A809" t="s">
        <v>39</v>
      </c>
      <c r="B809" s="4" t="s">
        <v>34</v>
      </c>
      <c r="C809" s="4" t="s">
        <v>1820</v>
      </c>
      <c r="D809" s="4" t="s">
        <v>39</v>
      </c>
      <c r="E809" s="4">
        <v>7.2984199999999999E-2</v>
      </c>
      <c r="F809" s="4">
        <v>1.35166E-3</v>
      </c>
      <c r="G809" s="4">
        <v>1</v>
      </c>
      <c r="H809" s="4">
        <v>1</v>
      </c>
      <c r="I809" s="4">
        <v>2</v>
      </c>
      <c r="J809" s="4" t="s">
        <v>1800</v>
      </c>
      <c r="K809" s="4" t="s">
        <v>1821</v>
      </c>
      <c r="L809" s="4" t="s">
        <v>39</v>
      </c>
      <c r="M809" s="4">
        <v>0</v>
      </c>
      <c r="N809" s="4">
        <v>1034.55169</v>
      </c>
      <c r="O809" s="4" t="s">
        <v>34</v>
      </c>
      <c r="P809" s="4" t="s">
        <v>34</v>
      </c>
      <c r="Q809" s="4">
        <v>3.7310000000000002E-4</v>
      </c>
      <c r="R809" s="4">
        <v>1.9689999999999999E-2</v>
      </c>
      <c r="S809" s="4">
        <v>1.89</v>
      </c>
    </row>
    <row r="810" spans="1:34" x14ac:dyDescent="0.25">
      <c r="A810" s="3" t="s">
        <v>34</v>
      </c>
      <c r="B810" s="3" t="s">
        <v>35</v>
      </c>
      <c r="C810" s="3" t="s">
        <v>1822</v>
      </c>
      <c r="D810" s="3" t="s">
        <v>1823</v>
      </c>
      <c r="E810" s="3">
        <v>0</v>
      </c>
      <c r="F810" s="3">
        <v>29.893999999999998</v>
      </c>
      <c r="G810" s="3">
        <v>22</v>
      </c>
      <c r="H810" s="3">
        <v>5</v>
      </c>
      <c r="I810" s="3">
        <v>19</v>
      </c>
      <c r="J810" s="3">
        <v>4</v>
      </c>
      <c r="K810" s="3">
        <v>411</v>
      </c>
      <c r="L810" s="3">
        <v>46.5</v>
      </c>
      <c r="M810" s="3">
        <v>4.46</v>
      </c>
      <c r="N810" s="3">
        <v>58.43</v>
      </c>
      <c r="O810" s="3">
        <v>5</v>
      </c>
      <c r="P810" s="3" t="s">
        <v>794</v>
      </c>
      <c r="Q810" s="3" t="s">
        <v>39</v>
      </c>
      <c r="R810" s="3" t="s">
        <v>619</v>
      </c>
      <c r="S810" s="3" t="s">
        <v>1824</v>
      </c>
      <c r="T810" s="3" t="s">
        <v>39</v>
      </c>
      <c r="U810" s="3" t="s">
        <v>1822</v>
      </c>
      <c r="V810" s="3" t="s">
        <v>39</v>
      </c>
      <c r="W810" s="3" t="s">
        <v>620</v>
      </c>
      <c r="X810" s="3" t="s">
        <v>39</v>
      </c>
      <c r="Y810" s="3" t="s">
        <v>39</v>
      </c>
      <c r="Z810" s="3" t="s">
        <v>39</v>
      </c>
      <c r="AA810" s="3">
        <v>0</v>
      </c>
      <c r="AB810" s="3" t="s">
        <v>34</v>
      </c>
      <c r="AC810" s="3">
        <v>1</v>
      </c>
      <c r="AD810" s="3">
        <v>0</v>
      </c>
      <c r="AE810" s="3" t="s">
        <v>39</v>
      </c>
      <c r="AF810" s="3">
        <v>2</v>
      </c>
      <c r="AG810" s="3" t="s">
        <v>1825</v>
      </c>
      <c r="AH810" s="3" t="s">
        <v>1826</v>
      </c>
    </row>
    <row r="811" spans="1:34" hidden="1" outlineLevel="1" collapsed="1" x14ac:dyDescent="0.25">
      <c r="A811" t="s">
        <v>39</v>
      </c>
      <c r="B811" s="2" t="s">
        <v>45</v>
      </c>
      <c r="C811" s="2" t="s">
        <v>46</v>
      </c>
      <c r="D811" s="2" t="s">
        <v>33</v>
      </c>
      <c r="E811" s="2" t="s">
        <v>47</v>
      </c>
      <c r="F811" s="2" t="s">
        <v>48</v>
      </c>
      <c r="G811" s="2" t="s">
        <v>28</v>
      </c>
      <c r="H811" s="2" t="s">
        <v>49</v>
      </c>
      <c r="I811" s="2" t="s">
        <v>8</v>
      </c>
      <c r="J811" s="2" t="s">
        <v>50</v>
      </c>
      <c r="K811" s="2" t="s">
        <v>51</v>
      </c>
      <c r="L811" s="2" t="s">
        <v>52</v>
      </c>
      <c r="M811" s="2" t="s">
        <v>53</v>
      </c>
      <c r="N811" s="2" t="s">
        <v>54</v>
      </c>
      <c r="O811" s="2" t="s">
        <v>27</v>
      </c>
      <c r="P811" s="2" t="s">
        <v>55</v>
      </c>
      <c r="Q811" s="2" t="s">
        <v>56</v>
      </c>
      <c r="R811" s="2" t="s">
        <v>57</v>
      </c>
      <c r="S811" s="2" t="s">
        <v>58</v>
      </c>
    </row>
    <row r="812" spans="1:34" hidden="1" outlineLevel="1" collapsed="1" x14ac:dyDescent="0.25">
      <c r="A812" t="s">
        <v>39</v>
      </c>
      <c r="B812" s="4" t="s">
        <v>34</v>
      </c>
      <c r="C812" s="4" t="s">
        <v>1827</v>
      </c>
      <c r="D812" s="4" t="s">
        <v>39</v>
      </c>
      <c r="E812" s="4">
        <v>7.3434199999999998E-3</v>
      </c>
      <c r="F812" s="4">
        <v>6.6384300000000001E-4</v>
      </c>
      <c r="G812" s="4">
        <v>1</v>
      </c>
      <c r="H812" s="4">
        <v>1</v>
      </c>
      <c r="I812" s="4">
        <v>2</v>
      </c>
      <c r="J812" s="4" t="s">
        <v>1822</v>
      </c>
      <c r="K812" s="4" t="s">
        <v>1828</v>
      </c>
      <c r="L812" s="4" t="s">
        <v>39</v>
      </c>
      <c r="M812" s="4">
        <v>0</v>
      </c>
      <c r="N812" s="4">
        <v>1205.6928700000001</v>
      </c>
      <c r="O812" s="4" t="s">
        <v>34</v>
      </c>
      <c r="P812" s="4" t="s">
        <v>34</v>
      </c>
      <c r="Q812" s="4">
        <v>1.9819999999999999E-4</v>
      </c>
      <c r="R812" s="4">
        <v>9.634E-4</v>
      </c>
      <c r="S812" s="4">
        <v>2.7</v>
      </c>
    </row>
    <row r="813" spans="1:34" hidden="1" outlineLevel="1" collapsed="1" x14ac:dyDescent="0.25">
      <c r="A813" t="s">
        <v>39</v>
      </c>
      <c r="B813" s="4" t="s">
        <v>34</v>
      </c>
      <c r="C813" s="4" t="s">
        <v>1829</v>
      </c>
      <c r="D813" s="4" t="s">
        <v>270</v>
      </c>
      <c r="E813" s="4">
        <v>7.81073E-6</v>
      </c>
      <c r="F813" s="4">
        <v>6.6384300000000001E-4</v>
      </c>
      <c r="G813" s="4">
        <v>1</v>
      </c>
      <c r="H813" s="4">
        <v>1</v>
      </c>
      <c r="I813" s="4">
        <v>3</v>
      </c>
      <c r="J813" s="4" t="s">
        <v>1822</v>
      </c>
      <c r="K813" s="4" t="s">
        <v>1830</v>
      </c>
      <c r="L813" s="4" t="s">
        <v>1831</v>
      </c>
      <c r="M813" s="4">
        <v>0</v>
      </c>
      <c r="N813" s="4">
        <v>2329.1704</v>
      </c>
      <c r="O813" s="4" t="s">
        <v>34</v>
      </c>
      <c r="P813" s="4" t="s">
        <v>34</v>
      </c>
      <c r="Q813" s="4">
        <v>1.9819999999999999E-4</v>
      </c>
      <c r="R813" s="4">
        <v>1.3409999999999999E-7</v>
      </c>
      <c r="S813" s="4">
        <v>5.37</v>
      </c>
    </row>
    <row r="814" spans="1:34" hidden="1" outlineLevel="1" collapsed="1" x14ac:dyDescent="0.25">
      <c r="A814" t="s">
        <v>39</v>
      </c>
      <c r="B814" s="4" t="s">
        <v>34</v>
      </c>
      <c r="C814" s="4" t="s">
        <v>1832</v>
      </c>
      <c r="D814" s="4" t="s">
        <v>1833</v>
      </c>
      <c r="E814" s="4">
        <v>1.10375E-4</v>
      </c>
      <c r="F814" s="4">
        <v>6.6384300000000001E-4</v>
      </c>
      <c r="G814" s="4">
        <v>1</v>
      </c>
      <c r="H814" s="4">
        <v>1</v>
      </c>
      <c r="I814" s="4">
        <v>1</v>
      </c>
      <c r="J814" s="4" t="s">
        <v>1822</v>
      </c>
      <c r="K814" s="4" t="s">
        <v>1834</v>
      </c>
      <c r="L814" s="4" t="s">
        <v>1835</v>
      </c>
      <c r="M814" s="4">
        <v>0</v>
      </c>
      <c r="N814" s="4">
        <v>3443.8018400000001</v>
      </c>
      <c r="O814" s="4" t="s">
        <v>34</v>
      </c>
      <c r="P814" s="4" t="s">
        <v>34</v>
      </c>
      <c r="Q814" s="4">
        <v>1.9819999999999999E-4</v>
      </c>
      <c r="R814" s="4">
        <v>4.1359999999999999E-6</v>
      </c>
      <c r="S814" s="4">
        <v>3.99</v>
      </c>
    </row>
    <row r="815" spans="1:34" hidden="1" outlineLevel="1" collapsed="1" x14ac:dyDescent="0.25">
      <c r="A815" t="s">
        <v>39</v>
      </c>
      <c r="B815" s="4" t="s">
        <v>34</v>
      </c>
      <c r="C815" s="4" t="s">
        <v>1836</v>
      </c>
      <c r="D815" s="4" t="s">
        <v>39</v>
      </c>
      <c r="E815" s="4">
        <v>4.40963E-5</v>
      </c>
      <c r="F815" s="4">
        <v>6.6384300000000001E-4</v>
      </c>
      <c r="G815" s="4">
        <v>2</v>
      </c>
      <c r="H815" s="4">
        <v>2</v>
      </c>
      <c r="I815" s="4">
        <v>7</v>
      </c>
      <c r="J815" s="4" t="s">
        <v>1837</v>
      </c>
      <c r="K815" s="4" t="s">
        <v>1838</v>
      </c>
      <c r="L815" s="4" t="s">
        <v>39</v>
      </c>
      <c r="M815" s="4">
        <v>0</v>
      </c>
      <c r="N815" s="4">
        <v>1799.95379</v>
      </c>
      <c r="O815" s="4" t="s">
        <v>34</v>
      </c>
      <c r="P815" s="4" t="s">
        <v>34</v>
      </c>
      <c r="Q815" s="4">
        <v>1.9819999999999999E-4</v>
      </c>
      <c r="R815" s="4">
        <v>1.263E-6</v>
      </c>
      <c r="S815" s="4">
        <v>3.61</v>
      </c>
    </row>
    <row r="816" spans="1:34" hidden="1" outlineLevel="1" collapsed="1" x14ac:dyDescent="0.25">
      <c r="A816" t="s">
        <v>39</v>
      </c>
      <c r="B816" s="4" t="s">
        <v>34</v>
      </c>
      <c r="C816" s="4" t="s">
        <v>1839</v>
      </c>
      <c r="D816" s="4" t="s">
        <v>39</v>
      </c>
      <c r="E816" s="4">
        <v>9.6064300000000001E-5</v>
      </c>
      <c r="F816" s="4">
        <v>6.6384300000000001E-4</v>
      </c>
      <c r="G816" s="4">
        <v>1</v>
      </c>
      <c r="H816" s="4">
        <v>1</v>
      </c>
      <c r="I816" s="4">
        <v>6</v>
      </c>
      <c r="J816" s="4" t="s">
        <v>1822</v>
      </c>
      <c r="K816" s="4" t="s">
        <v>1840</v>
      </c>
      <c r="L816" s="4" t="s">
        <v>39</v>
      </c>
      <c r="M816" s="4">
        <v>0</v>
      </c>
      <c r="N816" s="4">
        <v>1199.6630299999999</v>
      </c>
      <c r="O816" s="4" t="s">
        <v>34</v>
      </c>
      <c r="P816" s="4" t="s">
        <v>34</v>
      </c>
      <c r="Q816" s="4">
        <v>1.9819999999999999E-4</v>
      </c>
      <c r="R816" s="4">
        <v>3.4539999999999999E-6</v>
      </c>
      <c r="S816" s="4">
        <v>3.84</v>
      </c>
    </row>
    <row r="817" spans="1:34" x14ac:dyDescent="0.25">
      <c r="A817" s="3" t="s">
        <v>34</v>
      </c>
      <c r="B817" s="3" t="s">
        <v>35</v>
      </c>
      <c r="C817" s="3" t="s">
        <v>1841</v>
      </c>
      <c r="D817" s="3" t="s">
        <v>1842</v>
      </c>
      <c r="E817" s="3">
        <v>0</v>
      </c>
      <c r="F817" s="3">
        <v>29.742000000000001</v>
      </c>
      <c r="G817" s="3">
        <v>26</v>
      </c>
      <c r="H817" s="3">
        <v>7</v>
      </c>
      <c r="I817" s="3">
        <v>16</v>
      </c>
      <c r="J817" s="3">
        <v>7</v>
      </c>
      <c r="K817" s="3">
        <v>459</v>
      </c>
      <c r="L817" s="3">
        <v>51.9</v>
      </c>
      <c r="M817" s="3">
        <v>9.44</v>
      </c>
      <c r="N817" s="3">
        <v>47.83</v>
      </c>
      <c r="O817" s="3">
        <v>7</v>
      </c>
      <c r="P817" s="3" t="s">
        <v>39</v>
      </c>
      <c r="Q817" s="3" t="s">
        <v>39</v>
      </c>
      <c r="R817" s="3" t="s">
        <v>39</v>
      </c>
      <c r="S817" s="3" t="s">
        <v>1843</v>
      </c>
      <c r="T817" s="3" t="s">
        <v>39</v>
      </c>
      <c r="U817" s="3" t="s">
        <v>1841</v>
      </c>
      <c r="V817" s="3" t="s">
        <v>39</v>
      </c>
      <c r="W817" s="3" t="s">
        <v>1340</v>
      </c>
      <c r="X817" s="3" t="s">
        <v>39</v>
      </c>
      <c r="Y817" s="3" t="s">
        <v>39</v>
      </c>
      <c r="Z817" s="3" t="s">
        <v>39</v>
      </c>
      <c r="AA817" s="3">
        <v>0</v>
      </c>
      <c r="AB817" s="3" t="s">
        <v>34</v>
      </c>
      <c r="AC817" s="3">
        <v>1</v>
      </c>
      <c r="AD817" s="3">
        <v>0</v>
      </c>
      <c r="AE817" s="3" t="s">
        <v>39</v>
      </c>
      <c r="AF817" s="3">
        <v>0</v>
      </c>
      <c r="AG817" s="3" t="s">
        <v>39</v>
      </c>
      <c r="AH817" s="3" t="s">
        <v>1844</v>
      </c>
    </row>
    <row r="818" spans="1:34" hidden="1" outlineLevel="1" collapsed="1" x14ac:dyDescent="0.25">
      <c r="A818" t="s">
        <v>39</v>
      </c>
      <c r="B818" s="2" t="s">
        <v>45</v>
      </c>
      <c r="C818" s="2" t="s">
        <v>46</v>
      </c>
      <c r="D818" s="2" t="s">
        <v>33</v>
      </c>
      <c r="E818" s="2" t="s">
        <v>47</v>
      </c>
      <c r="F818" s="2" t="s">
        <v>48</v>
      </c>
      <c r="G818" s="2" t="s">
        <v>28</v>
      </c>
      <c r="H818" s="2" t="s">
        <v>49</v>
      </c>
      <c r="I818" s="2" t="s">
        <v>8</v>
      </c>
      <c r="J818" s="2" t="s">
        <v>50</v>
      </c>
      <c r="K818" s="2" t="s">
        <v>51</v>
      </c>
      <c r="L818" s="2" t="s">
        <v>52</v>
      </c>
      <c r="M818" s="2" t="s">
        <v>53</v>
      </c>
      <c r="N818" s="2" t="s">
        <v>54</v>
      </c>
      <c r="O818" s="2" t="s">
        <v>27</v>
      </c>
      <c r="P818" s="2" t="s">
        <v>55</v>
      </c>
      <c r="Q818" s="2" t="s">
        <v>56</v>
      </c>
      <c r="R818" s="2" t="s">
        <v>57</v>
      </c>
      <c r="S818" s="2" t="s">
        <v>58</v>
      </c>
    </row>
    <row r="819" spans="1:34" hidden="1" outlineLevel="1" collapsed="1" x14ac:dyDescent="0.25">
      <c r="A819" t="s">
        <v>39</v>
      </c>
      <c r="B819" s="4" t="s">
        <v>34</v>
      </c>
      <c r="C819" s="4" t="s">
        <v>1845</v>
      </c>
      <c r="D819" s="4" t="s">
        <v>39</v>
      </c>
      <c r="E819" s="4">
        <v>1.9473399999999998E-2</v>
      </c>
      <c r="F819" s="4">
        <v>6.6384300000000001E-4</v>
      </c>
      <c r="G819" s="4">
        <v>1</v>
      </c>
      <c r="H819" s="4">
        <v>1</v>
      </c>
      <c r="I819" s="4">
        <v>2</v>
      </c>
      <c r="J819" s="4" t="s">
        <v>1841</v>
      </c>
      <c r="K819" s="4" t="s">
        <v>1846</v>
      </c>
      <c r="L819" s="4" t="s">
        <v>39</v>
      </c>
      <c r="M819" s="4">
        <v>1</v>
      </c>
      <c r="N819" s="4">
        <v>3043.4225900000001</v>
      </c>
      <c r="O819" s="4" t="s">
        <v>34</v>
      </c>
      <c r="P819" s="4" t="s">
        <v>34</v>
      </c>
      <c r="Q819" s="4">
        <v>1.9819999999999999E-4</v>
      </c>
      <c r="R819" s="4">
        <v>3.4399999999999999E-3</v>
      </c>
      <c r="S819" s="4">
        <v>3.38</v>
      </c>
    </row>
    <row r="820" spans="1:34" hidden="1" outlineLevel="1" collapsed="1" x14ac:dyDescent="0.25">
      <c r="A820" t="s">
        <v>39</v>
      </c>
      <c r="B820" s="4" t="s">
        <v>34</v>
      </c>
      <c r="C820" s="4" t="s">
        <v>1847</v>
      </c>
      <c r="D820" s="4" t="s">
        <v>39</v>
      </c>
      <c r="E820" s="4">
        <v>3.7069500000000001E-5</v>
      </c>
      <c r="F820" s="4">
        <v>6.6384300000000001E-4</v>
      </c>
      <c r="G820" s="4">
        <v>1</v>
      </c>
      <c r="H820" s="4">
        <v>1</v>
      </c>
      <c r="I820" s="4">
        <v>4</v>
      </c>
      <c r="J820" s="4" t="s">
        <v>1841</v>
      </c>
      <c r="K820" s="4" t="s">
        <v>1848</v>
      </c>
      <c r="L820" s="4" t="s">
        <v>39</v>
      </c>
      <c r="M820" s="4">
        <v>0</v>
      </c>
      <c r="N820" s="4">
        <v>1400.7743700000001</v>
      </c>
      <c r="O820" s="4" t="s">
        <v>34</v>
      </c>
      <c r="P820" s="4" t="s">
        <v>34</v>
      </c>
      <c r="Q820" s="4">
        <v>1.9819999999999999E-4</v>
      </c>
      <c r="R820" s="4">
        <v>1.0070000000000001E-6</v>
      </c>
      <c r="S820" s="4">
        <v>2.91</v>
      </c>
    </row>
    <row r="821" spans="1:34" hidden="1" outlineLevel="1" collapsed="1" x14ac:dyDescent="0.25">
      <c r="A821" t="s">
        <v>39</v>
      </c>
      <c r="B821" s="4" t="s">
        <v>34</v>
      </c>
      <c r="C821" s="4" t="s">
        <v>1849</v>
      </c>
      <c r="D821" s="4" t="s">
        <v>124</v>
      </c>
      <c r="E821" s="4">
        <v>2.2947800000000002E-3</v>
      </c>
      <c r="F821" s="4">
        <v>6.6384300000000001E-4</v>
      </c>
      <c r="G821" s="4">
        <v>1</v>
      </c>
      <c r="H821" s="4">
        <v>1</v>
      </c>
      <c r="I821" s="4">
        <v>3</v>
      </c>
      <c r="J821" s="4" t="s">
        <v>1841</v>
      </c>
      <c r="K821" s="4" t="s">
        <v>1850</v>
      </c>
      <c r="L821" s="4" t="s">
        <v>1851</v>
      </c>
      <c r="M821" s="4">
        <v>0</v>
      </c>
      <c r="N821" s="4">
        <v>1521.6790900000001</v>
      </c>
      <c r="O821" s="4" t="s">
        <v>34</v>
      </c>
      <c r="P821" s="4" t="s">
        <v>34</v>
      </c>
      <c r="Q821" s="4">
        <v>1.9819999999999999E-4</v>
      </c>
      <c r="R821" s="4">
        <v>2.1230000000000001E-4</v>
      </c>
      <c r="S821" s="4">
        <v>3.28</v>
      </c>
    </row>
    <row r="822" spans="1:34" hidden="1" outlineLevel="1" collapsed="1" x14ac:dyDescent="0.25">
      <c r="A822" t="s">
        <v>39</v>
      </c>
      <c r="B822" s="4" t="s">
        <v>34</v>
      </c>
      <c r="C822" s="4" t="s">
        <v>1852</v>
      </c>
      <c r="D822" s="4" t="s">
        <v>39</v>
      </c>
      <c r="E822" s="4">
        <v>3.4789899999999999E-3</v>
      </c>
      <c r="F822" s="4">
        <v>6.6384300000000001E-4</v>
      </c>
      <c r="G822" s="4">
        <v>1</v>
      </c>
      <c r="H822" s="4">
        <v>1</v>
      </c>
      <c r="I822" s="4">
        <v>1</v>
      </c>
      <c r="J822" s="4" t="s">
        <v>1841</v>
      </c>
      <c r="K822" s="4" t="s">
        <v>1853</v>
      </c>
      <c r="L822" s="4" t="s">
        <v>39</v>
      </c>
      <c r="M822" s="4">
        <v>1</v>
      </c>
      <c r="N822" s="4">
        <v>3202.5848999999998</v>
      </c>
      <c r="O822" s="4" t="s">
        <v>34</v>
      </c>
      <c r="P822" s="4" t="s">
        <v>34</v>
      </c>
      <c r="Q822" s="4">
        <v>1.9819999999999999E-4</v>
      </c>
      <c r="R822" s="4">
        <v>3.6489999999999998E-4</v>
      </c>
      <c r="S822" s="4">
        <v>2.96</v>
      </c>
    </row>
    <row r="823" spans="1:34" hidden="1" outlineLevel="1" collapsed="1" x14ac:dyDescent="0.25">
      <c r="A823" t="s">
        <v>39</v>
      </c>
      <c r="B823" s="4" t="s">
        <v>34</v>
      </c>
      <c r="C823" s="4" t="s">
        <v>1854</v>
      </c>
      <c r="D823" s="4" t="s">
        <v>341</v>
      </c>
      <c r="E823" s="4">
        <v>6.2089900000000003E-5</v>
      </c>
      <c r="F823" s="4">
        <v>6.6384300000000001E-4</v>
      </c>
      <c r="G823" s="4">
        <v>1</v>
      </c>
      <c r="H823" s="4">
        <v>1</v>
      </c>
      <c r="I823" s="4">
        <v>2</v>
      </c>
      <c r="J823" s="4" t="s">
        <v>1841</v>
      </c>
      <c r="K823" s="4" t="s">
        <v>1855</v>
      </c>
      <c r="L823" s="4" t="s">
        <v>1856</v>
      </c>
      <c r="M823" s="4">
        <v>0</v>
      </c>
      <c r="N823" s="4">
        <v>1564.7489399999999</v>
      </c>
      <c r="O823" s="4" t="s">
        <v>34</v>
      </c>
      <c r="P823" s="4" t="s">
        <v>34</v>
      </c>
      <c r="Q823" s="4">
        <v>1.9819999999999999E-4</v>
      </c>
      <c r="R823" s="4">
        <v>1.968E-6</v>
      </c>
      <c r="S823" s="4">
        <v>4.75</v>
      </c>
    </row>
    <row r="824" spans="1:34" hidden="1" outlineLevel="1" collapsed="1" x14ac:dyDescent="0.25">
      <c r="A824" t="s">
        <v>39</v>
      </c>
      <c r="B824" s="4" t="s">
        <v>34</v>
      </c>
      <c r="C824" s="4" t="s">
        <v>1857</v>
      </c>
      <c r="D824" s="4" t="s">
        <v>39</v>
      </c>
      <c r="E824" s="4">
        <v>7.0937400000000003E-3</v>
      </c>
      <c r="F824" s="4">
        <v>6.6384300000000001E-4</v>
      </c>
      <c r="G824" s="4">
        <v>1</v>
      </c>
      <c r="H824" s="4">
        <v>1</v>
      </c>
      <c r="I824" s="4">
        <v>1</v>
      </c>
      <c r="J824" s="4" t="s">
        <v>1841</v>
      </c>
      <c r="K824" s="4" t="s">
        <v>1858</v>
      </c>
      <c r="L824" s="4" t="s">
        <v>39</v>
      </c>
      <c r="M824" s="4">
        <v>0</v>
      </c>
      <c r="N824" s="4">
        <v>1394.6546499999999</v>
      </c>
      <c r="O824" s="4" t="s">
        <v>34</v>
      </c>
      <c r="P824" s="4" t="s">
        <v>34</v>
      </c>
      <c r="Q824" s="4">
        <v>1.9819999999999999E-4</v>
      </c>
      <c r="R824" s="4">
        <v>9.2069999999999999E-4</v>
      </c>
      <c r="S824" s="4">
        <v>2.93</v>
      </c>
    </row>
    <row r="825" spans="1:34" hidden="1" outlineLevel="1" collapsed="1" x14ac:dyDescent="0.25">
      <c r="A825" t="s">
        <v>39</v>
      </c>
      <c r="B825" s="4" t="s">
        <v>34</v>
      </c>
      <c r="C825" s="4" t="s">
        <v>1859</v>
      </c>
      <c r="D825" s="4" t="s">
        <v>39</v>
      </c>
      <c r="E825" s="4">
        <v>1.14652E-3</v>
      </c>
      <c r="F825" s="4">
        <v>6.6384300000000001E-4</v>
      </c>
      <c r="G825" s="4">
        <v>1</v>
      </c>
      <c r="H825" s="4">
        <v>1</v>
      </c>
      <c r="I825" s="4">
        <v>3</v>
      </c>
      <c r="J825" s="4" t="s">
        <v>1841</v>
      </c>
      <c r="K825" s="4" t="s">
        <v>1860</v>
      </c>
      <c r="L825" s="4" t="s">
        <v>39</v>
      </c>
      <c r="M825" s="4">
        <v>0</v>
      </c>
      <c r="N825" s="4">
        <v>1134.5789600000001</v>
      </c>
      <c r="O825" s="4" t="s">
        <v>34</v>
      </c>
      <c r="P825" s="4" t="s">
        <v>34</v>
      </c>
      <c r="Q825" s="4">
        <v>1.9819999999999999E-4</v>
      </c>
      <c r="R825" s="4">
        <v>8.6030000000000001E-5</v>
      </c>
      <c r="S825" s="4">
        <v>2.82</v>
      </c>
    </row>
    <row r="826" spans="1:34" x14ac:dyDescent="0.25">
      <c r="A826" s="3" t="s">
        <v>34</v>
      </c>
      <c r="B826" s="3" t="s">
        <v>35</v>
      </c>
      <c r="C826" s="3" t="s">
        <v>1861</v>
      </c>
      <c r="D826" s="3" t="s">
        <v>1862</v>
      </c>
      <c r="E826" s="3">
        <v>0</v>
      </c>
      <c r="F826" s="3">
        <v>29.631</v>
      </c>
      <c r="G826" s="3">
        <v>26</v>
      </c>
      <c r="H826" s="3">
        <v>7</v>
      </c>
      <c r="I826" s="3">
        <v>60</v>
      </c>
      <c r="J826" s="3">
        <v>1</v>
      </c>
      <c r="K826" s="3">
        <v>256</v>
      </c>
      <c r="L826" s="3">
        <v>28.1</v>
      </c>
      <c r="M826" s="3">
        <v>10.02</v>
      </c>
      <c r="N826" s="3">
        <v>158.58000000000001</v>
      </c>
      <c r="O826" s="3">
        <v>7</v>
      </c>
      <c r="P826" s="3" t="s">
        <v>39</v>
      </c>
      <c r="Q826" s="3" t="s">
        <v>39</v>
      </c>
      <c r="R826" s="3" t="s">
        <v>39</v>
      </c>
      <c r="S826" s="3" t="s">
        <v>1863</v>
      </c>
      <c r="T826" s="3" t="s">
        <v>39</v>
      </c>
      <c r="U826" s="3" t="s">
        <v>1864</v>
      </c>
      <c r="V826" s="3" t="s">
        <v>39</v>
      </c>
      <c r="W826" s="3" t="s">
        <v>427</v>
      </c>
      <c r="X826" s="3" t="s">
        <v>39</v>
      </c>
      <c r="Y826" s="3" t="s">
        <v>39</v>
      </c>
      <c r="Z826" s="3" t="s">
        <v>39</v>
      </c>
      <c r="AA826" s="3">
        <v>0</v>
      </c>
      <c r="AB826" s="3" t="s">
        <v>34</v>
      </c>
      <c r="AC826" s="3">
        <v>1</v>
      </c>
      <c r="AD826" s="3">
        <v>0</v>
      </c>
      <c r="AE826" s="3" t="s">
        <v>39</v>
      </c>
      <c r="AF826" s="3">
        <v>1</v>
      </c>
      <c r="AG826" s="3" t="s">
        <v>1865</v>
      </c>
      <c r="AH826" s="3" t="s">
        <v>1865</v>
      </c>
    </row>
    <row r="827" spans="1:34" hidden="1" outlineLevel="1" collapsed="1" x14ac:dyDescent="0.25">
      <c r="A827" t="s">
        <v>39</v>
      </c>
      <c r="B827" s="2" t="s">
        <v>45</v>
      </c>
      <c r="C827" s="2" t="s">
        <v>46</v>
      </c>
      <c r="D827" s="2" t="s">
        <v>33</v>
      </c>
      <c r="E827" s="2" t="s">
        <v>47</v>
      </c>
      <c r="F827" s="2" t="s">
        <v>48</v>
      </c>
      <c r="G827" s="2" t="s">
        <v>28</v>
      </c>
      <c r="H827" s="2" t="s">
        <v>49</v>
      </c>
      <c r="I827" s="2" t="s">
        <v>8</v>
      </c>
      <c r="J827" s="2" t="s">
        <v>50</v>
      </c>
      <c r="K827" s="2" t="s">
        <v>51</v>
      </c>
      <c r="L827" s="2" t="s">
        <v>52</v>
      </c>
      <c r="M827" s="2" t="s">
        <v>53</v>
      </c>
      <c r="N827" s="2" t="s">
        <v>54</v>
      </c>
      <c r="O827" s="2" t="s">
        <v>27</v>
      </c>
      <c r="P827" s="2" t="s">
        <v>55</v>
      </c>
      <c r="Q827" s="2" t="s">
        <v>56</v>
      </c>
      <c r="R827" s="2" t="s">
        <v>57</v>
      </c>
      <c r="S827" s="2" t="s">
        <v>58</v>
      </c>
    </row>
    <row r="828" spans="1:34" hidden="1" outlineLevel="1" collapsed="1" x14ac:dyDescent="0.25">
      <c r="A828" t="s">
        <v>39</v>
      </c>
      <c r="B828" s="4" t="s">
        <v>34</v>
      </c>
      <c r="C828" s="4" t="s">
        <v>1866</v>
      </c>
      <c r="D828" s="4" t="s">
        <v>39</v>
      </c>
      <c r="E828" s="4">
        <v>5.51266E-3</v>
      </c>
      <c r="F828" s="4">
        <v>6.6384300000000001E-4</v>
      </c>
      <c r="G828" s="4">
        <v>2</v>
      </c>
      <c r="H828" s="4">
        <v>2</v>
      </c>
      <c r="I828" s="4">
        <v>5</v>
      </c>
      <c r="J828" s="4" t="s">
        <v>1867</v>
      </c>
      <c r="K828" s="4" t="s">
        <v>1868</v>
      </c>
      <c r="L828" s="4" t="s">
        <v>39</v>
      </c>
      <c r="M828" s="4">
        <v>0</v>
      </c>
      <c r="N828" s="4">
        <v>872.51999000000001</v>
      </c>
      <c r="O828" s="4" t="s">
        <v>34</v>
      </c>
      <c r="P828" s="4" t="s">
        <v>34</v>
      </c>
      <c r="Q828" s="4">
        <v>1.9819999999999999E-4</v>
      </c>
      <c r="R828" s="4">
        <v>6.6089999999999996E-4</v>
      </c>
      <c r="S828" s="4">
        <v>2.4</v>
      </c>
    </row>
    <row r="829" spans="1:34" hidden="1" outlineLevel="1" collapsed="1" x14ac:dyDescent="0.25">
      <c r="A829" t="s">
        <v>39</v>
      </c>
      <c r="B829" s="4" t="s">
        <v>34</v>
      </c>
      <c r="C829" s="4" t="s">
        <v>1869</v>
      </c>
      <c r="D829" s="4" t="s">
        <v>94</v>
      </c>
      <c r="E829" s="4">
        <v>8.1461799999999994E-3</v>
      </c>
      <c r="F829" s="4">
        <v>6.6384300000000001E-4</v>
      </c>
      <c r="G829" s="4">
        <v>1</v>
      </c>
      <c r="H829" s="4">
        <v>1</v>
      </c>
      <c r="I829" s="4">
        <v>3</v>
      </c>
      <c r="J829" s="4" t="s">
        <v>1861</v>
      </c>
      <c r="K829" s="4" t="s">
        <v>1870</v>
      </c>
      <c r="L829" s="4" t="s">
        <v>1871</v>
      </c>
      <c r="M829" s="4">
        <v>0</v>
      </c>
      <c r="N829" s="4">
        <v>1007.55942</v>
      </c>
      <c r="O829" s="4" t="s">
        <v>34</v>
      </c>
      <c r="P829" s="4" t="s">
        <v>34</v>
      </c>
      <c r="Q829" s="4">
        <v>1.9819999999999999E-4</v>
      </c>
      <c r="R829" s="4">
        <v>1.0989999999999999E-3</v>
      </c>
      <c r="S829" s="4">
        <v>2.0499999999999998</v>
      </c>
    </row>
    <row r="830" spans="1:34" hidden="1" outlineLevel="1" collapsed="1" x14ac:dyDescent="0.25">
      <c r="A830" t="s">
        <v>39</v>
      </c>
      <c r="B830" s="4" t="s">
        <v>34</v>
      </c>
      <c r="C830" s="4" t="s">
        <v>1872</v>
      </c>
      <c r="D830" s="4" t="s">
        <v>39</v>
      </c>
      <c r="E830" s="4">
        <v>4.68004E-5</v>
      </c>
      <c r="F830" s="4">
        <v>6.6384300000000001E-4</v>
      </c>
      <c r="G830" s="4">
        <v>2</v>
      </c>
      <c r="H830" s="4">
        <v>2</v>
      </c>
      <c r="I830" s="4">
        <v>40</v>
      </c>
      <c r="J830" s="4" t="s">
        <v>1867</v>
      </c>
      <c r="K830" s="4" t="s">
        <v>1873</v>
      </c>
      <c r="L830" s="4" t="s">
        <v>39</v>
      </c>
      <c r="M830" s="4">
        <v>0</v>
      </c>
      <c r="N830" s="4">
        <v>1158.6265800000001</v>
      </c>
      <c r="O830" s="4" t="s">
        <v>34</v>
      </c>
      <c r="P830" s="4" t="s">
        <v>34</v>
      </c>
      <c r="Q830" s="4">
        <v>1.9819999999999999E-4</v>
      </c>
      <c r="R830" s="4">
        <v>1.3599999999999999E-6</v>
      </c>
      <c r="S830" s="4">
        <v>3.4</v>
      </c>
    </row>
    <row r="831" spans="1:34" hidden="1" outlineLevel="1" collapsed="1" x14ac:dyDescent="0.25">
      <c r="A831" t="s">
        <v>39</v>
      </c>
      <c r="B831" s="4" t="s">
        <v>34</v>
      </c>
      <c r="C831" s="4" t="s">
        <v>1874</v>
      </c>
      <c r="D831" s="4" t="s">
        <v>39</v>
      </c>
      <c r="E831" s="4">
        <v>1.1370900000000001E-4</v>
      </c>
      <c r="F831" s="4">
        <v>6.6384300000000001E-4</v>
      </c>
      <c r="G831" s="4">
        <v>2</v>
      </c>
      <c r="H831" s="4">
        <v>2</v>
      </c>
      <c r="I831" s="4">
        <v>7</v>
      </c>
      <c r="J831" s="4" t="s">
        <v>1867</v>
      </c>
      <c r="K831" s="4" t="s">
        <v>1875</v>
      </c>
      <c r="L831" s="4" t="s">
        <v>39</v>
      </c>
      <c r="M831" s="4">
        <v>0</v>
      </c>
      <c r="N831" s="4">
        <v>1117.6211599999999</v>
      </c>
      <c r="O831" s="4" t="s">
        <v>34</v>
      </c>
      <c r="P831" s="4" t="s">
        <v>34</v>
      </c>
      <c r="Q831" s="4">
        <v>1.9819999999999999E-4</v>
      </c>
      <c r="R831" s="4">
        <v>4.318E-6</v>
      </c>
      <c r="S831" s="4">
        <v>2.89</v>
      </c>
    </row>
    <row r="832" spans="1:34" hidden="1" outlineLevel="1" collapsed="1" x14ac:dyDescent="0.25">
      <c r="A832" t="s">
        <v>39</v>
      </c>
      <c r="B832" s="4" t="s">
        <v>34</v>
      </c>
      <c r="C832" s="4" t="s">
        <v>1876</v>
      </c>
      <c r="D832" s="4" t="s">
        <v>39</v>
      </c>
      <c r="E832" s="4">
        <v>6.3553600000000002E-4</v>
      </c>
      <c r="F832" s="4">
        <v>6.6384300000000001E-4</v>
      </c>
      <c r="G832" s="4">
        <v>2</v>
      </c>
      <c r="H832" s="4">
        <v>2</v>
      </c>
      <c r="I832" s="4">
        <v>2</v>
      </c>
      <c r="J832" s="4" t="s">
        <v>1867</v>
      </c>
      <c r="K832" s="4" t="s">
        <v>1877</v>
      </c>
      <c r="L832" s="4" t="s">
        <v>39</v>
      </c>
      <c r="M832" s="4">
        <v>1</v>
      </c>
      <c r="N832" s="4">
        <v>2016.06077</v>
      </c>
      <c r="O832" s="4" t="s">
        <v>34</v>
      </c>
      <c r="P832" s="4" t="s">
        <v>34</v>
      </c>
      <c r="Q832" s="4">
        <v>1.9819999999999999E-4</v>
      </c>
      <c r="R832" s="4">
        <v>4.0170000000000003E-5</v>
      </c>
      <c r="S832" s="4">
        <v>2.56</v>
      </c>
    </row>
    <row r="833" spans="1:34" hidden="1" outlineLevel="1" collapsed="1" x14ac:dyDescent="0.25">
      <c r="A833" t="s">
        <v>39</v>
      </c>
      <c r="B833" s="4" t="s">
        <v>34</v>
      </c>
      <c r="C833" s="4" t="s">
        <v>1878</v>
      </c>
      <c r="D833" s="4" t="s">
        <v>39</v>
      </c>
      <c r="E833" s="4">
        <v>4.0812800000000003E-2</v>
      </c>
      <c r="F833" s="4">
        <v>6.6384300000000001E-4</v>
      </c>
      <c r="G833" s="4">
        <v>2</v>
      </c>
      <c r="H833" s="4">
        <v>2</v>
      </c>
      <c r="I833" s="4">
        <v>2</v>
      </c>
      <c r="J833" s="4" t="s">
        <v>1867</v>
      </c>
      <c r="K833" s="4" t="s">
        <v>1879</v>
      </c>
      <c r="L833" s="4" t="s">
        <v>39</v>
      </c>
      <c r="M833" s="4">
        <v>0</v>
      </c>
      <c r="N833" s="4">
        <v>857.48796000000004</v>
      </c>
      <c r="O833" s="4" t="s">
        <v>34</v>
      </c>
      <c r="P833" s="4" t="s">
        <v>34</v>
      </c>
      <c r="Q833" s="4">
        <v>1.9819999999999999E-4</v>
      </c>
      <c r="R833" s="4">
        <v>9.0930000000000004E-3</v>
      </c>
      <c r="S833" s="4">
        <v>1.62</v>
      </c>
    </row>
    <row r="834" spans="1:34" hidden="1" outlineLevel="1" collapsed="1" x14ac:dyDescent="0.25">
      <c r="A834" t="s">
        <v>39</v>
      </c>
      <c r="B834" s="4" t="s">
        <v>34</v>
      </c>
      <c r="C834" s="4" t="s">
        <v>1880</v>
      </c>
      <c r="D834" s="4" t="s">
        <v>39</v>
      </c>
      <c r="E834" s="4">
        <v>6.3361399999999998E-2</v>
      </c>
      <c r="F834" s="4">
        <v>6.6384300000000001E-4</v>
      </c>
      <c r="G834" s="4">
        <v>2</v>
      </c>
      <c r="H834" s="4">
        <v>2</v>
      </c>
      <c r="I834" s="4">
        <v>1</v>
      </c>
      <c r="J834" s="4" t="s">
        <v>1867</v>
      </c>
      <c r="K834" s="4" t="s">
        <v>1881</v>
      </c>
      <c r="L834" s="4" t="s">
        <v>39</v>
      </c>
      <c r="M834" s="4">
        <v>1</v>
      </c>
      <c r="N834" s="4">
        <v>1239.6520700000001</v>
      </c>
      <c r="O834" s="4" t="s">
        <v>34</v>
      </c>
      <c r="P834" s="4" t="s">
        <v>34</v>
      </c>
      <c r="Q834" s="4">
        <v>1.9819999999999999E-4</v>
      </c>
      <c r="R834" s="4">
        <v>1.627E-2</v>
      </c>
      <c r="S834" s="4">
        <v>2.64</v>
      </c>
    </row>
    <row r="835" spans="1:34" x14ac:dyDescent="0.25">
      <c r="A835" s="3" t="s">
        <v>34</v>
      </c>
      <c r="B835" s="3" t="s">
        <v>35</v>
      </c>
      <c r="C835" s="3" t="s">
        <v>1882</v>
      </c>
      <c r="D835" s="3" t="s">
        <v>1883</v>
      </c>
      <c r="E835" s="3">
        <v>0</v>
      </c>
      <c r="F835" s="3">
        <v>29.573</v>
      </c>
      <c r="G835" s="3">
        <v>18</v>
      </c>
      <c r="H835" s="3">
        <v>6</v>
      </c>
      <c r="I835" s="3">
        <v>18</v>
      </c>
      <c r="J835" s="3">
        <v>6</v>
      </c>
      <c r="K835" s="3">
        <v>693</v>
      </c>
      <c r="L835" s="3">
        <v>77.3</v>
      </c>
      <c r="M835" s="3">
        <v>5.22</v>
      </c>
      <c r="N835" s="3">
        <v>55.53</v>
      </c>
      <c r="O835" s="3">
        <v>6</v>
      </c>
      <c r="P835" s="3" t="s">
        <v>39</v>
      </c>
      <c r="Q835" s="3" t="s">
        <v>39</v>
      </c>
      <c r="R835" s="3" t="s">
        <v>39</v>
      </c>
      <c r="S835" s="3" t="s">
        <v>1884</v>
      </c>
      <c r="T835" s="3" t="s">
        <v>39</v>
      </c>
      <c r="U835" s="3" t="s">
        <v>1882</v>
      </c>
      <c r="V835" s="3" t="s">
        <v>39</v>
      </c>
      <c r="W835" s="3" t="s">
        <v>1885</v>
      </c>
      <c r="X835" s="3" t="s">
        <v>39</v>
      </c>
      <c r="Y835" s="3" t="s">
        <v>39</v>
      </c>
      <c r="Z835" s="3" t="s">
        <v>39</v>
      </c>
      <c r="AA835" s="3">
        <v>0</v>
      </c>
      <c r="AB835" s="3" t="s">
        <v>34</v>
      </c>
      <c r="AC835" s="3">
        <v>1</v>
      </c>
      <c r="AD835" s="3">
        <v>0</v>
      </c>
      <c r="AE835" s="3" t="s">
        <v>39</v>
      </c>
      <c r="AF835" s="3">
        <v>1</v>
      </c>
      <c r="AG835" s="3" t="s">
        <v>1886</v>
      </c>
      <c r="AH835" s="3" t="s">
        <v>1887</v>
      </c>
    </row>
    <row r="836" spans="1:34" hidden="1" outlineLevel="1" collapsed="1" x14ac:dyDescent="0.25">
      <c r="A836" t="s">
        <v>39</v>
      </c>
      <c r="B836" s="2" t="s">
        <v>45</v>
      </c>
      <c r="C836" s="2" t="s">
        <v>46</v>
      </c>
      <c r="D836" s="2" t="s">
        <v>33</v>
      </c>
      <c r="E836" s="2" t="s">
        <v>47</v>
      </c>
      <c r="F836" s="2" t="s">
        <v>48</v>
      </c>
      <c r="G836" s="2" t="s">
        <v>28</v>
      </c>
      <c r="H836" s="2" t="s">
        <v>49</v>
      </c>
      <c r="I836" s="2" t="s">
        <v>8</v>
      </c>
      <c r="J836" s="2" t="s">
        <v>50</v>
      </c>
      <c r="K836" s="2" t="s">
        <v>51</v>
      </c>
      <c r="L836" s="2" t="s">
        <v>52</v>
      </c>
      <c r="M836" s="2" t="s">
        <v>53</v>
      </c>
      <c r="N836" s="2" t="s">
        <v>54</v>
      </c>
      <c r="O836" s="2" t="s">
        <v>27</v>
      </c>
      <c r="P836" s="2" t="s">
        <v>55</v>
      </c>
      <c r="Q836" s="2" t="s">
        <v>56</v>
      </c>
      <c r="R836" s="2" t="s">
        <v>57</v>
      </c>
      <c r="S836" s="2" t="s">
        <v>58</v>
      </c>
    </row>
    <row r="837" spans="1:34" hidden="1" outlineLevel="1" collapsed="1" x14ac:dyDescent="0.25">
      <c r="A837" t="s">
        <v>39</v>
      </c>
      <c r="B837" s="4" t="s">
        <v>34</v>
      </c>
      <c r="C837" s="4" t="s">
        <v>1888</v>
      </c>
      <c r="D837" s="4" t="s">
        <v>1889</v>
      </c>
      <c r="E837" s="4">
        <v>1.0122300000000001E-2</v>
      </c>
      <c r="F837" s="4">
        <v>6.6384300000000001E-4</v>
      </c>
      <c r="G837" s="4">
        <v>1</v>
      </c>
      <c r="H837" s="4">
        <v>1</v>
      </c>
      <c r="I837" s="4">
        <v>1</v>
      </c>
      <c r="J837" s="4" t="s">
        <v>1882</v>
      </c>
      <c r="K837" s="4" t="s">
        <v>1890</v>
      </c>
      <c r="L837" s="4" t="s">
        <v>1891</v>
      </c>
      <c r="M837" s="4">
        <v>0</v>
      </c>
      <c r="N837" s="4">
        <v>2262.0859399999999</v>
      </c>
      <c r="O837" s="4" t="s">
        <v>34</v>
      </c>
      <c r="P837" s="4" t="s">
        <v>34</v>
      </c>
      <c r="Q837" s="4">
        <v>1.9819999999999999E-4</v>
      </c>
      <c r="R837" s="4">
        <v>1.464E-3</v>
      </c>
      <c r="S837" s="4">
        <v>2.93</v>
      </c>
    </row>
    <row r="838" spans="1:34" hidden="1" outlineLevel="1" collapsed="1" x14ac:dyDescent="0.25">
      <c r="A838" t="s">
        <v>39</v>
      </c>
      <c r="B838" s="4" t="s">
        <v>34</v>
      </c>
      <c r="C838" s="4" t="s">
        <v>1892</v>
      </c>
      <c r="D838" s="4" t="s">
        <v>110</v>
      </c>
      <c r="E838" s="4">
        <v>1.08459E-2</v>
      </c>
      <c r="F838" s="4">
        <v>6.6384300000000001E-4</v>
      </c>
      <c r="G838" s="4">
        <v>1</v>
      </c>
      <c r="H838" s="4">
        <v>2</v>
      </c>
      <c r="I838" s="4">
        <v>1</v>
      </c>
      <c r="J838" s="4" t="s">
        <v>1882</v>
      </c>
      <c r="K838" s="4" t="s">
        <v>1893</v>
      </c>
      <c r="L838" s="4" t="s">
        <v>1894</v>
      </c>
      <c r="M838" s="4">
        <v>0</v>
      </c>
      <c r="N838" s="4">
        <v>1513.79439</v>
      </c>
      <c r="O838" s="4" t="s">
        <v>34</v>
      </c>
      <c r="P838" s="4" t="s">
        <v>34</v>
      </c>
      <c r="Q838" s="4">
        <v>1.9819999999999999E-4</v>
      </c>
      <c r="R838" s="4">
        <v>1.5950000000000001E-3</v>
      </c>
      <c r="S838" s="4">
        <v>2.5499999999999998</v>
      </c>
    </row>
    <row r="839" spans="1:34" hidden="1" outlineLevel="1" collapsed="1" x14ac:dyDescent="0.25">
      <c r="A839" t="s">
        <v>39</v>
      </c>
      <c r="B839" s="4" t="s">
        <v>34</v>
      </c>
      <c r="C839" s="4" t="s">
        <v>1895</v>
      </c>
      <c r="D839" s="4" t="s">
        <v>39</v>
      </c>
      <c r="E839" s="4">
        <v>8.5284299999999999E-5</v>
      </c>
      <c r="F839" s="4">
        <v>6.6384300000000001E-4</v>
      </c>
      <c r="G839" s="4">
        <v>1</v>
      </c>
      <c r="H839" s="4">
        <v>1</v>
      </c>
      <c r="I839" s="4">
        <v>4</v>
      </c>
      <c r="J839" s="4" t="s">
        <v>1882</v>
      </c>
      <c r="K839" s="4" t="s">
        <v>1896</v>
      </c>
      <c r="L839" s="4" t="s">
        <v>39</v>
      </c>
      <c r="M839" s="4">
        <v>0</v>
      </c>
      <c r="N839" s="4">
        <v>1314.7012</v>
      </c>
      <c r="O839" s="4" t="s">
        <v>34</v>
      </c>
      <c r="P839" s="4" t="s">
        <v>34</v>
      </c>
      <c r="Q839" s="4">
        <v>1.9819999999999999E-4</v>
      </c>
      <c r="R839" s="4">
        <v>2.96E-6</v>
      </c>
      <c r="S839" s="4">
        <v>3.49</v>
      </c>
    </row>
    <row r="840" spans="1:34" hidden="1" outlineLevel="1" collapsed="1" x14ac:dyDescent="0.25">
      <c r="A840" t="s">
        <v>39</v>
      </c>
      <c r="B840" s="4" t="s">
        <v>34</v>
      </c>
      <c r="C840" s="4" t="s">
        <v>1897</v>
      </c>
      <c r="D840" s="4" t="s">
        <v>39</v>
      </c>
      <c r="E840" s="4">
        <v>1.5696199999999999E-4</v>
      </c>
      <c r="F840" s="4">
        <v>6.6384300000000001E-4</v>
      </c>
      <c r="G840" s="4">
        <v>1</v>
      </c>
      <c r="H840" s="4">
        <v>1</v>
      </c>
      <c r="I840" s="4">
        <v>2</v>
      </c>
      <c r="J840" s="4" t="s">
        <v>1882</v>
      </c>
      <c r="K840" s="4" t="s">
        <v>1898</v>
      </c>
      <c r="L840" s="4" t="s">
        <v>39</v>
      </c>
      <c r="M840" s="4">
        <v>0</v>
      </c>
      <c r="N840" s="4">
        <v>1653.88465</v>
      </c>
      <c r="O840" s="4" t="s">
        <v>34</v>
      </c>
      <c r="P840" s="4" t="s">
        <v>34</v>
      </c>
      <c r="Q840" s="4">
        <v>1.9819999999999999E-4</v>
      </c>
      <c r="R840" s="4">
        <v>6.5289999999999997E-6</v>
      </c>
      <c r="S840" s="4">
        <v>4.08</v>
      </c>
    </row>
    <row r="841" spans="1:34" hidden="1" outlineLevel="1" collapsed="1" x14ac:dyDescent="0.25">
      <c r="A841" t="s">
        <v>39</v>
      </c>
      <c r="B841" s="4" t="s">
        <v>34</v>
      </c>
      <c r="C841" s="4" t="s">
        <v>1899</v>
      </c>
      <c r="D841" s="4" t="s">
        <v>341</v>
      </c>
      <c r="E841" s="4">
        <v>8.8857300000000007E-6</v>
      </c>
      <c r="F841" s="4">
        <v>6.6384300000000001E-4</v>
      </c>
      <c r="G841" s="4">
        <v>1</v>
      </c>
      <c r="H841" s="4">
        <v>2</v>
      </c>
      <c r="I841" s="4">
        <v>9</v>
      </c>
      <c r="J841" s="4" t="s">
        <v>1882</v>
      </c>
      <c r="K841" s="4" t="s">
        <v>1900</v>
      </c>
      <c r="L841" s="4" t="s">
        <v>1901</v>
      </c>
      <c r="M841" s="4">
        <v>0</v>
      </c>
      <c r="N841" s="4">
        <v>1987.02433</v>
      </c>
      <c r="O841" s="4" t="s">
        <v>34</v>
      </c>
      <c r="P841" s="4" t="s">
        <v>34</v>
      </c>
      <c r="Q841" s="4">
        <v>1.9819999999999999E-4</v>
      </c>
      <c r="R841" s="4">
        <v>1.585E-7</v>
      </c>
      <c r="S841" s="4">
        <v>4.5</v>
      </c>
    </row>
    <row r="842" spans="1:34" hidden="1" outlineLevel="1" collapsed="1" x14ac:dyDescent="0.25">
      <c r="A842" t="s">
        <v>39</v>
      </c>
      <c r="B842" s="4" t="s">
        <v>34</v>
      </c>
      <c r="C842" s="4" t="s">
        <v>1902</v>
      </c>
      <c r="D842" s="4" t="s">
        <v>1903</v>
      </c>
      <c r="E842" s="4">
        <v>8.8766300000000006E-2</v>
      </c>
      <c r="F842" s="4">
        <v>1.35166E-3</v>
      </c>
      <c r="G842" s="4">
        <v>1</v>
      </c>
      <c r="H842" s="4">
        <v>1</v>
      </c>
      <c r="I842" s="4">
        <v>1</v>
      </c>
      <c r="J842" s="4" t="s">
        <v>1882</v>
      </c>
      <c r="K842" s="4" t="s">
        <v>1904</v>
      </c>
      <c r="L842" s="4" t="s">
        <v>1905</v>
      </c>
      <c r="M842" s="4">
        <v>0</v>
      </c>
      <c r="N842" s="4">
        <v>4761.2876200000001</v>
      </c>
      <c r="O842" s="4" t="s">
        <v>34</v>
      </c>
      <c r="P842" s="4" t="s">
        <v>34</v>
      </c>
      <c r="Q842" s="4">
        <v>3.7310000000000002E-4</v>
      </c>
      <c r="R842" s="4">
        <v>2.5729999999999999E-2</v>
      </c>
      <c r="S842" s="4">
        <v>3.22</v>
      </c>
    </row>
    <row r="843" spans="1:34" x14ac:dyDescent="0.25">
      <c r="A843" s="3" t="s">
        <v>34</v>
      </c>
      <c r="B843" s="3" t="s">
        <v>35</v>
      </c>
      <c r="C843" s="3" t="s">
        <v>1906</v>
      </c>
      <c r="D843" s="3" t="s">
        <v>1907</v>
      </c>
      <c r="E843" s="3">
        <v>0</v>
      </c>
      <c r="F843" s="3">
        <v>29.341000000000001</v>
      </c>
      <c r="G843" s="3">
        <v>15</v>
      </c>
      <c r="H843" s="3">
        <v>5</v>
      </c>
      <c r="I843" s="3">
        <v>13</v>
      </c>
      <c r="J843" s="3">
        <v>5</v>
      </c>
      <c r="K843" s="3">
        <v>511</v>
      </c>
      <c r="L843" s="3">
        <v>56.9</v>
      </c>
      <c r="M843" s="3">
        <v>8.94</v>
      </c>
      <c r="N843" s="3">
        <v>43.16</v>
      </c>
      <c r="O843" s="3">
        <v>5</v>
      </c>
      <c r="P843" s="3" t="s">
        <v>1908</v>
      </c>
      <c r="Q843" s="3" t="s">
        <v>795</v>
      </c>
      <c r="R843" s="3" t="s">
        <v>796</v>
      </c>
      <c r="S843" s="3" t="s">
        <v>1287</v>
      </c>
      <c r="T843" s="3" t="s">
        <v>1909</v>
      </c>
      <c r="U843" s="3" t="s">
        <v>1906</v>
      </c>
      <c r="V843" s="3" t="s">
        <v>1910</v>
      </c>
      <c r="W843" s="3" t="s">
        <v>1340</v>
      </c>
      <c r="X843" s="3" t="s">
        <v>1290</v>
      </c>
      <c r="Y843" s="3" t="s">
        <v>1911</v>
      </c>
      <c r="Z843" s="3" t="s">
        <v>39</v>
      </c>
      <c r="AA843" s="3">
        <v>10</v>
      </c>
      <c r="AB843" s="3" t="s">
        <v>34</v>
      </c>
      <c r="AC843" s="3">
        <v>1</v>
      </c>
      <c r="AD843" s="3">
        <v>0</v>
      </c>
      <c r="AE843" s="3" t="s">
        <v>39</v>
      </c>
      <c r="AF843" s="3">
        <v>0</v>
      </c>
      <c r="AG843" s="3" t="s">
        <v>39</v>
      </c>
      <c r="AH843" s="3" t="s">
        <v>1912</v>
      </c>
    </row>
    <row r="844" spans="1:34" hidden="1" outlineLevel="1" collapsed="1" x14ac:dyDescent="0.25">
      <c r="A844" t="s">
        <v>39</v>
      </c>
      <c r="B844" s="2" t="s">
        <v>45</v>
      </c>
      <c r="C844" s="2" t="s">
        <v>46</v>
      </c>
      <c r="D844" s="2" t="s">
        <v>33</v>
      </c>
      <c r="E844" s="2" t="s">
        <v>47</v>
      </c>
      <c r="F844" s="2" t="s">
        <v>48</v>
      </c>
      <c r="G844" s="2" t="s">
        <v>28</v>
      </c>
      <c r="H844" s="2" t="s">
        <v>49</v>
      </c>
      <c r="I844" s="2" t="s">
        <v>8</v>
      </c>
      <c r="J844" s="2" t="s">
        <v>50</v>
      </c>
      <c r="K844" s="2" t="s">
        <v>51</v>
      </c>
      <c r="L844" s="2" t="s">
        <v>52</v>
      </c>
      <c r="M844" s="2" t="s">
        <v>53</v>
      </c>
      <c r="N844" s="2" t="s">
        <v>54</v>
      </c>
      <c r="O844" s="2" t="s">
        <v>27</v>
      </c>
      <c r="P844" s="2" t="s">
        <v>55</v>
      </c>
      <c r="Q844" s="2" t="s">
        <v>56</v>
      </c>
      <c r="R844" s="2" t="s">
        <v>57</v>
      </c>
      <c r="S844" s="2" t="s">
        <v>58</v>
      </c>
    </row>
    <row r="845" spans="1:34" hidden="1" outlineLevel="1" collapsed="1" x14ac:dyDescent="0.25">
      <c r="A845" t="s">
        <v>39</v>
      </c>
      <c r="B845" s="4" t="s">
        <v>34</v>
      </c>
      <c r="C845" s="4" t="s">
        <v>1913</v>
      </c>
      <c r="D845" s="4" t="s">
        <v>39</v>
      </c>
      <c r="E845" s="4">
        <v>9.7154599999999993E-6</v>
      </c>
      <c r="F845" s="4">
        <v>6.6384300000000001E-4</v>
      </c>
      <c r="G845" s="4">
        <v>1</v>
      </c>
      <c r="H845" s="4">
        <v>1</v>
      </c>
      <c r="I845" s="4">
        <v>3</v>
      </c>
      <c r="J845" s="4" t="s">
        <v>1906</v>
      </c>
      <c r="K845" s="4" t="s">
        <v>1914</v>
      </c>
      <c r="L845" s="4" t="s">
        <v>39</v>
      </c>
      <c r="M845" s="4">
        <v>0</v>
      </c>
      <c r="N845" s="4">
        <v>1959.93932</v>
      </c>
      <c r="O845" s="4" t="s">
        <v>34</v>
      </c>
      <c r="P845" s="4" t="s">
        <v>34</v>
      </c>
      <c r="Q845" s="4">
        <v>1.9819999999999999E-4</v>
      </c>
      <c r="R845" s="4">
        <v>1.7810000000000001E-7</v>
      </c>
      <c r="S845" s="4">
        <v>4.38</v>
      </c>
    </row>
    <row r="846" spans="1:34" hidden="1" outlineLevel="1" collapsed="1" x14ac:dyDescent="0.25">
      <c r="A846" t="s">
        <v>39</v>
      </c>
      <c r="B846" s="4" t="s">
        <v>34</v>
      </c>
      <c r="C846" s="4" t="s">
        <v>1915</v>
      </c>
      <c r="D846" s="4" t="s">
        <v>341</v>
      </c>
      <c r="E846" s="4">
        <v>3.3448300000000001E-6</v>
      </c>
      <c r="F846" s="4">
        <v>6.6384300000000001E-4</v>
      </c>
      <c r="G846" s="4">
        <v>1</v>
      </c>
      <c r="H846" s="4">
        <v>1</v>
      </c>
      <c r="I846" s="4">
        <v>4</v>
      </c>
      <c r="J846" s="4" t="s">
        <v>1906</v>
      </c>
      <c r="K846" s="4" t="s">
        <v>1916</v>
      </c>
      <c r="L846" s="4" t="s">
        <v>1917</v>
      </c>
      <c r="M846" s="4">
        <v>0</v>
      </c>
      <c r="N846" s="4">
        <v>1641.8734099999999</v>
      </c>
      <c r="O846" s="4" t="s">
        <v>34</v>
      </c>
      <c r="P846" s="4" t="s">
        <v>34</v>
      </c>
      <c r="Q846" s="4">
        <v>1.9819999999999999E-4</v>
      </c>
      <c r="R846" s="4">
        <v>4.4419999999999997E-8</v>
      </c>
      <c r="S846" s="4">
        <v>4.12</v>
      </c>
    </row>
    <row r="847" spans="1:34" hidden="1" outlineLevel="1" collapsed="1" x14ac:dyDescent="0.25">
      <c r="A847" t="s">
        <v>39</v>
      </c>
      <c r="B847" s="4" t="s">
        <v>34</v>
      </c>
      <c r="C847" s="4" t="s">
        <v>1918</v>
      </c>
      <c r="D847" s="4" t="s">
        <v>39</v>
      </c>
      <c r="E847" s="4">
        <v>2.9654499999999999E-5</v>
      </c>
      <c r="F847" s="4">
        <v>6.6384300000000001E-4</v>
      </c>
      <c r="G847" s="4">
        <v>1</v>
      </c>
      <c r="H847" s="4">
        <v>1</v>
      </c>
      <c r="I847" s="4">
        <v>2</v>
      </c>
      <c r="J847" s="4" t="s">
        <v>1906</v>
      </c>
      <c r="K847" s="4" t="s">
        <v>1919</v>
      </c>
      <c r="L847" s="4" t="s">
        <v>39</v>
      </c>
      <c r="M847" s="4">
        <v>0</v>
      </c>
      <c r="N847" s="4">
        <v>1314.7263600000001</v>
      </c>
      <c r="O847" s="4" t="s">
        <v>34</v>
      </c>
      <c r="P847" s="4" t="s">
        <v>34</v>
      </c>
      <c r="Q847" s="4">
        <v>1.9819999999999999E-4</v>
      </c>
      <c r="R847" s="4">
        <v>7.5270000000000001E-7</v>
      </c>
      <c r="S847" s="4">
        <v>3.45</v>
      </c>
    </row>
    <row r="848" spans="1:34" hidden="1" outlineLevel="1" collapsed="1" x14ac:dyDescent="0.25">
      <c r="A848" t="s">
        <v>39</v>
      </c>
      <c r="B848" s="4" t="s">
        <v>34</v>
      </c>
      <c r="C848" s="4" t="s">
        <v>1920</v>
      </c>
      <c r="D848" s="4" t="s">
        <v>39</v>
      </c>
      <c r="E848" s="4">
        <v>8.1650299999999995E-2</v>
      </c>
      <c r="F848" s="4">
        <v>1.35166E-3</v>
      </c>
      <c r="G848" s="4">
        <v>1</v>
      </c>
      <c r="H848" s="4">
        <v>1</v>
      </c>
      <c r="I848" s="4">
        <v>1</v>
      </c>
      <c r="J848" s="4" t="s">
        <v>1906</v>
      </c>
      <c r="K848" s="4" t="s">
        <v>1921</v>
      </c>
      <c r="L848" s="4" t="s">
        <v>39</v>
      </c>
      <c r="M848" s="4">
        <v>0</v>
      </c>
      <c r="N848" s="4">
        <v>1394.66454</v>
      </c>
      <c r="O848" s="4" t="s">
        <v>34</v>
      </c>
      <c r="P848" s="4" t="s">
        <v>34</v>
      </c>
      <c r="Q848" s="4">
        <v>3.7310000000000002E-4</v>
      </c>
      <c r="R848" s="4">
        <v>2.298E-2</v>
      </c>
      <c r="S848" s="4">
        <v>1.87</v>
      </c>
    </row>
    <row r="849" spans="1:34" hidden="1" outlineLevel="1" collapsed="1" x14ac:dyDescent="0.25">
      <c r="A849" t="s">
        <v>39</v>
      </c>
      <c r="B849" s="4" t="s">
        <v>34</v>
      </c>
      <c r="C849" s="4" t="s">
        <v>1922</v>
      </c>
      <c r="D849" s="4" t="s">
        <v>39</v>
      </c>
      <c r="E849" s="4">
        <v>2.7763899999999999E-4</v>
      </c>
      <c r="F849" s="4">
        <v>6.6384300000000001E-4</v>
      </c>
      <c r="G849" s="4">
        <v>1</v>
      </c>
      <c r="H849" s="4">
        <v>1</v>
      </c>
      <c r="I849" s="4">
        <v>3</v>
      </c>
      <c r="J849" s="4" t="s">
        <v>1906</v>
      </c>
      <c r="K849" s="4" t="s">
        <v>1923</v>
      </c>
      <c r="L849" s="4" t="s">
        <v>39</v>
      </c>
      <c r="M849" s="4">
        <v>1</v>
      </c>
      <c r="N849" s="4">
        <v>2096.9367000000002</v>
      </c>
      <c r="O849" s="4" t="s">
        <v>34</v>
      </c>
      <c r="P849" s="4" t="s">
        <v>34</v>
      </c>
      <c r="Q849" s="4">
        <v>1.9819999999999999E-4</v>
      </c>
      <c r="R849" s="4">
        <v>1.3679999999999999E-5</v>
      </c>
      <c r="S849" s="4">
        <v>2.87</v>
      </c>
    </row>
    <row r="850" spans="1:34" x14ac:dyDescent="0.25">
      <c r="A850" s="3" t="s">
        <v>34</v>
      </c>
      <c r="B850" s="3" t="s">
        <v>35</v>
      </c>
      <c r="C850" s="3" t="s">
        <v>1924</v>
      </c>
      <c r="D850" s="3" t="s">
        <v>1925</v>
      </c>
      <c r="E850" s="3">
        <v>0</v>
      </c>
      <c r="F850" s="3">
        <v>29.326000000000001</v>
      </c>
      <c r="G850" s="3">
        <v>59</v>
      </c>
      <c r="H850" s="3">
        <v>6</v>
      </c>
      <c r="I850" s="3">
        <v>18</v>
      </c>
      <c r="J850" s="3">
        <v>6</v>
      </c>
      <c r="K850" s="3">
        <v>105</v>
      </c>
      <c r="L850" s="3">
        <v>11.4</v>
      </c>
      <c r="M850" s="3">
        <v>9.8000000000000007</v>
      </c>
      <c r="N850" s="3">
        <v>50.95</v>
      </c>
      <c r="O850" s="3">
        <v>6</v>
      </c>
      <c r="P850" s="3" t="s">
        <v>421</v>
      </c>
      <c r="Q850" s="3" t="s">
        <v>876</v>
      </c>
      <c r="R850" s="3" t="s">
        <v>877</v>
      </c>
      <c r="S850" s="3" t="s">
        <v>1863</v>
      </c>
      <c r="T850" s="3" t="s">
        <v>39</v>
      </c>
      <c r="U850" s="3" t="s">
        <v>1926</v>
      </c>
      <c r="V850" s="3" t="s">
        <v>39</v>
      </c>
      <c r="W850" s="3" t="s">
        <v>226</v>
      </c>
      <c r="X850" s="3" t="s">
        <v>39</v>
      </c>
      <c r="Y850" s="3" t="s">
        <v>39</v>
      </c>
      <c r="Z850" s="3" t="s">
        <v>39</v>
      </c>
      <c r="AA850" s="3">
        <v>0</v>
      </c>
      <c r="AB850" s="3" t="s">
        <v>34</v>
      </c>
      <c r="AC850" s="3">
        <v>1</v>
      </c>
      <c r="AD850" s="3">
        <v>0</v>
      </c>
      <c r="AE850" s="3" t="s">
        <v>39</v>
      </c>
      <c r="AF850" s="3">
        <v>1</v>
      </c>
      <c r="AG850" s="3" t="s">
        <v>1560</v>
      </c>
      <c r="AH850" s="3" t="s">
        <v>1560</v>
      </c>
    </row>
    <row r="851" spans="1:34" hidden="1" outlineLevel="1" collapsed="1" x14ac:dyDescent="0.25">
      <c r="A851" t="s">
        <v>39</v>
      </c>
      <c r="B851" s="2" t="s">
        <v>45</v>
      </c>
      <c r="C851" s="2" t="s">
        <v>46</v>
      </c>
      <c r="D851" s="2" t="s">
        <v>33</v>
      </c>
      <c r="E851" s="2" t="s">
        <v>47</v>
      </c>
      <c r="F851" s="2" t="s">
        <v>48</v>
      </c>
      <c r="G851" s="2" t="s">
        <v>28</v>
      </c>
      <c r="H851" s="2" t="s">
        <v>49</v>
      </c>
      <c r="I851" s="2" t="s">
        <v>8</v>
      </c>
      <c r="J851" s="2" t="s">
        <v>50</v>
      </c>
      <c r="K851" s="2" t="s">
        <v>51</v>
      </c>
      <c r="L851" s="2" t="s">
        <v>52</v>
      </c>
      <c r="M851" s="2" t="s">
        <v>53</v>
      </c>
      <c r="N851" s="2" t="s">
        <v>54</v>
      </c>
      <c r="O851" s="2" t="s">
        <v>27</v>
      </c>
      <c r="P851" s="2" t="s">
        <v>55</v>
      </c>
      <c r="Q851" s="2" t="s">
        <v>56</v>
      </c>
      <c r="R851" s="2" t="s">
        <v>57</v>
      </c>
      <c r="S851" s="2" t="s">
        <v>58</v>
      </c>
    </row>
    <row r="852" spans="1:34" hidden="1" outlineLevel="1" collapsed="1" x14ac:dyDescent="0.25">
      <c r="A852" t="s">
        <v>39</v>
      </c>
      <c r="B852" s="4" t="s">
        <v>34</v>
      </c>
      <c r="C852" s="4" t="s">
        <v>1927</v>
      </c>
      <c r="D852" s="4" t="s">
        <v>87</v>
      </c>
      <c r="E852" s="4">
        <v>1.53328E-5</v>
      </c>
      <c r="F852" s="4">
        <v>6.6384300000000001E-4</v>
      </c>
      <c r="G852" s="4">
        <v>1</v>
      </c>
      <c r="H852" s="4">
        <v>1</v>
      </c>
      <c r="I852" s="4">
        <v>3</v>
      </c>
      <c r="J852" s="4" t="s">
        <v>1924</v>
      </c>
      <c r="K852" s="4" t="s">
        <v>1928</v>
      </c>
      <c r="L852" s="4" t="s">
        <v>1929</v>
      </c>
      <c r="M852" s="4">
        <v>1</v>
      </c>
      <c r="N852" s="4">
        <v>1477.7243100000001</v>
      </c>
      <c r="O852" s="4" t="s">
        <v>34</v>
      </c>
      <c r="P852" s="4" t="s">
        <v>34</v>
      </c>
      <c r="Q852" s="4">
        <v>1.9819999999999999E-4</v>
      </c>
      <c r="R852" s="4">
        <v>3.2000000000000001E-7</v>
      </c>
      <c r="S852" s="4">
        <v>4.2699999999999996</v>
      </c>
    </row>
    <row r="853" spans="1:34" hidden="1" outlineLevel="1" collapsed="1" x14ac:dyDescent="0.25">
      <c r="A853" t="s">
        <v>39</v>
      </c>
      <c r="B853" s="4" t="s">
        <v>34</v>
      </c>
      <c r="C853" s="4" t="s">
        <v>1930</v>
      </c>
      <c r="D853" s="4" t="s">
        <v>39</v>
      </c>
      <c r="E853" s="4">
        <v>1.7419000000000001E-4</v>
      </c>
      <c r="F853" s="4">
        <v>6.6384300000000001E-4</v>
      </c>
      <c r="G853" s="4">
        <v>1</v>
      </c>
      <c r="H853" s="4">
        <v>1</v>
      </c>
      <c r="I853" s="4">
        <v>3</v>
      </c>
      <c r="J853" s="4" t="s">
        <v>1924</v>
      </c>
      <c r="K853" s="4" t="s">
        <v>1931</v>
      </c>
      <c r="L853" s="4" t="s">
        <v>39</v>
      </c>
      <c r="M853" s="4">
        <v>0</v>
      </c>
      <c r="N853" s="4">
        <v>1293.82528</v>
      </c>
      <c r="O853" s="4" t="s">
        <v>34</v>
      </c>
      <c r="P853" s="4" t="s">
        <v>34</v>
      </c>
      <c r="Q853" s="4">
        <v>1.9819999999999999E-4</v>
      </c>
      <c r="R853" s="4">
        <v>7.4869999999999996E-6</v>
      </c>
      <c r="S853" s="4">
        <v>3.67</v>
      </c>
    </row>
    <row r="854" spans="1:34" hidden="1" outlineLevel="1" collapsed="1" x14ac:dyDescent="0.25">
      <c r="A854" t="s">
        <v>39</v>
      </c>
      <c r="B854" s="4" t="s">
        <v>34</v>
      </c>
      <c r="C854" s="4" t="s">
        <v>1932</v>
      </c>
      <c r="D854" s="4" t="s">
        <v>804</v>
      </c>
      <c r="E854" s="4">
        <v>3.2195500000000002E-2</v>
      </c>
      <c r="F854" s="4">
        <v>6.6384300000000001E-4</v>
      </c>
      <c r="G854" s="4">
        <v>1</v>
      </c>
      <c r="H854" s="4">
        <v>1</v>
      </c>
      <c r="I854" s="4">
        <v>3</v>
      </c>
      <c r="J854" s="4" t="s">
        <v>1924</v>
      </c>
      <c r="K854" s="4" t="s">
        <v>1933</v>
      </c>
      <c r="L854" s="4" t="s">
        <v>1929</v>
      </c>
      <c r="M854" s="4">
        <v>0</v>
      </c>
      <c r="N854" s="4">
        <v>1349.6293499999999</v>
      </c>
      <c r="O854" s="4" t="s">
        <v>34</v>
      </c>
      <c r="P854" s="4" t="s">
        <v>34</v>
      </c>
      <c r="Q854" s="4">
        <v>1.9819999999999999E-4</v>
      </c>
      <c r="R854" s="4">
        <v>6.6389999999999999E-3</v>
      </c>
      <c r="S854" s="4">
        <v>2.44</v>
      </c>
    </row>
    <row r="855" spans="1:34" hidden="1" outlineLevel="1" collapsed="1" x14ac:dyDescent="0.25">
      <c r="A855" t="s">
        <v>39</v>
      </c>
      <c r="B855" s="4" t="s">
        <v>34</v>
      </c>
      <c r="C855" s="4" t="s">
        <v>1934</v>
      </c>
      <c r="D855" s="4" t="s">
        <v>39</v>
      </c>
      <c r="E855" s="4">
        <v>1.04779E-2</v>
      </c>
      <c r="F855" s="4">
        <v>6.6384300000000001E-4</v>
      </c>
      <c r="G855" s="4">
        <v>1</v>
      </c>
      <c r="H855" s="4">
        <v>1</v>
      </c>
      <c r="I855" s="4">
        <v>1</v>
      </c>
      <c r="J855" s="4" t="s">
        <v>1924</v>
      </c>
      <c r="K855" s="4" t="s">
        <v>1935</v>
      </c>
      <c r="L855" s="4" t="s">
        <v>39</v>
      </c>
      <c r="M855" s="4">
        <v>1</v>
      </c>
      <c r="N855" s="4">
        <v>2046.02908</v>
      </c>
      <c r="O855" s="4" t="s">
        <v>34</v>
      </c>
      <c r="P855" s="4" t="s">
        <v>34</v>
      </c>
      <c r="Q855" s="4">
        <v>1.9819999999999999E-4</v>
      </c>
      <c r="R855" s="4">
        <v>1.5319999999999999E-3</v>
      </c>
      <c r="S855" s="4">
        <v>3.15</v>
      </c>
    </row>
    <row r="856" spans="1:34" hidden="1" outlineLevel="1" collapsed="1" x14ac:dyDescent="0.25">
      <c r="A856" t="s">
        <v>39</v>
      </c>
      <c r="B856" s="4" t="s">
        <v>34</v>
      </c>
      <c r="C856" s="4" t="s">
        <v>1936</v>
      </c>
      <c r="D856" s="4" t="s">
        <v>39</v>
      </c>
      <c r="E856" s="4">
        <v>5.1394200000000001E-2</v>
      </c>
      <c r="F856" s="4">
        <v>6.6384300000000001E-4</v>
      </c>
      <c r="G856" s="4">
        <v>1</v>
      </c>
      <c r="H856" s="4">
        <v>1</v>
      </c>
      <c r="I856" s="4">
        <v>2</v>
      </c>
      <c r="J856" s="4" t="s">
        <v>1924</v>
      </c>
      <c r="K856" s="4" t="s">
        <v>1937</v>
      </c>
      <c r="L856" s="4" t="s">
        <v>39</v>
      </c>
      <c r="M856" s="4">
        <v>0</v>
      </c>
      <c r="N856" s="4">
        <v>1873.0164500000001</v>
      </c>
      <c r="O856" s="4" t="s">
        <v>34</v>
      </c>
      <c r="P856" s="4" t="s">
        <v>34</v>
      </c>
      <c r="Q856" s="4">
        <v>1.9819999999999999E-4</v>
      </c>
      <c r="R856" s="4">
        <v>1.23E-2</v>
      </c>
      <c r="S856" s="4">
        <v>1.99</v>
      </c>
    </row>
    <row r="857" spans="1:34" hidden="1" outlineLevel="1" collapsed="1" x14ac:dyDescent="0.25">
      <c r="A857" t="s">
        <v>39</v>
      </c>
      <c r="B857" s="4" t="s">
        <v>34</v>
      </c>
      <c r="C857" s="4" t="s">
        <v>1938</v>
      </c>
      <c r="D857" s="4" t="s">
        <v>39</v>
      </c>
      <c r="E857" s="4">
        <v>5.8793299999999998E-5</v>
      </c>
      <c r="F857" s="4">
        <v>6.6384300000000001E-4</v>
      </c>
      <c r="G857" s="4">
        <v>1</v>
      </c>
      <c r="H857" s="4">
        <v>1</v>
      </c>
      <c r="I857" s="4">
        <v>6</v>
      </c>
      <c r="J857" s="4" t="s">
        <v>1924</v>
      </c>
      <c r="K857" s="4" t="s">
        <v>1939</v>
      </c>
      <c r="L857" s="4" t="s">
        <v>39</v>
      </c>
      <c r="M857" s="4">
        <v>0</v>
      </c>
      <c r="N857" s="4">
        <v>1816.88644</v>
      </c>
      <c r="O857" s="4" t="s">
        <v>34</v>
      </c>
      <c r="P857" s="4" t="s">
        <v>34</v>
      </c>
      <c r="Q857" s="4">
        <v>1.9819999999999999E-4</v>
      </c>
      <c r="R857" s="4">
        <v>1.8360000000000001E-6</v>
      </c>
      <c r="S857" s="4">
        <v>3.53</v>
      </c>
    </row>
    <row r="858" spans="1:34" x14ac:dyDescent="0.25">
      <c r="A858" s="3" t="s">
        <v>34</v>
      </c>
      <c r="B858" s="3" t="s">
        <v>35</v>
      </c>
      <c r="C858" s="3" t="s">
        <v>1940</v>
      </c>
      <c r="D858" s="3" t="s">
        <v>1941</v>
      </c>
      <c r="E858" s="3">
        <v>0</v>
      </c>
      <c r="F858" s="3">
        <v>28.776</v>
      </c>
      <c r="G858" s="3">
        <v>23</v>
      </c>
      <c r="H858" s="3">
        <v>9</v>
      </c>
      <c r="I858" s="3">
        <v>39</v>
      </c>
      <c r="J858" s="3">
        <v>8</v>
      </c>
      <c r="K858" s="3">
        <v>604</v>
      </c>
      <c r="L858" s="3">
        <v>65.5</v>
      </c>
      <c r="M858" s="3">
        <v>7.83</v>
      </c>
      <c r="N858" s="3">
        <v>89.35</v>
      </c>
      <c r="O858" s="3">
        <v>9</v>
      </c>
      <c r="P858" s="3" t="s">
        <v>39</v>
      </c>
      <c r="Q858" s="3" t="s">
        <v>39</v>
      </c>
      <c r="R858" s="3" t="s">
        <v>602</v>
      </c>
      <c r="S858" s="3" t="s">
        <v>1942</v>
      </c>
      <c r="T858" s="3" t="s">
        <v>39</v>
      </c>
      <c r="U858" s="3" t="s">
        <v>1940</v>
      </c>
      <c r="V858" s="3" t="s">
        <v>39</v>
      </c>
      <c r="W858" s="3" t="s">
        <v>1340</v>
      </c>
      <c r="X858" s="3" t="s">
        <v>39</v>
      </c>
      <c r="Y858" s="3" t="s">
        <v>39</v>
      </c>
      <c r="Z858" s="3" t="s">
        <v>39</v>
      </c>
      <c r="AA858" s="3">
        <v>0</v>
      </c>
      <c r="AB858" s="3" t="s">
        <v>34</v>
      </c>
      <c r="AC858" s="3">
        <v>1</v>
      </c>
      <c r="AD858" s="3">
        <v>0</v>
      </c>
      <c r="AE858" s="3" t="s">
        <v>39</v>
      </c>
      <c r="AF858" s="3">
        <v>4</v>
      </c>
      <c r="AG858" s="3" t="s">
        <v>1943</v>
      </c>
      <c r="AH858" s="3" t="s">
        <v>1944</v>
      </c>
    </row>
    <row r="859" spans="1:34" hidden="1" outlineLevel="1" collapsed="1" x14ac:dyDescent="0.25">
      <c r="A859" t="s">
        <v>39</v>
      </c>
      <c r="B859" s="2" t="s">
        <v>45</v>
      </c>
      <c r="C859" s="2" t="s">
        <v>46</v>
      </c>
      <c r="D859" s="2" t="s">
        <v>33</v>
      </c>
      <c r="E859" s="2" t="s">
        <v>47</v>
      </c>
      <c r="F859" s="2" t="s">
        <v>48</v>
      </c>
      <c r="G859" s="2" t="s">
        <v>28</v>
      </c>
      <c r="H859" s="2" t="s">
        <v>49</v>
      </c>
      <c r="I859" s="2" t="s">
        <v>8</v>
      </c>
      <c r="J859" s="2" t="s">
        <v>50</v>
      </c>
      <c r="K859" s="2" t="s">
        <v>51</v>
      </c>
      <c r="L859" s="2" t="s">
        <v>52</v>
      </c>
      <c r="M859" s="2" t="s">
        <v>53</v>
      </c>
      <c r="N859" s="2" t="s">
        <v>54</v>
      </c>
      <c r="O859" s="2" t="s">
        <v>27</v>
      </c>
      <c r="P859" s="2" t="s">
        <v>55</v>
      </c>
      <c r="Q859" s="2" t="s">
        <v>56</v>
      </c>
      <c r="R859" s="2" t="s">
        <v>57</v>
      </c>
      <c r="S859" s="2" t="s">
        <v>58</v>
      </c>
    </row>
    <row r="860" spans="1:34" hidden="1" outlineLevel="1" collapsed="1" x14ac:dyDescent="0.25">
      <c r="A860" t="s">
        <v>39</v>
      </c>
      <c r="B860" s="4" t="s">
        <v>34</v>
      </c>
      <c r="C860" s="4" t="s">
        <v>1945</v>
      </c>
      <c r="D860" s="4" t="s">
        <v>39</v>
      </c>
      <c r="E860" s="4">
        <v>3.2746800000000003E-5</v>
      </c>
      <c r="F860" s="4">
        <v>6.6384300000000001E-4</v>
      </c>
      <c r="G860" s="4">
        <v>1</v>
      </c>
      <c r="H860" s="4">
        <v>1</v>
      </c>
      <c r="I860" s="4">
        <v>2</v>
      </c>
      <c r="J860" s="4" t="s">
        <v>1940</v>
      </c>
      <c r="K860" s="4" t="s">
        <v>1946</v>
      </c>
      <c r="L860" s="4" t="s">
        <v>39</v>
      </c>
      <c r="M860" s="4">
        <v>0</v>
      </c>
      <c r="N860" s="4">
        <v>2055.0141600000002</v>
      </c>
      <c r="O860" s="4" t="s">
        <v>34</v>
      </c>
      <c r="P860" s="4" t="s">
        <v>34</v>
      </c>
      <c r="Q860" s="4">
        <v>1.9819999999999999E-4</v>
      </c>
      <c r="R860" s="4">
        <v>8.5570000000000002E-7</v>
      </c>
      <c r="S860" s="4">
        <v>4.53</v>
      </c>
    </row>
    <row r="861" spans="1:34" hidden="1" outlineLevel="1" collapsed="1" x14ac:dyDescent="0.25">
      <c r="A861" t="s">
        <v>39</v>
      </c>
      <c r="B861" s="4" t="s">
        <v>34</v>
      </c>
      <c r="C861" s="4" t="s">
        <v>1947</v>
      </c>
      <c r="D861" s="4" t="s">
        <v>39</v>
      </c>
      <c r="E861" s="4">
        <v>0.15917200000000001</v>
      </c>
      <c r="F861" s="4">
        <v>4.6587099999999999E-3</v>
      </c>
      <c r="G861" s="4">
        <v>1</v>
      </c>
      <c r="H861" s="4">
        <v>1</v>
      </c>
      <c r="I861" s="4">
        <v>1</v>
      </c>
      <c r="J861" s="4" t="s">
        <v>1940</v>
      </c>
      <c r="K861" s="4" t="s">
        <v>1948</v>
      </c>
      <c r="L861" s="4" t="s">
        <v>39</v>
      </c>
      <c r="M861" s="4">
        <v>0</v>
      </c>
      <c r="N861" s="4">
        <v>2537.33851</v>
      </c>
      <c r="O861" s="4" t="s">
        <v>34</v>
      </c>
      <c r="P861" s="4" t="s">
        <v>34</v>
      </c>
      <c r="Q861" s="4">
        <v>1.214E-3</v>
      </c>
      <c r="R861" s="4">
        <v>5.7270000000000001E-2</v>
      </c>
      <c r="S861" s="4">
        <v>2.19</v>
      </c>
    </row>
    <row r="862" spans="1:34" hidden="1" outlineLevel="1" collapsed="1" x14ac:dyDescent="0.25">
      <c r="A862" t="s">
        <v>39</v>
      </c>
      <c r="B862" s="4" t="s">
        <v>34</v>
      </c>
      <c r="C862" s="4" t="s">
        <v>1949</v>
      </c>
      <c r="D862" s="4" t="s">
        <v>1950</v>
      </c>
      <c r="E862" s="4">
        <v>1.4330600000000001E-3</v>
      </c>
      <c r="F862" s="4">
        <v>6.6384300000000001E-4</v>
      </c>
      <c r="G862" s="4">
        <v>1</v>
      </c>
      <c r="H862" s="4">
        <v>1</v>
      </c>
      <c r="I862" s="4">
        <v>3</v>
      </c>
      <c r="J862" s="4" t="s">
        <v>1940</v>
      </c>
      <c r="K862" s="4" t="s">
        <v>1951</v>
      </c>
      <c r="L862" s="4" t="s">
        <v>1952</v>
      </c>
      <c r="M862" s="4">
        <v>0</v>
      </c>
      <c r="N862" s="4">
        <v>1673.72578</v>
      </c>
      <c r="O862" s="4" t="s">
        <v>34</v>
      </c>
      <c r="P862" s="4" t="s">
        <v>34</v>
      </c>
      <c r="Q862" s="4">
        <v>1.9819999999999999E-4</v>
      </c>
      <c r="R862" s="4">
        <v>1.153E-4</v>
      </c>
      <c r="S862" s="4">
        <v>3.6</v>
      </c>
    </row>
    <row r="863" spans="1:34" hidden="1" outlineLevel="1" collapsed="1" x14ac:dyDescent="0.25">
      <c r="A863" t="s">
        <v>39</v>
      </c>
      <c r="B863" s="4" t="s">
        <v>34</v>
      </c>
      <c r="C863" s="4" t="s">
        <v>1953</v>
      </c>
      <c r="D863" s="4" t="s">
        <v>1954</v>
      </c>
      <c r="E863" s="4">
        <v>6.8122199999999999E-4</v>
      </c>
      <c r="F863" s="4">
        <v>6.6384300000000001E-4</v>
      </c>
      <c r="G863" s="4">
        <v>2</v>
      </c>
      <c r="H863" s="4">
        <v>3</v>
      </c>
      <c r="I863" s="4">
        <v>26</v>
      </c>
      <c r="J863" s="4" t="s">
        <v>1955</v>
      </c>
      <c r="K863" s="4" t="s">
        <v>1956</v>
      </c>
      <c r="L863" s="4" t="s">
        <v>1957</v>
      </c>
      <c r="M863" s="4">
        <v>0</v>
      </c>
      <c r="N863" s="4">
        <v>1368.6286299999999</v>
      </c>
      <c r="O863" s="4" t="s">
        <v>34</v>
      </c>
      <c r="P863" s="4" t="s">
        <v>34</v>
      </c>
      <c r="Q863" s="4">
        <v>1.9819999999999999E-4</v>
      </c>
      <c r="R863" s="4">
        <v>4.3970000000000001E-5</v>
      </c>
      <c r="S863" s="4">
        <v>2.67</v>
      </c>
    </row>
    <row r="864" spans="1:34" hidden="1" outlineLevel="1" collapsed="1" x14ac:dyDescent="0.25">
      <c r="A864" t="s">
        <v>39</v>
      </c>
      <c r="B864" s="4" t="s">
        <v>34</v>
      </c>
      <c r="C864" s="4" t="s">
        <v>1958</v>
      </c>
      <c r="D864" s="4" t="s">
        <v>592</v>
      </c>
      <c r="E864" s="4">
        <v>3.5647100000000001E-2</v>
      </c>
      <c r="F864" s="4">
        <v>6.6384300000000001E-4</v>
      </c>
      <c r="G864" s="4">
        <v>1</v>
      </c>
      <c r="H864" s="4">
        <v>1</v>
      </c>
      <c r="I864" s="4">
        <v>1</v>
      </c>
      <c r="J864" s="4" t="s">
        <v>1940</v>
      </c>
      <c r="K864" s="4" t="s">
        <v>1959</v>
      </c>
      <c r="L864" s="4" t="s">
        <v>1960</v>
      </c>
      <c r="M864" s="4">
        <v>0</v>
      </c>
      <c r="N864" s="4">
        <v>2063.0378700000001</v>
      </c>
      <c r="O864" s="4" t="s">
        <v>34</v>
      </c>
      <c r="P864" s="4" t="s">
        <v>34</v>
      </c>
      <c r="Q864" s="4">
        <v>1.9819999999999999E-4</v>
      </c>
      <c r="R864" s="4">
        <v>7.5839999999999996E-3</v>
      </c>
      <c r="S864" s="4">
        <v>2.2000000000000002</v>
      </c>
    </row>
    <row r="865" spans="1:34" hidden="1" outlineLevel="1" collapsed="1" x14ac:dyDescent="0.25">
      <c r="A865" t="s">
        <v>39</v>
      </c>
      <c r="B865" s="4" t="s">
        <v>34</v>
      </c>
      <c r="C865" s="4" t="s">
        <v>1961</v>
      </c>
      <c r="D865" s="4" t="s">
        <v>39</v>
      </c>
      <c r="E865" s="4">
        <v>8.1032200000000004E-4</v>
      </c>
      <c r="F865" s="4">
        <v>6.6384300000000001E-4</v>
      </c>
      <c r="G865" s="4">
        <v>1</v>
      </c>
      <c r="H865" s="4">
        <v>1</v>
      </c>
      <c r="I865" s="4">
        <v>1</v>
      </c>
      <c r="J865" s="4" t="s">
        <v>1940</v>
      </c>
      <c r="K865" s="4" t="s">
        <v>1962</v>
      </c>
      <c r="L865" s="4" t="s">
        <v>39</v>
      </c>
      <c r="M865" s="4">
        <v>0</v>
      </c>
      <c r="N865" s="4">
        <v>1528.8046099999999</v>
      </c>
      <c r="O865" s="4" t="s">
        <v>34</v>
      </c>
      <c r="P865" s="4" t="s">
        <v>34</v>
      </c>
      <c r="Q865" s="4">
        <v>1.9819999999999999E-4</v>
      </c>
      <c r="R865" s="4">
        <v>5.5120000000000001E-5</v>
      </c>
      <c r="S865" s="4">
        <v>2.54</v>
      </c>
    </row>
    <row r="866" spans="1:34" hidden="1" outlineLevel="1" collapsed="1" x14ac:dyDescent="0.25">
      <c r="A866" t="s">
        <v>39</v>
      </c>
      <c r="B866" s="4" t="s">
        <v>34</v>
      </c>
      <c r="C866" s="4" t="s">
        <v>1963</v>
      </c>
      <c r="D866" s="4" t="s">
        <v>39</v>
      </c>
      <c r="E866" s="4">
        <v>0.18487200000000001</v>
      </c>
      <c r="F866" s="4">
        <v>8.4885199999999994E-3</v>
      </c>
      <c r="G866" s="4">
        <v>1</v>
      </c>
      <c r="H866" s="4">
        <v>1</v>
      </c>
      <c r="I866" s="4">
        <v>1</v>
      </c>
      <c r="J866" s="4" t="s">
        <v>1940</v>
      </c>
      <c r="K866" s="4" t="s">
        <v>1964</v>
      </c>
      <c r="L866" s="4" t="s">
        <v>39</v>
      </c>
      <c r="M866" s="4">
        <v>0</v>
      </c>
      <c r="N866" s="4">
        <v>1765.8140000000001</v>
      </c>
      <c r="O866" s="4" t="s">
        <v>34</v>
      </c>
      <c r="P866" s="4" t="s">
        <v>34</v>
      </c>
      <c r="Q866" s="4">
        <v>2.3640000000000002E-3</v>
      </c>
      <c r="R866" s="4">
        <v>7.0620000000000002E-2</v>
      </c>
      <c r="S866" s="4">
        <v>1.88</v>
      </c>
    </row>
    <row r="867" spans="1:34" hidden="1" outlineLevel="1" collapsed="1" x14ac:dyDescent="0.25">
      <c r="A867" t="s">
        <v>39</v>
      </c>
      <c r="B867" s="4" t="s">
        <v>34</v>
      </c>
      <c r="C867" s="4" t="s">
        <v>1965</v>
      </c>
      <c r="D867" s="4" t="s">
        <v>39</v>
      </c>
      <c r="E867" s="4">
        <v>2.2554999999999999E-2</v>
      </c>
      <c r="F867" s="4">
        <v>6.6384300000000001E-4</v>
      </c>
      <c r="G867" s="4">
        <v>1</v>
      </c>
      <c r="H867" s="4">
        <v>1</v>
      </c>
      <c r="I867" s="4">
        <v>3</v>
      </c>
      <c r="J867" s="4" t="s">
        <v>1940</v>
      </c>
      <c r="K867" s="4" t="s">
        <v>1966</v>
      </c>
      <c r="L867" s="4" t="s">
        <v>39</v>
      </c>
      <c r="M867" s="4">
        <v>0</v>
      </c>
      <c r="N867" s="4">
        <v>1163.5902599999999</v>
      </c>
      <c r="O867" s="4" t="s">
        <v>34</v>
      </c>
      <c r="P867" s="4" t="s">
        <v>34</v>
      </c>
      <c r="Q867" s="4">
        <v>1.9819999999999999E-4</v>
      </c>
      <c r="R867" s="4">
        <v>4.1660000000000004E-3</v>
      </c>
      <c r="S867" s="4">
        <v>1.4</v>
      </c>
    </row>
    <row r="868" spans="1:34" hidden="1" outlineLevel="1" collapsed="1" x14ac:dyDescent="0.25">
      <c r="A868" t="s">
        <v>39</v>
      </c>
      <c r="B868" s="4" t="s">
        <v>34</v>
      </c>
      <c r="C868" s="4" t="s">
        <v>1967</v>
      </c>
      <c r="D868" s="4" t="s">
        <v>1968</v>
      </c>
      <c r="E868" s="4">
        <v>2.4035000000000001E-2</v>
      </c>
      <c r="F868" s="4">
        <v>6.6384300000000001E-4</v>
      </c>
      <c r="G868" s="4">
        <v>1</v>
      </c>
      <c r="H868" s="4">
        <v>2</v>
      </c>
      <c r="I868" s="4">
        <v>1</v>
      </c>
      <c r="J868" s="4" t="s">
        <v>1940</v>
      </c>
      <c r="K868" s="4" t="s">
        <v>1969</v>
      </c>
      <c r="L868" s="4" t="s">
        <v>1970</v>
      </c>
      <c r="M868" s="4">
        <v>1</v>
      </c>
      <c r="N868" s="4">
        <v>2443.1632100000002</v>
      </c>
      <c r="O868" s="4" t="s">
        <v>34</v>
      </c>
      <c r="P868" s="4" t="s">
        <v>34</v>
      </c>
      <c r="Q868" s="4">
        <v>1.9819999999999999E-4</v>
      </c>
      <c r="R868" s="4">
        <v>4.5300000000000002E-3</v>
      </c>
      <c r="S868" s="4">
        <v>2.35</v>
      </c>
    </row>
    <row r="869" spans="1:34" x14ac:dyDescent="0.25">
      <c r="A869" s="3" t="s">
        <v>34</v>
      </c>
      <c r="B869" s="3" t="s">
        <v>35</v>
      </c>
      <c r="C869" s="3" t="s">
        <v>1971</v>
      </c>
      <c r="D869" s="3" t="s">
        <v>1972</v>
      </c>
      <c r="E869" s="3">
        <v>0</v>
      </c>
      <c r="F869" s="3">
        <v>28.382000000000001</v>
      </c>
      <c r="G869" s="3">
        <v>38</v>
      </c>
      <c r="H869" s="3">
        <v>9</v>
      </c>
      <c r="I869" s="3">
        <v>27</v>
      </c>
      <c r="J869" s="3">
        <v>4</v>
      </c>
      <c r="K869" s="3">
        <v>176</v>
      </c>
      <c r="L869" s="3">
        <v>19.899999999999999</v>
      </c>
      <c r="M869" s="3">
        <v>10.1</v>
      </c>
      <c r="N869" s="3">
        <v>66.41</v>
      </c>
      <c r="O869" s="3">
        <v>9</v>
      </c>
      <c r="P869" s="3" t="s">
        <v>421</v>
      </c>
      <c r="Q869" s="3" t="s">
        <v>876</v>
      </c>
      <c r="R869" s="3" t="s">
        <v>877</v>
      </c>
      <c r="S869" s="3" t="s">
        <v>1973</v>
      </c>
      <c r="T869" s="3" t="s">
        <v>39</v>
      </c>
      <c r="U869" s="3" t="s">
        <v>1974</v>
      </c>
      <c r="V869" s="3" t="s">
        <v>39</v>
      </c>
      <c r="W869" s="3" t="s">
        <v>620</v>
      </c>
      <c r="X869" s="3" t="s">
        <v>39</v>
      </c>
      <c r="Y869" s="3" t="s">
        <v>39</v>
      </c>
      <c r="Z869" s="3" t="s">
        <v>39</v>
      </c>
      <c r="AA869" s="3">
        <v>0</v>
      </c>
      <c r="AB869" s="3" t="s">
        <v>34</v>
      </c>
      <c r="AC869" s="3">
        <v>1</v>
      </c>
      <c r="AD869" s="3">
        <v>0</v>
      </c>
      <c r="AE869" s="3" t="s">
        <v>39</v>
      </c>
      <c r="AF869" s="3">
        <v>0</v>
      </c>
      <c r="AG869" s="3" t="s">
        <v>39</v>
      </c>
      <c r="AH869" s="3" t="s">
        <v>39</v>
      </c>
    </row>
    <row r="870" spans="1:34" hidden="1" outlineLevel="1" collapsed="1" x14ac:dyDescent="0.25">
      <c r="A870" t="s">
        <v>39</v>
      </c>
      <c r="B870" s="2" t="s">
        <v>45</v>
      </c>
      <c r="C870" s="2" t="s">
        <v>46</v>
      </c>
      <c r="D870" s="2" t="s">
        <v>33</v>
      </c>
      <c r="E870" s="2" t="s">
        <v>47</v>
      </c>
      <c r="F870" s="2" t="s">
        <v>48</v>
      </c>
      <c r="G870" s="2" t="s">
        <v>28</v>
      </c>
      <c r="H870" s="2" t="s">
        <v>49</v>
      </c>
      <c r="I870" s="2" t="s">
        <v>8</v>
      </c>
      <c r="J870" s="2" t="s">
        <v>50</v>
      </c>
      <c r="K870" s="2" t="s">
        <v>51</v>
      </c>
      <c r="L870" s="2" t="s">
        <v>52</v>
      </c>
      <c r="M870" s="2" t="s">
        <v>53</v>
      </c>
      <c r="N870" s="2" t="s">
        <v>54</v>
      </c>
      <c r="O870" s="2" t="s">
        <v>27</v>
      </c>
      <c r="P870" s="2" t="s">
        <v>55</v>
      </c>
      <c r="Q870" s="2" t="s">
        <v>56</v>
      </c>
      <c r="R870" s="2" t="s">
        <v>57</v>
      </c>
      <c r="S870" s="2" t="s">
        <v>58</v>
      </c>
    </row>
    <row r="871" spans="1:34" hidden="1" outlineLevel="1" collapsed="1" x14ac:dyDescent="0.25">
      <c r="A871" t="s">
        <v>39</v>
      </c>
      <c r="B871" s="4" t="s">
        <v>34</v>
      </c>
      <c r="C871" s="4" t="s">
        <v>1975</v>
      </c>
      <c r="D871" s="4" t="s">
        <v>39</v>
      </c>
      <c r="E871" s="4">
        <v>1.07496E-3</v>
      </c>
      <c r="F871" s="4">
        <v>6.6384300000000001E-4</v>
      </c>
      <c r="G871" s="4">
        <v>2</v>
      </c>
      <c r="H871" s="4">
        <v>2</v>
      </c>
      <c r="I871" s="4">
        <v>1</v>
      </c>
      <c r="J871" s="4" t="s">
        <v>1976</v>
      </c>
      <c r="K871" s="4" t="s">
        <v>1977</v>
      </c>
      <c r="L871" s="4" t="s">
        <v>39</v>
      </c>
      <c r="M871" s="4">
        <v>0</v>
      </c>
      <c r="N871" s="4">
        <v>1479.9257299999999</v>
      </c>
      <c r="O871" s="4" t="s">
        <v>34</v>
      </c>
      <c r="P871" s="4" t="s">
        <v>34</v>
      </c>
      <c r="Q871" s="4">
        <v>1.9819999999999999E-4</v>
      </c>
      <c r="R871" s="4">
        <v>7.9629999999999995E-5</v>
      </c>
      <c r="S871" s="4">
        <v>2.69</v>
      </c>
    </row>
    <row r="872" spans="1:34" hidden="1" outlineLevel="1" collapsed="1" x14ac:dyDescent="0.25">
      <c r="A872" t="s">
        <v>39</v>
      </c>
      <c r="B872" s="4" t="s">
        <v>34</v>
      </c>
      <c r="C872" s="4" t="s">
        <v>1978</v>
      </c>
      <c r="D872" s="4" t="s">
        <v>39</v>
      </c>
      <c r="E872" s="4">
        <v>6.8801099999999998E-4</v>
      </c>
      <c r="F872" s="4">
        <v>6.6384300000000001E-4</v>
      </c>
      <c r="G872" s="4">
        <v>1</v>
      </c>
      <c r="H872" s="4">
        <v>1</v>
      </c>
      <c r="I872" s="4">
        <v>4</v>
      </c>
      <c r="J872" s="4" t="s">
        <v>1971</v>
      </c>
      <c r="K872" s="4" t="s">
        <v>1979</v>
      </c>
      <c r="L872" s="4" t="s">
        <v>39</v>
      </c>
      <c r="M872" s="4">
        <v>0</v>
      </c>
      <c r="N872" s="4">
        <v>1317.64336</v>
      </c>
      <c r="O872" s="4" t="s">
        <v>34</v>
      </c>
      <c r="P872" s="4" t="s">
        <v>34</v>
      </c>
      <c r="Q872" s="4">
        <v>1.9819999999999999E-4</v>
      </c>
      <c r="R872" s="4">
        <v>4.443E-5</v>
      </c>
      <c r="S872" s="4">
        <v>3.25</v>
      </c>
    </row>
    <row r="873" spans="1:34" hidden="1" outlineLevel="1" collapsed="1" x14ac:dyDescent="0.25">
      <c r="A873" t="s">
        <v>39</v>
      </c>
      <c r="B873" s="4" t="s">
        <v>34</v>
      </c>
      <c r="C873" s="4" t="s">
        <v>1980</v>
      </c>
      <c r="D873" s="4" t="s">
        <v>39</v>
      </c>
      <c r="E873" s="4">
        <v>3.0668600000000001E-2</v>
      </c>
      <c r="F873" s="4">
        <v>6.6384300000000001E-4</v>
      </c>
      <c r="G873" s="4">
        <v>1</v>
      </c>
      <c r="H873" s="4">
        <v>1</v>
      </c>
      <c r="I873" s="4">
        <v>1</v>
      </c>
      <c r="J873" s="4" t="s">
        <v>1971</v>
      </c>
      <c r="K873" s="4" t="s">
        <v>1981</v>
      </c>
      <c r="L873" s="4" t="s">
        <v>39</v>
      </c>
      <c r="M873" s="4">
        <v>1</v>
      </c>
      <c r="N873" s="4">
        <v>1687.8649800000001</v>
      </c>
      <c r="O873" s="4" t="s">
        <v>34</v>
      </c>
      <c r="P873" s="4" t="s">
        <v>34</v>
      </c>
      <c r="Q873" s="4">
        <v>1.9819999999999999E-4</v>
      </c>
      <c r="R873" s="4">
        <v>6.2119999999999996E-3</v>
      </c>
      <c r="S873" s="4">
        <v>2.27</v>
      </c>
    </row>
    <row r="874" spans="1:34" hidden="1" outlineLevel="1" collapsed="1" x14ac:dyDescent="0.25">
      <c r="A874" t="s">
        <v>39</v>
      </c>
      <c r="B874" s="4" t="s">
        <v>34</v>
      </c>
      <c r="C874" s="4" t="s">
        <v>1982</v>
      </c>
      <c r="D874" s="4" t="s">
        <v>39</v>
      </c>
      <c r="E874" s="4">
        <v>5.2207E-3</v>
      </c>
      <c r="F874" s="4">
        <v>6.6384300000000001E-4</v>
      </c>
      <c r="G874" s="4">
        <v>2</v>
      </c>
      <c r="H874" s="4">
        <v>2</v>
      </c>
      <c r="I874" s="4">
        <v>5</v>
      </c>
      <c r="J874" s="4" t="s">
        <v>1976</v>
      </c>
      <c r="K874" s="4" t="s">
        <v>1983</v>
      </c>
      <c r="L874" s="4" t="s">
        <v>39</v>
      </c>
      <c r="M874" s="4">
        <v>0</v>
      </c>
      <c r="N874" s="4">
        <v>1017.50401</v>
      </c>
      <c r="O874" s="4" t="s">
        <v>34</v>
      </c>
      <c r="P874" s="4" t="s">
        <v>34</v>
      </c>
      <c r="Q874" s="4">
        <v>1.9819999999999999E-4</v>
      </c>
      <c r="R874" s="4">
        <v>6.1660000000000003E-4</v>
      </c>
      <c r="S874" s="4">
        <v>2.4900000000000002</v>
      </c>
    </row>
    <row r="875" spans="1:34" hidden="1" outlineLevel="1" collapsed="1" x14ac:dyDescent="0.25">
      <c r="A875" t="s">
        <v>39</v>
      </c>
      <c r="B875" s="4" t="s">
        <v>34</v>
      </c>
      <c r="C875" s="4" t="s">
        <v>1984</v>
      </c>
      <c r="D875" s="4" t="s">
        <v>39</v>
      </c>
      <c r="E875" s="4">
        <v>1.14842E-4</v>
      </c>
      <c r="F875" s="4">
        <v>6.6384300000000001E-4</v>
      </c>
      <c r="G875" s="4">
        <v>2</v>
      </c>
      <c r="H875" s="4">
        <v>2</v>
      </c>
      <c r="I875" s="4">
        <v>9</v>
      </c>
      <c r="J875" s="4" t="s">
        <v>1976</v>
      </c>
      <c r="K875" s="4" t="s">
        <v>1985</v>
      </c>
      <c r="L875" s="4" t="s">
        <v>39</v>
      </c>
      <c r="M875" s="4">
        <v>0</v>
      </c>
      <c r="N875" s="4">
        <v>1059.56807</v>
      </c>
      <c r="O875" s="4" t="s">
        <v>34</v>
      </c>
      <c r="P875" s="4" t="s">
        <v>34</v>
      </c>
      <c r="Q875" s="4">
        <v>1.9819999999999999E-4</v>
      </c>
      <c r="R875" s="4">
        <v>4.3549999999999998E-6</v>
      </c>
      <c r="S875" s="4">
        <v>3.01</v>
      </c>
    </row>
    <row r="876" spans="1:34" hidden="1" outlineLevel="1" collapsed="1" x14ac:dyDescent="0.25">
      <c r="A876" t="s">
        <v>39</v>
      </c>
      <c r="B876" s="4" t="s">
        <v>34</v>
      </c>
      <c r="C876" s="4" t="s">
        <v>1986</v>
      </c>
      <c r="D876" s="4" t="s">
        <v>39</v>
      </c>
      <c r="E876" s="4">
        <v>8.7948299999999993E-2</v>
      </c>
      <c r="F876" s="4">
        <v>1.35166E-3</v>
      </c>
      <c r="G876" s="4">
        <v>2</v>
      </c>
      <c r="H876" s="4">
        <v>2</v>
      </c>
      <c r="I876" s="4">
        <v>1</v>
      </c>
      <c r="J876" s="4" t="s">
        <v>1976</v>
      </c>
      <c r="K876" s="4" t="s">
        <v>1987</v>
      </c>
      <c r="L876" s="4" t="s">
        <v>39</v>
      </c>
      <c r="M876" s="4">
        <v>1</v>
      </c>
      <c r="N876" s="4">
        <v>2058.0542300000002</v>
      </c>
      <c r="O876" s="4" t="s">
        <v>34</v>
      </c>
      <c r="P876" s="4" t="s">
        <v>34</v>
      </c>
      <c r="Q876" s="4">
        <v>3.7310000000000002E-4</v>
      </c>
      <c r="R876" s="4">
        <v>2.5360000000000001E-2</v>
      </c>
      <c r="S876" s="4">
        <v>2.73</v>
      </c>
    </row>
    <row r="877" spans="1:34" hidden="1" outlineLevel="1" collapsed="1" x14ac:dyDescent="0.25">
      <c r="A877" t="s">
        <v>39</v>
      </c>
      <c r="B877" s="4" t="s">
        <v>34</v>
      </c>
      <c r="C877" s="4" t="s">
        <v>1988</v>
      </c>
      <c r="D877" s="4" t="s">
        <v>39</v>
      </c>
      <c r="E877" s="4">
        <v>0.22004799999999999</v>
      </c>
      <c r="F877" s="4">
        <v>9.6284400000000003E-3</v>
      </c>
      <c r="G877" s="4">
        <v>1</v>
      </c>
      <c r="H877" s="4">
        <v>1</v>
      </c>
      <c r="I877" s="4">
        <v>1</v>
      </c>
      <c r="J877" s="4" t="s">
        <v>1971</v>
      </c>
      <c r="K877" s="4" t="s">
        <v>1989</v>
      </c>
      <c r="L877" s="4" t="s">
        <v>39</v>
      </c>
      <c r="M877" s="4">
        <v>0</v>
      </c>
      <c r="N877" s="4">
        <v>1278.6364799999999</v>
      </c>
      <c r="O877" s="4" t="s">
        <v>34</v>
      </c>
      <c r="P877" s="4" t="s">
        <v>34</v>
      </c>
      <c r="Q877" s="4">
        <v>2.6549999999999998E-3</v>
      </c>
      <c r="R877" s="4">
        <v>9.0550000000000005E-2</v>
      </c>
      <c r="S877" s="4">
        <v>1.58</v>
      </c>
    </row>
    <row r="878" spans="1:34" hidden="1" outlineLevel="1" collapsed="1" x14ac:dyDescent="0.25">
      <c r="A878" t="s">
        <v>39</v>
      </c>
      <c r="B878" s="4" t="s">
        <v>34</v>
      </c>
      <c r="C878" s="4" t="s">
        <v>1990</v>
      </c>
      <c r="D878" s="4" t="s">
        <v>39</v>
      </c>
      <c r="E878" s="4">
        <v>1.31073E-3</v>
      </c>
      <c r="F878" s="4">
        <v>6.6384300000000001E-4</v>
      </c>
      <c r="G878" s="4">
        <v>1</v>
      </c>
      <c r="H878" s="4">
        <v>1</v>
      </c>
      <c r="I878" s="4">
        <v>3</v>
      </c>
      <c r="J878" s="4" t="s">
        <v>1971</v>
      </c>
      <c r="K878" s="4" t="s">
        <v>1991</v>
      </c>
      <c r="L878" s="4" t="s">
        <v>39</v>
      </c>
      <c r="M878" s="4">
        <v>1</v>
      </c>
      <c r="N878" s="4">
        <v>1406.73144</v>
      </c>
      <c r="O878" s="4" t="s">
        <v>34</v>
      </c>
      <c r="P878" s="4" t="s">
        <v>34</v>
      </c>
      <c r="Q878" s="4">
        <v>1.9819999999999999E-4</v>
      </c>
      <c r="R878" s="4">
        <v>1.03E-4</v>
      </c>
      <c r="S878" s="4">
        <v>3.23</v>
      </c>
    </row>
    <row r="879" spans="1:34" hidden="1" outlineLevel="1" collapsed="1" x14ac:dyDescent="0.25">
      <c r="A879" t="s">
        <v>39</v>
      </c>
      <c r="B879" s="4" t="s">
        <v>34</v>
      </c>
      <c r="C879" s="4" t="s">
        <v>1992</v>
      </c>
      <c r="D879" s="4" t="s">
        <v>39</v>
      </c>
      <c r="E879" s="4">
        <v>1.7481099999999999E-2</v>
      </c>
      <c r="F879" s="4">
        <v>6.6384300000000001E-4</v>
      </c>
      <c r="G879" s="4">
        <v>2</v>
      </c>
      <c r="H879" s="4">
        <v>2</v>
      </c>
      <c r="I879" s="4">
        <v>2</v>
      </c>
      <c r="J879" s="4" t="s">
        <v>1976</v>
      </c>
      <c r="K879" s="4" t="s">
        <v>1993</v>
      </c>
      <c r="L879" s="4" t="s">
        <v>39</v>
      </c>
      <c r="M879" s="4">
        <v>0</v>
      </c>
      <c r="N879" s="4">
        <v>882.49311</v>
      </c>
      <c r="O879" s="4" t="s">
        <v>34</v>
      </c>
      <c r="P879" s="4" t="s">
        <v>34</v>
      </c>
      <c r="Q879" s="4">
        <v>1.9819999999999999E-4</v>
      </c>
      <c r="R879" s="4">
        <v>2.9759999999999999E-3</v>
      </c>
      <c r="S879" s="4">
        <v>1.48</v>
      </c>
    </row>
    <row r="880" spans="1:34" x14ac:dyDescent="0.25">
      <c r="A880" s="3" t="s">
        <v>34</v>
      </c>
      <c r="B880" s="3" t="s">
        <v>35</v>
      </c>
      <c r="C880" s="3" t="s">
        <v>1994</v>
      </c>
      <c r="D880" s="3" t="s">
        <v>1995</v>
      </c>
      <c r="E880" s="3">
        <v>0</v>
      </c>
      <c r="F880" s="3">
        <v>27.891999999999999</v>
      </c>
      <c r="G880" s="3">
        <v>36</v>
      </c>
      <c r="H880" s="3">
        <v>5</v>
      </c>
      <c r="I880" s="3">
        <v>21</v>
      </c>
      <c r="J880" s="3">
        <v>5</v>
      </c>
      <c r="K880" s="3">
        <v>165</v>
      </c>
      <c r="L880" s="3">
        <v>17.8</v>
      </c>
      <c r="M880" s="3">
        <v>9.41</v>
      </c>
      <c r="N880" s="3">
        <v>62.79</v>
      </c>
      <c r="O880" s="3">
        <v>5</v>
      </c>
      <c r="P880" s="3" t="s">
        <v>794</v>
      </c>
      <c r="Q880" s="3" t="s">
        <v>1233</v>
      </c>
      <c r="R880" s="3" t="s">
        <v>844</v>
      </c>
      <c r="S880" s="3" t="s">
        <v>1996</v>
      </c>
      <c r="T880" s="3" t="s">
        <v>1997</v>
      </c>
      <c r="U880" s="3" t="s">
        <v>1998</v>
      </c>
      <c r="V880" s="3" t="s">
        <v>1999</v>
      </c>
      <c r="W880" s="3" t="s">
        <v>2000</v>
      </c>
      <c r="X880" s="3" t="s">
        <v>848</v>
      </c>
      <c r="Y880" s="3" t="s">
        <v>849</v>
      </c>
      <c r="Z880" s="3" t="s">
        <v>850</v>
      </c>
      <c r="AA880" s="3">
        <v>14</v>
      </c>
      <c r="AB880" s="3" t="s">
        <v>34</v>
      </c>
      <c r="AC880" s="3">
        <v>1</v>
      </c>
      <c r="AD880" s="3">
        <v>0</v>
      </c>
      <c r="AE880" s="3" t="s">
        <v>39</v>
      </c>
      <c r="AF880" s="3">
        <v>0</v>
      </c>
      <c r="AG880" s="3" t="s">
        <v>39</v>
      </c>
      <c r="AH880" s="3" t="s">
        <v>2001</v>
      </c>
    </row>
    <row r="881" spans="1:34" hidden="1" outlineLevel="1" collapsed="1" x14ac:dyDescent="0.25">
      <c r="A881" t="s">
        <v>39</v>
      </c>
      <c r="B881" s="2" t="s">
        <v>45</v>
      </c>
      <c r="C881" s="2" t="s">
        <v>46</v>
      </c>
      <c r="D881" s="2" t="s">
        <v>33</v>
      </c>
      <c r="E881" s="2" t="s">
        <v>47</v>
      </c>
      <c r="F881" s="2" t="s">
        <v>48</v>
      </c>
      <c r="G881" s="2" t="s">
        <v>28</v>
      </c>
      <c r="H881" s="2" t="s">
        <v>49</v>
      </c>
      <c r="I881" s="2" t="s">
        <v>8</v>
      </c>
      <c r="J881" s="2" t="s">
        <v>50</v>
      </c>
      <c r="K881" s="2" t="s">
        <v>51</v>
      </c>
      <c r="L881" s="2" t="s">
        <v>52</v>
      </c>
      <c r="M881" s="2" t="s">
        <v>53</v>
      </c>
      <c r="N881" s="2" t="s">
        <v>54</v>
      </c>
      <c r="O881" s="2" t="s">
        <v>27</v>
      </c>
      <c r="P881" s="2" t="s">
        <v>55</v>
      </c>
      <c r="Q881" s="2" t="s">
        <v>56</v>
      </c>
      <c r="R881" s="2" t="s">
        <v>57</v>
      </c>
      <c r="S881" s="2" t="s">
        <v>58</v>
      </c>
    </row>
    <row r="882" spans="1:34" hidden="1" outlineLevel="1" collapsed="1" x14ac:dyDescent="0.25">
      <c r="A882" t="s">
        <v>39</v>
      </c>
      <c r="B882" s="4" t="s">
        <v>34</v>
      </c>
      <c r="C882" s="4" t="s">
        <v>2002</v>
      </c>
      <c r="D882" s="4" t="s">
        <v>39</v>
      </c>
      <c r="E882" s="4">
        <v>8.5208700000000003E-8</v>
      </c>
      <c r="F882" s="4">
        <v>6.6384300000000001E-4</v>
      </c>
      <c r="G882" s="4">
        <v>1</v>
      </c>
      <c r="H882" s="4">
        <v>1</v>
      </c>
      <c r="I882" s="4">
        <v>4</v>
      </c>
      <c r="J882" s="4" t="s">
        <v>1994</v>
      </c>
      <c r="K882" s="4" t="s">
        <v>2003</v>
      </c>
      <c r="L882" s="4" t="s">
        <v>39</v>
      </c>
      <c r="M882" s="4">
        <v>0</v>
      </c>
      <c r="N882" s="4">
        <v>1297.7110399999999</v>
      </c>
      <c r="O882" s="4" t="s">
        <v>34</v>
      </c>
      <c r="P882" s="4" t="s">
        <v>34</v>
      </c>
      <c r="Q882" s="4">
        <v>1.9819999999999999E-4</v>
      </c>
      <c r="R882" s="4">
        <v>3.8339999999999999E-10</v>
      </c>
      <c r="S882" s="4">
        <v>4.46</v>
      </c>
    </row>
    <row r="883" spans="1:34" hidden="1" outlineLevel="1" collapsed="1" x14ac:dyDescent="0.25">
      <c r="A883" t="s">
        <v>39</v>
      </c>
      <c r="B883" s="4" t="s">
        <v>34</v>
      </c>
      <c r="C883" s="4" t="s">
        <v>2004</v>
      </c>
      <c r="D883" s="4" t="s">
        <v>2005</v>
      </c>
      <c r="E883" s="4">
        <v>3.6520499999999997E-2</v>
      </c>
      <c r="F883" s="4">
        <v>6.6384300000000001E-4</v>
      </c>
      <c r="G883" s="4">
        <v>1</v>
      </c>
      <c r="H883" s="4">
        <v>1</v>
      </c>
      <c r="I883" s="4">
        <v>2</v>
      </c>
      <c r="J883" s="4" t="s">
        <v>1994</v>
      </c>
      <c r="K883" s="4" t="s">
        <v>2006</v>
      </c>
      <c r="L883" s="4" t="s">
        <v>2007</v>
      </c>
      <c r="M883" s="4">
        <v>0</v>
      </c>
      <c r="N883" s="4">
        <v>1290.64706</v>
      </c>
      <c r="O883" s="4" t="s">
        <v>34</v>
      </c>
      <c r="P883" s="4" t="s">
        <v>34</v>
      </c>
      <c r="Q883" s="4">
        <v>1.9819999999999999E-4</v>
      </c>
      <c r="R883" s="4">
        <v>7.8120000000000004E-3</v>
      </c>
      <c r="S883" s="4">
        <v>1.56</v>
      </c>
    </row>
    <row r="884" spans="1:34" hidden="1" outlineLevel="1" collapsed="1" x14ac:dyDescent="0.25">
      <c r="A884" t="s">
        <v>39</v>
      </c>
      <c r="B884" s="4" t="s">
        <v>34</v>
      </c>
      <c r="C884" s="4" t="s">
        <v>2008</v>
      </c>
      <c r="D884" s="4" t="s">
        <v>39</v>
      </c>
      <c r="E884" s="4">
        <v>6.1385499999999996E-4</v>
      </c>
      <c r="F884" s="4">
        <v>6.6384300000000001E-4</v>
      </c>
      <c r="G884" s="4">
        <v>1</v>
      </c>
      <c r="H884" s="4">
        <v>1</v>
      </c>
      <c r="I884" s="4">
        <v>5</v>
      </c>
      <c r="J884" s="4" t="s">
        <v>1994</v>
      </c>
      <c r="K884" s="4" t="s">
        <v>2009</v>
      </c>
      <c r="L884" s="4" t="s">
        <v>39</v>
      </c>
      <c r="M884" s="4">
        <v>0</v>
      </c>
      <c r="N884" s="4">
        <v>881.54548</v>
      </c>
      <c r="O884" s="4" t="s">
        <v>34</v>
      </c>
      <c r="P884" s="4" t="s">
        <v>34</v>
      </c>
      <c r="Q884" s="4">
        <v>1.9819999999999999E-4</v>
      </c>
      <c r="R884" s="4">
        <v>3.8300000000000003E-5</v>
      </c>
      <c r="S884" s="4">
        <v>2.52</v>
      </c>
    </row>
    <row r="885" spans="1:34" hidden="1" outlineLevel="1" collapsed="1" x14ac:dyDescent="0.25">
      <c r="A885" t="s">
        <v>39</v>
      </c>
      <c r="B885" s="4" t="s">
        <v>34</v>
      </c>
      <c r="C885" s="4" t="s">
        <v>2010</v>
      </c>
      <c r="D885" s="4" t="s">
        <v>39</v>
      </c>
      <c r="E885" s="4">
        <v>2.2881400000000001E-4</v>
      </c>
      <c r="F885" s="4">
        <v>6.6384300000000001E-4</v>
      </c>
      <c r="G885" s="4">
        <v>1</v>
      </c>
      <c r="H885" s="4">
        <v>1</v>
      </c>
      <c r="I885" s="4">
        <v>8</v>
      </c>
      <c r="J885" s="4" t="s">
        <v>1994</v>
      </c>
      <c r="K885" s="4" t="s">
        <v>2011</v>
      </c>
      <c r="L885" s="4" t="s">
        <v>39</v>
      </c>
      <c r="M885" s="4">
        <v>0</v>
      </c>
      <c r="N885" s="4">
        <v>2074.0087400000002</v>
      </c>
      <c r="O885" s="4" t="s">
        <v>34</v>
      </c>
      <c r="P885" s="4" t="s">
        <v>34</v>
      </c>
      <c r="Q885" s="4">
        <v>1.9819999999999999E-4</v>
      </c>
      <c r="R885" s="4">
        <v>1.0710000000000001E-5</v>
      </c>
      <c r="S885" s="4">
        <v>3.84</v>
      </c>
    </row>
    <row r="886" spans="1:34" hidden="1" outlineLevel="1" collapsed="1" x14ac:dyDescent="0.25">
      <c r="A886" t="s">
        <v>39</v>
      </c>
      <c r="B886" s="4" t="s">
        <v>34</v>
      </c>
      <c r="C886" s="4" t="s">
        <v>2012</v>
      </c>
      <c r="D886" s="4" t="s">
        <v>39</v>
      </c>
      <c r="E886" s="4">
        <v>3.4618000000000001E-3</v>
      </c>
      <c r="F886" s="4">
        <v>6.6384300000000001E-4</v>
      </c>
      <c r="G886" s="4">
        <v>1</v>
      </c>
      <c r="H886" s="4">
        <v>1</v>
      </c>
      <c r="I886" s="4">
        <v>2</v>
      </c>
      <c r="J886" s="4" t="s">
        <v>1994</v>
      </c>
      <c r="K886" s="4" t="s">
        <v>2013</v>
      </c>
      <c r="L886" s="4" t="s">
        <v>39</v>
      </c>
      <c r="M886" s="4">
        <v>1</v>
      </c>
      <c r="N886" s="4">
        <v>2563.2674699999998</v>
      </c>
      <c r="O886" s="4" t="s">
        <v>34</v>
      </c>
      <c r="P886" s="4" t="s">
        <v>34</v>
      </c>
      <c r="Q886" s="4">
        <v>1.9819999999999999E-4</v>
      </c>
      <c r="R886" s="4">
        <v>3.6220000000000002E-4</v>
      </c>
      <c r="S886" s="4">
        <v>4.6399999999999997</v>
      </c>
    </row>
    <row r="887" spans="1:34" x14ac:dyDescent="0.25">
      <c r="A887" s="3" t="s">
        <v>34</v>
      </c>
      <c r="B887" s="3" t="s">
        <v>35</v>
      </c>
      <c r="C887" s="3" t="s">
        <v>2014</v>
      </c>
      <c r="D887" s="3" t="s">
        <v>2015</v>
      </c>
      <c r="E887" s="3">
        <v>0</v>
      </c>
      <c r="F887" s="3">
        <v>27.838999999999999</v>
      </c>
      <c r="G887" s="3">
        <v>58</v>
      </c>
      <c r="H887" s="3">
        <v>5</v>
      </c>
      <c r="I887" s="3">
        <v>104</v>
      </c>
      <c r="J887" s="3">
        <v>5</v>
      </c>
      <c r="K887" s="3">
        <v>69</v>
      </c>
      <c r="L887" s="3">
        <v>8.1</v>
      </c>
      <c r="M887" s="3">
        <v>8.16</v>
      </c>
      <c r="N887" s="3">
        <v>230.29</v>
      </c>
      <c r="O887" s="3">
        <v>5</v>
      </c>
      <c r="P887" s="3" t="s">
        <v>39</v>
      </c>
      <c r="Q887" s="3" t="s">
        <v>39</v>
      </c>
      <c r="R887" s="3" t="s">
        <v>39</v>
      </c>
      <c r="S887" s="3" t="s">
        <v>2016</v>
      </c>
      <c r="T887" s="3" t="s">
        <v>39</v>
      </c>
      <c r="U887" s="3" t="s">
        <v>2017</v>
      </c>
      <c r="V887" s="3" t="s">
        <v>39</v>
      </c>
      <c r="W887" s="3" t="s">
        <v>147</v>
      </c>
      <c r="X887" s="3" t="s">
        <v>39</v>
      </c>
      <c r="Y887" s="3" t="s">
        <v>39</v>
      </c>
      <c r="Z887" s="3" t="s">
        <v>39</v>
      </c>
      <c r="AA887" s="3">
        <v>0</v>
      </c>
      <c r="AB887" s="3" t="s">
        <v>34</v>
      </c>
      <c r="AC887" s="3">
        <v>1</v>
      </c>
      <c r="AD887" s="3">
        <v>0</v>
      </c>
      <c r="AE887" s="3" t="s">
        <v>39</v>
      </c>
      <c r="AF887" s="3">
        <v>1</v>
      </c>
      <c r="AG887" s="3" t="s">
        <v>2018</v>
      </c>
      <c r="AH887" s="3" t="s">
        <v>2019</v>
      </c>
    </row>
    <row r="888" spans="1:34" hidden="1" outlineLevel="1" collapsed="1" x14ac:dyDescent="0.25">
      <c r="A888" t="s">
        <v>39</v>
      </c>
      <c r="B888" s="2" t="s">
        <v>45</v>
      </c>
      <c r="C888" s="2" t="s">
        <v>46</v>
      </c>
      <c r="D888" s="2" t="s">
        <v>33</v>
      </c>
      <c r="E888" s="2" t="s">
        <v>47</v>
      </c>
      <c r="F888" s="2" t="s">
        <v>48</v>
      </c>
      <c r="G888" s="2" t="s">
        <v>28</v>
      </c>
      <c r="H888" s="2" t="s">
        <v>49</v>
      </c>
      <c r="I888" s="2" t="s">
        <v>8</v>
      </c>
      <c r="J888" s="2" t="s">
        <v>50</v>
      </c>
      <c r="K888" s="2" t="s">
        <v>51</v>
      </c>
      <c r="L888" s="2" t="s">
        <v>52</v>
      </c>
      <c r="M888" s="2" t="s">
        <v>53</v>
      </c>
      <c r="N888" s="2" t="s">
        <v>54</v>
      </c>
      <c r="O888" s="2" t="s">
        <v>27</v>
      </c>
      <c r="P888" s="2" t="s">
        <v>55</v>
      </c>
      <c r="Q888" s="2" t="s">
        <v>56</v>
      </c>
      <c r="R888" s="2" t="s">
        <v>57</v>
      </c>
      <c r="S888" s="2" t="s">
        <v>58</v>
      </c>
    </row>
    <row r="889" spans="1:34" hidden="1" outlineLevel="1" collapsed="1" x14ac:dyDescent="0.25">
      <c r="A889" t="s">
        <v>39</v>
      </c>
      <c r="B889" s="4" t="s">
        <v>34</v>
      </c>
      <c r="C889" s="4" t="s">
        <v>2020</v>
      </c>
      <c r="D889" s="4" t="s">
        <v>39</v>
      </c>
      <c r="E889" s="4">
        <v>1.3260600000000001E-4</v>
      </c>
      <c r="F889" s="4">
        <v>6.6384300000000001E-4</v>
      </c>
      <c r="G889" s="4">
        <v>1</v>
      </c>
      <c r="H889" s="4">
        <v>1</v>
      </c>
      <c r="I889" s="4">
        <v>52</v>
      </c>
      <c r="J889" s="4" t="s">
        <v>2014</v>
      </c>
      <c r="K889" s="4" t="s">
        <v>2021</v>
      </c>
      <c r="L889" s="4" t="s">
        <v>39</v>
      </c>
      <c r="M889" s="4">
        <v>0</v>
      </c>
      <c r="N889" s="4">
        <v>1304.6692399999999</v>
      </c>
      <c r="O889" s="4" t="s">
        <v>34</v>
      </c>
      <c r="P889" s="4" t="s">
        <v>34</v>
      </c>
      <c r="Q889" s="4">
        <v>1.9819999999999999E-4</v>
      </c>
      <c r="R889" s="4">
        <v>5.2569999999999998E-6</v>
      </c>
      <c r="S889" s="4">
        <v>3.34</v>
      </c>
    </row>
    <row r="890" spans="1:34" hidden="1" outlineLevel="1" collapsed="1" x14ac:dyDescent="0.25">
      <c r="A890" t="s">
        <v>39</v>
      </c>
      <c r="B890" s="4" t="s">
        <v>34</v>
      </c>
      <c r="C890" s="4" t="s">
        <v>2022</v>
      </c>
      <c r="D890" s="4" t="s">
        <v>168</v>
      </c>
      <c r="E890" s="4">
        <v>1.0128699999999999E-3</v>
      </c>
      <c r="F890" s="4">
        <v>6.6384300000000001E-4</v>
      </c>
      <c r="G890" s="4">
        <v>1</v>
      </c>
      <c r="H890" s="4">
        <v>1</v>
      </c>
      <c r="I890" s="4">
        <v>3</v>
      </c>
      <c r="J890" s="4" t="s">
        <v>2014</v>
      </c>
      <c r="K890" s="4" t="s">
        <v>2023</v>
      </c>
      <c r="L890" s="4" t="s">
        <v>2024</v>
      </c>
      <c r="M890" s="4">
        <v>1</v>
      </c>
      <c r="N890" s="4">
        <v>2136.08527</v>
      </c>
      <c r="O890" s="4" t="s">
        <v>34</v>
      </c>
      <c r="P890" s="4" t="s">
        <v>34</v>
      </c>
      <c r="Q890" s="4">
        <v>1.9819999999999999E-4</v>
      </c>
      <c r="R890" s="4">
        <v>7.3430000000000007E-5</v>
      </c>
      <c r="S890" s="4">
        <v>3.55</v>
      </c>
    </row>
    <row r="891" spans="1:34" hidden="1" outlineLevel="1" collapsed="1" x14ac:dyDescent="0.25">
      <c r="A891" t="s">
        <v>39</v>
      </c>
      <c r="B891" s="4" t="s">
        <v>34</v>
      </c>
      <c r="C891" s="4" t="s">
        <v>2025</v>
      </c>
      <c r="D891" s="4" t="s">
        <v>558</v>
      </c>
      <c r="E891" s="4">
        <v>1.6273099999999998E-5</v>
      </c>
      <c r="F891" s="4">
        <v>6.6384300000000001E-4</v>
      </c>
      <c r="G891" s="4">
        <v>1</v>
      </c>
      <c r="H891" s="4">
        <v>1</v>
      </c>
      <c r="I891" s="4">
        <v>4</v>
      </c>
      <c r="J891" s="4" t="s">
        <v>2014</v>
      </c>
      <c r="K891" s="4" t="s">
        <v>2026</v>
      </c>
      <c r="L891" s="4" t="s">
        <v>2027</v>
      </c>
      <c r="M891" s="4">
        <v>0</v>
      </c>
      <c r="N891" s="4">
        <v>1359.6685199999999</v>
      </c>
      <c r="O891" s="4" t="s">
        <v>34</v>
      </c>
      <c r="P891" s="4" t="s">
        <v>34</v>
      </c>
      <c r="Q891" s="4">
        <v>1.9819999999999999E-4</v>
      </c>
      <c r="R891" s="4">
        <v>3.4649999999999999E-7</v>
      </c>
      <c r="S891" s="4">
        <v>4.2300000000000004</v>
      </c>
    </row>
    <row r="892" spans="1:34" hidden="1" outlineLevel="1" collapsed="1" x14ac:dyDescent="0.25">
      <c r="A892" t="s">
        <v>39</v>
      </c>
      <c r="B892" s="4" t="s">
        <v>34</v>
      </c>
      <c r="C892" s="4" t="s">
        <v>2028</v>
      </c>
      <c r="D892" s="4" t="s">
        <v>152</v>
      </c>
      <c r="E892" s="4">
        <v>8.6435100000000001E-3</v>
      </c>
      <c r="F892" s="4">
        <v>6.6384300000000001E-4</v>
      </c>
      <c r="G892" s="4">
        <v>1</v>
      </c>
      <c r="H892" s="4">
        <v>1</v>
      </c>
      <c r="I892" s="4">
        <v>32</v>
      </c>
      <c r="J892" s="4" t="s">
        <v>2014</v>
      </c>
      <c r="K892" s="4" t="s">
        <v>2029</v>
      </c>
      <c r="L892" s="4" t="s">
        <v>2024</v>
      </c>
      <c r="M892" s="4">
        <v>0</v>
      </c>
      <c r="N892" s="4">
        <v>850.43388000000004</v>
      </c>
      <c r="O892" s="4" t="s">
        <v>34</v>
      </c>
      <c r="P892" s="4" t="s">
        <v>34</v>
      </c>
      <c r="Q892" s="4">
        <v>1.9819999999999999E-4</v>
      </c>
      <c r="R892" s="4">
        <v>1.189E-3</v>
      </c>
      <c r="S892" s="4">
        <v>1.45</v>
      </c>
    </row>
    <row r="893" spans="1:34" hidden="1" outlineLevel="1" collapsed="1" x14ac:dyDescent="0.25">
      <c r="A893" t="s">
        <v>39</v>
      </c>
      <c r="B893" s="4" t="s">
        <v>34</v>
      </c>
      <c r="C893" s="4" t="s">
        <v>2030</v>
      </c>
      <c r="D893" s="4" t="s">
        <v>39</v>
      </c>
      <c r="E893" s="4">
        <v>1.10742E-3</v>
      </c>
      <c r="F893" s="4">
        <v>6.6384300000000001E-4</v>
      </c>
      <c r="G893" s="4">
        <v>1</v>
      </c>
      <c r="H893" s="4">
        <v>1</v>
      </c>
      <c r="I893" s="4">
        <v>13</v>
      </c>
      <c r="J893" s="4" t="s">
        <v>2014</v>
      </c>
      <c r="K893" s="4" t="s">
        <v>2031</v>
      </c>
      <c r="L893" s="4" t="s">
        <v>39</v>
      </c>
      <c r="M893" s="4">
        <v>0</v>
      </c>
      <c r="N893" s="4">
        <v>1271.6491100000001</v>
      </c>
      <c r="O893" s="4" t="s">
        <v>34</v>
      </c>
      <c r="P893" s="4" t="s">
        <v>34</v>
      </c>
      <c r="Q893" s="4">
        <v>1.9819999999999999E-4</v>
      </c>
      <c r="R893" s="4">
        <v>8.229E-5</v>
      </c>
      <c r="S893" s="4">
        <v>3.02</v>
      </c>
    </row>
    <row r="894" spans="1:34" x14ac:dyDescent="0.25">
      <c r="A894" s="3" t="s">
        <v>34</v>
      </c>
      <c r="B894" s="3" t="s">
        <v>35</v>
      </c>
      <c r="C894" s="3" t="s">
        <v>2032</v>
      </c>
      <c r="D894" s="3" t="s">
        <v>2033</v>
      </c>
      <c r="E894" s="3">
        <v>0</v>
      </c>
      <c r="F894" s="3">
        <v>27.838000000000001</v>
      </c>
      <c r="G894" s="3">
        <v>26</v>
      </c>
      <c r="H894" s="3">
        <v>7</v>
      </c>
      <c r="I894" s="3">
        <v>58</v>
      </c>
      <c r="J894" s="3">
        <v>1</v>
      </c>
      <c r="K894" s="3">
        <v>256</v>
      </c>
      <c r="L894" s="3">
        <v>28.1</v>
      </c>
      <c r="M894" s="3">
        <v>10.039999999999999</v>
      </c>
      <c r="N894" s="3">
        <v>156.27000000000001</v>
      </c>
      <c r="O894" s="3">
        <v>7</v>
      </c>
      <c r="P894" s="3" t="s">
        <v>421</v>
      </c>
      <c r="Q894" s="3" t="s">
        <v>1233</v>
      </c>
      <c r="R894" s="3" t="s">
        <v>844</v>
      </c>
      <c r="S894" s="3" t="s">
        <v>1863</v>
      </c>
      <c r="T894" s="3" t="s">
        <v>2034</v>
      </c>
      <c r="U894" s="3" t="s">
        <v>2032</v>
      </c>
      <c r="V894" s="3" t="s">
        <v>2035</v>
      </c>
      <c r="W894" s="3" t="s">
        <v>652</v>
      </c>
      <c r="X894" s="3" t="s">
        <v>848</v>
      </c>
      <c r="Y894" s="3" t="s">
        <v>849</v>
      </c>
      <c r="Z894" s="3" t="s">
        <v>850</v>
      </c>
      <c r="AA894" s="3">
        <v>14</v>
      </c>
      <c r="AB894" s="3" t="s">
        <v>34</v>
      </c>
      <c r="AC894" s="3">
        <v>1</v>
      </c>
      <c r="AD894" s="3">
        <v>0</v>
      </c>
      <c r="AE894" s="3" t="s">
        <v>39</v>
      </c>
      <c r="AF894" s="3">
        <v>1</v>
      </c>
      <c r="AG894" s="3" t="s">
        <v>1865</v>
      </c>
      <c r="AH894" s="3" t="s">
        <v>1865</v>
      </c>
    </row>
    <row r="895" spans="1:34" hidden="1" outlineLevel="1" collapsed="1" x14ac:dyDescent="0.25">
      <c r="A895" t="s">
        <v>39</v>
      </c>
      <c r="B895" s="2" t="s">
        <v>45</v>
      </c>
      <c r="C895" s="2" t="s">
        <v>46</v>
      </c>
      <c r="D895" s="2" t="s">
        <v>33</v>
      </c>
      <c r="E895" s="2" t="s">
        <v>47</v>
      </c>
      <c r="F895" s="2" t="s">
        <v>48</v>
      </c>
      <c r="G895" s="2" t="s">
        <v>28</v>
      </c>
      <c r="H895" s="2" t="s">
        <v>49</v>
      </c>
      <c r="I895" s="2" t="s">
        <v>8</v>
      </c>
      <c r="J895" s="2" t="s">
        <v>50</v>
      </c>
      <c r="K895" s="2" t="s">
        <v>51</v>
      </c>
      <c r="L895" s="2" t="s">
        <v>52</v>
      </c>
      <c r="M895" s="2" t="s">
        <v>53</v>
      </c>
      <c r="N895" s="2" t="s">
        <v>54</v>
      </c>
      <c r="O895" s="2" t="s">
        <v>27</v>
      </c>
      <c r="P895" s="2" t="s">
        <v>55</v>
      </c>
      <c r="Q895" s="2" t="s">
        <v>56</v>
      </c>
      <c r="R895" s="2" t="s">
        <v>57</v>
      </c>
      <c r="S895" s="2" t="s">
        <v>58</v>
      </c>
    </row>
    <row r="896" spans="1:34" hidden="1" outlineLevel="1" collapsed="1" x14ac:dyDescent="0.25">
      <c r="A896" t="s">
        <v>39</v>
      </c>
      <c r="B896" s="4" t="s">
        <v>34</v>
      </c>
      <c r="C896" s="4" t="s">
        <v>1866</v>
      </c>
      <c r="D896" s="4" t="s">
        <v>39</v>
      </c>
      <c r="E896" s="4">
        <v>5.51266E-3</v>
      </c>
      <c r="F896" s="4">
        <v>6.6384300000000001E-4</v>
      </c>
      <c r="G896" s="4">
        <v>2</v>
      </c>
      <c r="H896" s="4">
        <v>2</v>
      </c>
      <c r="I896" s="4">
        <v>5</v>
      </c>
      <c r="J896" s="4" t="s">
        <v>1867</v>
      </c>
      <c r="K896" s="4" t="s">
        <v>1868</v>
      </c>
      <c r="L896" s="4" t="s">
        <v>39</v>
      </c>
      <c r="M896" s="4">
        <v>0</v>
      </c>
      <c r="N896" s="4">
        <v>872.51999000000001</v>
      </c>
      <c r="O896" s="4" t="s">
        <v>34</v>
      </c>
      <c r="P896" s="4" t="s">
        <v>34</v>
      </c>
      <c r="Q896" s="4">
        <v>1.9819999999999999E-4</v>
      </c>
      <c r="R896" s="4">
        <v>6.6089999999999996E-4</v>
      </c>
      <c r="S896" s="4">
        <v>2.4</v>
      </c>
    </row>
    <row r="897" spans="1:34" hidden="1" outlineLevel="1" collapsed="1" x14ac:dyDescent="0.25">
      <c r="A897" t="s">
        <v>39</v>
      </c>
      <c r="B897" s="4" t="s">
        <v>34</v>
      </c>
      <c r="C897" s="4" t="s">
        <v>2036</v>
      </c>
      <c r="D897" s="4" t="s">
        <v>94</v>
      </c>
      <c r="E897" s="4">
        <v>0.18023800000000001</v>
      </c>
      <c r="F897" s="4">
        <v>8.4885199999999994E-3</v>
      </c>
      <c r="G897" s="4">
        <v>1</v>
      </c>
      <c r="H897" s="4">
        <v>1</v>
      </c>
      <c r="I897" s="4">
        <v>1</v>
      </c>
      <c r="J897" s="4" t="s">
        <v>2032</v>
      </c>
      <c r="K897" s="4" t="s">
        <v>2037</v>
      </c>
      <c r="L897" s="4" t="s">
        <v>2038</v>
      </c>
      <c r="M897" s="4">
        <v>0</v>
      </c>
      <c r="N897" s="4">
        <v>993.54376999999999</v>
      </c>
      <c r="O897" s="4" t="s">
        <v>34</v>
      </c>
      <c r="P897" s="4" t="s">
        <v>34</v>
      </c>
      <c r="Q897" s="4">
        <v>2.3640000000000002E-3</v>
      </c>
      <c r="R897" s="4">
        <v>6.8239999999999995E-2</v>
      </c>
      <c r="S897" s="4">
        <v>1.81</v>
      </c>
    </row>
    <row r="898" spans="1:34" hidden="1" outlineLevel="1" collapsed="1" x14ac:dyDescent="0.25">
      <c r="A898" t="s">
        <v>39</v>
      </c>
      <c r="B898" s="4" t="s">
        <v>34</v>
      </c>
      <c r="C898" s="4" t="s">
        <v>1872</v>
      </c>
      <c r="D898" s="4" t="s">
        <v>39</v>
      </c>
      <c r="E898" s="4">
        <v>4.68004E-5</v>
      </c>
      <c r="F898" s="4">
        <v>6.6384300000000001E-4</v>
      </c>
      <c r="G898" s="4">
        <v>2</v>
      </c>
      <c r="H898" s="4">
        <v>2</v>
      </c>
      <c r="I898" s="4">
        <v>40</v>
      </c>
      <c r="J898" s="4" t="s">
        <v>1867</v>
      </c>
      <c r="K898" s="4" t="s">
        <v>1873</v>
      </c>
      <c r="L898" s="4" t="s">
        <v>39</v>
      </c>
      <c r="M898" s="4">
        <v>0</v>
      </c>
      <c r="N898" s="4">
        <v>1158.6265800000001</v>
      </c>
      <c r="O898" s="4" t="s">
        <v>34</v>
      </c>
      <c r="P898" s="4" t="s">
        <v>34</v>
      </c>
      <c r="Q898" s="4">
        <v>1.9819999999999999E-4</v>
      </c>
      <c r="R898" s="4">
        <v>1.3599999999999999E-6</v>
      </c>
      <c r="S898" s="4">
        <v>3.4</v>
      </c>
    </row>
    <row r="899" spans="1:34" hidden="1" outlineLevel="1" collapsed="1" x14ac:dyDescent="0.25">
      <c r="A899" t="s">
        <v>39</v>
      </c>
      <c r="B899" s="4" t="s">
        <v>34</v>
      </c>
      <c r="C899" s="4" t="s">
        <v>1874</v>
      </c>
      <c r="D899" s="4" t="s">
        <v>39</v>
      </c>
      <c r="E899" s="4">
        <v>1.1370900000000001E-4</v>
      </c>
      <c r="F899" s="4">
        <v>6.6384300000000001E-4</v>
      </c>
      <c r="G899" s="4">
        <v>2</v>
      </c>
      <c r="H899" s="4">
        <v>2</v>
      </c>
      <c r="I899" s="4">
        <v>7</v>
      </c>
      <c r="J899" s="4" t="s">
        <v>1867</v>
      </c>
      <c r="K899" s="4" t="s">
        <v>1875</v>
      </c>
      <c r="L899" s="4" t="s">
        <v>39</v>
      </c>
      <c r="M899" s="4">
        <v>0</v>
      </c>
      <c r="N899" s="4">
        <v>1117.6211599999999</v>
      </c>
      <c r="O899" s="4" t="s">
        <v>34</v>
      </c>
      <c r="P899" s="4" t="s">
        <v>34</v>
      </c>
      <c r="Q899" s="4">
        <v>1.9819999999999999E-4</v>
      </c>
      <c r="R899" s="4">
        <v>4.318E-6</v>
      </c>
      <c r="S899" s="4">
        <v>2.89</v>
      </c>
    </row>
    <row r="900" spans="1:34" hidden="1" outlineLevel="1" collapsed="1" x14ac:dyDescent="0.25">
      <c r="A900" t="s">
        <v>39</v>
      </c>
      <c r="B900" s="4" t="s">
        <v>34</v>
      </c>
      <c r="C900" s="4" t="s">
        <v>1876</v>
      </c>
      <c r="D900" s="4" t="s">
        <v>39</v>
      </c>
      <c r="E900" s="4">
        <v>6.3553600000000002E-4</v>
      </c>
      <c r="F900" s="4">
        <v>6.6384300000000001E-4</v>
      </c>
      <c r="G900" s="4">
        <v>2</v>
      </c>
      <c r="H900" s="4">
        <v>2</v>
      </c>
      <c r="I900" s="4">
        <v>2</v>
      </c>
      <c r="J900" s="4" t="s">
        <v>1867</v>
      </c>
      <c r="K900" s="4" t="s">
        <v>1877</v>
      </c>
      <c r="L900" s="4" t="s">
        <v>39</v>
      </c>
      <c r="M900" s="4">
        <v>1</v>
      </c>
      <c r="N900" s="4">
        <v>2016.06077</v>
      </c>
      <c r="O900" s="4" t="s">
        <v>34</v>
      </c>
      <c r="P900" s="4" t="s">
        <v>34</v>
      </c>
      <c r="Q900" s="4">
        <v>1.9819999999999999E-4</v>
      </c>
      <c r="R900" s="4">
        <v>4.0170000000000003E-5</v>
      </c>
      <c r="S900" s="4">
        <v>2.56</v>
      </c>
    </row>
    <row r="901" spans="1:34" hidden="1" outlineLevel="1" collapsed="1" x14ac:dyDescent="0.25">
      <c r="A901" t="s">
        <v>39</v>
      </c>
      <c r="B901" s="4" t="s">
        <v>34</v>
      </c>
      <c r="C901" s="4" t="s">
        <v>1878</v>
      </c>
      <c r="D901" s="4" t="s">
        <v>39</v>
      </c>
      <c r="E901" s="4">
        <v>4.0812800000000003E-2</v>
      </c>
      <c r="F901" s="4">
        <v>6.6384300000000001E-4</v>
      </c>
      <c r="G901" s="4">
        <v>2</v>
      </c>
      <c r="H901" s="4">
        <v>2</v>
      </c>
      <c r="I901" s="4">
        <v>2</v>
      </c>
      <c r="J901" s="4" t="s">
        <v>1867</v>
      </c>
      <c r="K901" s="4" t="s">
        <v>1879</v>
      </c>
      <c r="L901" s="4" t="s">
        <v>39</v>
      </c>
      <c r="M901" s="4">
        <v>0</v>
      </c>
      <c r="N901" s="4">
        <v>857.48796000000004</v>
      </c>
      <c r="O901" s="4" t="s">
        <v>34</v>
      </c>
      <c r="P901" s="4" t="s">
        <v>34</v>
      </c>
      <c r="Q901" s="4">
        <v>1.9819999999999999E-4</v>
      </c>
      <c r="R901" s="4">
        <v>9.0930000000000004E-3</v>
      </c>
      <c r="S901" s="4">
        <v>1.62</v>
      </c>
    </row>
    <row r="902" spans="1:34" hidden="1" outlineLevel="1" collapsed="1" x14ac:dyDescent="0.25">
      <c r="A902" t="s">
        <v>39</v>
      </c>
      <c r="B902" s="4" t="s">
        <v>34</v>
      </c>
      <c r="C902" s="4" t="s">
        <v>1880</v>
      </c>
      <c r="D902" s="4" t="s">
        <v>39</v>
      </c>
      <c r="E902" s="4">
        <v>6.3361399999999998E-2</v>
      </c>
      <c r="F902" s="4">
        <v>6.6384300000000001E-4</v>
      </c>
      <c r="G902" s="4">
        <v>2</v>
      </c>
      <c r="H902" s="4">
        <v>2</v>
      </c>
      <c r="I902" s="4">
        <v>1</v>
      </c>
      <c r="J902" s="4" t="s">
        <v>1867</v>
      </c>
      <c r="K902" s="4" t="s">
        <v>1881</v>
      </c>
      <c r="L902" s="4" t="s">
        <v>39</v>
      </c>
      <c r="M902" s="4">
        <v>1</v>
      </c>
      <c r="N902" s="4">
        <v>1239.6520700000001</v>
      </c>
      <c r="O902" s="4" t="s">
        <v>34</v>
      </c>
      <c r="P902" s="4" t="s">
        <v>34</v>
      </c>
      <c r="Q902" s="4">
        <v>1.9819999999999999E-4</v>
      </c>
      <c r="R902" s="4">
        <v>1.627E-2</v>
      </c>
      <c r="S902" s="4">
        <v>2.64</v>
      </c>
    </row>
    <row r="903" spans="1:34" x14ac:dyDescent="0.25">
      <c r="A903" s="3" t="s">
        <v>34</v>
      </c>
      <c r="B903" s="3" t="s">
        <v>35</v>
      </c>
      <c r="C903" s="3" t="s">
        <v>2039</v>
      </c>
      <c r="D903" s="3" t="s">
        <v>2040</v>
      </c>
      <c r="E903" s="3">
        <v>0</v>
      </c>
      <c r="F903" s="3">
        <v>27.707000000000001</v>
      </c>
      <c r="G903" s="3">
        <v>14</v>
      </c>
      <c r="H903" s="3">
        <v>8</v>
      </c>
      <c r="I903" s="3">
        <v>11</v>
      </c>
      <c r="J903" s="3">
        <v>8</v>
      </c>
      <c r="K903" s="3">
        <v>1044</v>
      </c>
      <c r="L903" s="3">
        <v>115.9</v>
      </c>
      <c r="M903" s="3">
        <v>6.05</v>
      </c>
      <c r="N903" s="3">
        <v>33.17</v>
      </c>
      <c r="O903" s="3">
        <v>8</v>
      </c>
      <c r="P903" s="3" t="s">
        <v>39</v>
      </c>
      <c r="Q903" s="3" t="s">
        <v>39</v>
      </c>
      <c r="R903" s="3" t="s">
        <v>1023</v>
      </c>
      <c r="S903" s="3" t="s">
        <v>2041</v>
      </c>
      <c r="T903" s="3" t="s">
        <v>39</v>
      </c>
      <c r="U903" s="3" t="s">
        <v>2039</v>
      </c>
      <c r="V903" s="3" t="s">
        <v>39</v>
      </c>
      <c r="W903" s="3" t="s">
        <v>427</v>
      </c>
      <c r="X903" s="3" t="s">
        <v>39</v>
      </c>
      <c r="Y903" s="3" t="s">
        <v>39</v>
      </c>
      <c r="Z903" s="3" t="s">
        <v>39</v>
      </c>
      <c r="AA903" s="3">
        <v>0</v>
      </c>
      <c r="AB903" s="3" t="s">
        <v>34</v>
      </c>
      <c r="AC903" s="3">
        <v>1</v>
      </c>
      <c r="AD903" s="3">
        <v>0</v>
      </c>
      <c r="AE903" s="3" t="s">
        <v>39</v>
      </c>
      <c r="AF903" s="3">
        <v>5</v>
      </c>
      <c r="AG903" s="3" t="s">
        <v>2042</v>
      </c>
      <c r="AH903" s="3" t="s">
        <v>2043</v>
      </c>
    </row>
    <row r="904" spans="1:34" hidden="1" outlineLevel="1" collapsed="1" x14ac:dyDescent="0.25">
      <c r="A904" t="s">
        <v>39</v>
      </c>
      <c r="B904" s="2" t="s">
        <v>45</v>
      </c>
      <c r="C904" s="2" t="s">
        <v>46</v>
      </c>
      <c r="D904" s="2" t="s">
        <v>33</v>
      </c>
      <c r="E904" s="2" t="s">
        <v>47</v>
      </c>
      <c r="F904" s="2" t="s">
        <v>48</v>
      </c>
      <c r="G904" s="2" t="s">
        <v>28</v>
      </c>
      <c r="H904" s="2" t="s">
        <v>49</v>
      </c>
      <c r="I904" s="2" t="s">
        <v>8</v>
      </c>
      <c r="J904" s="2" t="s">
        <v>50</v>
      </c>
      <c r="K904" s="2" t="s">
        <v>51</v>
      </c>
      <c r="L904" s="2" t="s">
        <v>52</v>
      </c>
      <c r="M904" s="2" t="s">
        <v>53</v>
      </c>
      <c r="N904" s="2" t="s">
        <v>54</v>
      </c>
      <c r="O904" s="2" t="s">
        <v>27</v>
      </c>
      <c r="P904" s="2" t="s">
        <v>55</v>
      </c>
      <c r="Q904" s="2" t="s">
        <v>56</v>
      </c>
      <c r="R904" s="2" t="s">
        <v>57</v>
      </c>
      <c r="S904" s="2" t="s">
        <v>58</v>
      </c>
    </row>
    <row r="905" spans="1:34" hidden="1" outlineLevel="1" collapsed="1" x14ac:dyDescent="0.25">
      <c r="A905" t="s">
        <v>39</v>
      </c>
      <c r="B905" s="4" t="s">
        <v>34</v>
      </c>
      <c r="C905" s="4" t="s">
        <v>2044</v>
      </c>
      <c r="D905" s="4" t="s">
        <v>202</v>
      </c>
      <c r="E905" s="4">
        <v>1.21478E-2</v>
      </c>
      <c r="F905" s="4">
        <v>6.6384300000000001E-4</v>
      </c>
      <c r="G905" s="4">
        <v>1</v>
      </c>
      <c r="H905" s="4">
        <v>1</v>
      </c>
      <c r="I905" s="4">
        <v>2</v>
      </c>
      <c r="J905" s="4" t="s">
        <v>2039</v>
      </c>
      <c r="K905" s="4" t="s">
        <v>2045</v>
      </c>
      <c r="L905" s="4" t="s">
        <v>2046</v>
      </c>
      <c r="M905" s="4">
        <v>0</v>
      </c>
      <c r="N905" s="4">
        <v>1891.8603000000001</v>
      </c>
      <c r="O905" s="4" t="s">
        <v>34</v>
      </c>
      <c r="P905" s="4" t="s">
        <v>34</v>
      </c>
      <c r="Q905" s="4">
        <v>1.9819999999999999E-4</v>
      </c>
      <c r="R905" s="4">
        <v>1.8580000000000001E-3</v>
      </c>
      <c r="S905" s="4">
        <v>2.7</v>
      </c>
    </row>
    <row r="906" spans="1:34" hidden="1" outlineLevel="1" collapsed="1" x14ac:dyDescent="0.25">
      <c r="A906" t="s">
        <v>39</v>
      </c>
      <c r="B906" s="4" t="s">
        <v>34</v>
      </c>
      <c r="C906" s="4" t="s">
        <v>2047</v>
      </c>
      <c r="D906" s="4" t="s">
        <v>2048</v>
      </c>
      <c r="E906" s="4">
        <v>5.0341199999999996E-4</v>
      </c>
      <c r="F906" s="4">
        <v>6.6384300000000001E-4</v>
      </c>
      <c r="G906" s="4">
        <v>1</v>
      </c>
      <c r="H906" s="4">
        <v>1</v>
      </c>
      <c r="I906" s="4">
        <v>2</v>
      </c>
      <c r="J906" s="4" t="s">
        <v>2039</v>
      </c>
      <c r="K906" s="4" t="s">
        <v>2049</v>
      </c>
      <c r="L906" s="4" t="s">
        <v>2050</v>
      </c>
      <c r="M906" s="4">
        <v>0</v>
      </c>
      <c r="N906" s="4">
        <v>3689.55303</v>
      </c>
      <c r="O906" s="4" t="s">
        <v>34</v>
      </c>
      <c r="P906" s="4" t="s">
        <v>34</v>
      </c>
      <c r="Q906" s="4">
        <v>1.9819999999999999E-4</v>
      </c>
      <c r="R906" s="4">
        <v>2.976E-5</v>
      </c>
      <c r="S906" s="4">
        <v>4.83</v>
      </c>
    </row>
    <row r="907" spans="1:34" hidden="1" outlineLevel="1" collapsed="1" x14ac:dyDescent="0.25">
      <c r="A907" t="s">
        <v>39</v>
      </c>
      <c r="B907" s="4" t="s">
        <v>34</v>
      </c>
      <c r="C907" s="4" t="s">
        <v>2051</v>
      </c>
      <c r="D907" s="4" t="s">
        <v>39</v>
      </c>
      <c r="E907" s="4">
        <v>7.5066400000000005E-2</v>
      </c>
      <c r="F907" s="4">
        <v>1.35166E-3</v>
      </c>
      <c r="G907" s="4">
        <v>1</v>
      </c>
      <c r="H907" s="4">
        <v>1</v>
      </c>
      <c r="I907" s="4">
        <v>1</v>
      </c>
      <c r="J907" s="4" t="s">
        <v>2039</v>
      </c>
      <c r="K907" s="4" t="s">
        <v>2052</v>
      </c>
      <c r="L907" s="4" t="s">
        <v>39</v>
      </c>
      <c r="M907" s="4">
        <v>0</v>
      </c>
      <c r="N907" s="4">
        <v>1558.72714</v>
      </c>
      <c r="O907" s="4" t="s">
        <v>34</v>
      </c>
      <c r="P907" s="4" t="s">
        <v>34</v>
      </c>
      <c r="Q907" s="4">
        <v>3.7310000000000002E-4</v>
      </c>
      <c r="R907" s="4">
        <v>2.0449999999999999E-2</v>
      </c>
      <c r="S907" s="4">
        <v>2.4900000000000002</v>
      </c>
    </row>
    <row r="908" spans="1:34" hidden="1" outlineLevel="1" collapsed="1" x14ac:dyDescent="0.25">
      <c r="A908" t="s">
        <v>39</v>
      </c>
      <c r="B908" s="4" t="s">
        <v>34</v>
      </c>
      <c r="C908" s="4" t="s">
        <v>2053</v>
      </c>
      <c r="D908" s="4" t="s">
        <v>94</v>
      </c>
      <c r="E908" s="4">
        <v>1.75599E-3</v>
      </c>
      <c r="F908" s="4">
        <v>6.6384300000000001E-4</v>
      </c>
      <c r="G908" s="4">
        <v>1</v>
      </c>
      <c r="H908" s="4">
        <v>1</v>
      </c>
      <c r="I908" s="4">
        <v>1</v>
      </c>
      <c r="J908" s="4" t="s">
        <v>2039</v>
      </c>
      <c r="K908" s="4" t="s">
        <v>2054</v>
      </c>
      <c r="L908" s="4" t="s">
        <v>2055</v>
      </c>
      <c r="M908" s="4">
        <v>0</v>
      </c>
      <c r="N908" s="4">
        <v>1754.8027300000001</v>
      </c>
      <c r="O908" s="4" t="s">
        <v>34</v>
      </c>
      <c r="P908" s="4" t="s">
        <v>34</v>
      </c>
      <c r="Q908" s="4">
        <v>1.9819999999999999E-4</v>
      </c>
      <c r="R908" s="4">
        <v>1.496E-4</v>
      </c>
      <c r="S908" s="4">
        <v>3.39</v>
      </c>
    </row>
    <row r="909" spans="1:34" hidden="1" outlineLevel="1" collapsed="1" x14ac:dyDescent="0.25">
      <c r="A909" t="s">
        <v>39</v>
      </c>
      <c r="B909" s="4" t="s">
        <v>34</v>
      </c>
      <c r="C909" s="4" t="s">
        <v>2056</v>
      </c>
      <c r="D909" s="4" t="s">
        <v>2057</v>
      </c>
      <c r="E909" s="4">
        <v>5.9666299999999997E-3</v>
      </c>
      <c r="F909" s="4">
        <v>6.6384300000000001E-4</v>
      </c>
      <c r="G909" s="4">
        <v>1</v>
      </c>
      <c r="H909" s="4">
        <v>2</v>
      </c>
      <c r="I909" s="4">
        <v>1</v>
      </c>
      <c r="J909" s="4" t="s">
        <v>2039</v>
      </c>
      <c r="K909" s="4" t="s">
        <v>2058</v>
      </c>
      <c r="L909" s="4" t="s">
        <v>2059</v>
      </c>
      <c r="M909" s="4">
        <v>0</v>
      </c>
      <c r="N909" s="4">
        <v>2183.9623799999999</v>
      </c>
      <c r="O909" s="4" t="s">
        <v>34</v>
      </c>
      <c r="P909" s="4" t="s">
        <v>34</v>
      </c>
      <c r="Q909" s="4">
        <v>1.9819999999999999E-4</v>
      </c>
      <c r="R909" s="4">
        <v>7.3609999999999995E-4</v>
      </c>
      <c r="S909" s="4">
        <v>2.96</v>
      </c>
    </row>
    <row r="910" spans="1:34" hidden="1" outlineLevel="1" collapsed="1" x14ac:dyDescent="0.25">
      <c r="A910" t="s">
        <v>39</v>
      </c>
      <c r="B910" s="4" t="s">
        <v>34</v>
      </c>
      <c r="C910" s="4" t="s">
        <v>2060</v>
      </c>
      <c r="D910" s="4" t="s">
        <v>39</v>
      </c>
      <c r="E910" s="4">
        <v>1.4791500000000001E-2</v>
      </c>
      <c r="F910" s="4">
        <v>6.6384300000000001E-4</v>
      </c>
      <c r="G910" s="4">
        <v>1</v>
      </c>
      <c r="H910" s="4">
        <v>1</v>
      </c>
      <c r="I910" s="4">
        <v>1</v>
      </c>
      <c r="J910" s="4" t="s">
        <v>2039</v>
      </c>
      <c r="K910" s="4" t="s">
        <v>2061</v>
      </c>
      <c r="L910" s="4" t="s">
        <v>39</v>
      </c>
      <c r="M910" s="4">
        <v>0</v>
      </c>
      <c r="N910" s="4">
        <v>1005.56152</v>
      </c>
      <c r="O910" s="4" t="s">
        <v>34</v>
      </c>
      <c r="P910" s="4" t="s">
        <v>34</v>
      </c>
      <c r="Q910" s="4">
        <v>1.9819999999999999E-4</v>
      </c>
      <c r="R910" s="4">
        <v>2.3999999999999998E-3</v>
      </c>
      <c r="S910" s="4">
        <v>2.23</v>
      </c>
    </row>
    <row r="911" spans="1:34" hidden="1" outlineLevel="1" collapsed="1" x14ac:dyDescent="0.25">
      <c r="A911" t="s">
        <v>39</v>
      </c>
      <c r="B911" s="4" t="s">
        <v>34</v>
      </c>
      <c r="C911" s="4" t="s">
        <v>2062</v>
      </c>
      <c r="D911" s="4" t="s">
        <v>2063</v>
      </c>
      <c r="E911" s="4">
        <v>3.3237700000000002E-5</v>
      </c>
      <c r="F911" s="4">
        <v>6.6384300000000001E-4</v>
      </c>
      <c r="G911" s="4">
        <v>1</v>
      </c>
      <c r="H911" s="4">
        <v>1</v>
      </c>
      <c r="I911" s="4">
        <v>2</v>
      </c>
      <c r="J911" s="4" t="s">
        <v>2039</v>
      </c>
      <c r="K911" s="4" t="s">
        <v>2064</v>
      </c>
      <c r="L911" s="4" t="s">
        <v>2065</v>
      </c>
      <c r="M911" s="4">
        <v>0</v>
      </c>
      <c r="N911" s="4">
        <v>3264.52999</v>
      </c>
      <c r="O911" s="4" t="s">
        <v>34</v>
      </c>
      <c r="P911" s="4" t="s">
        <v>34</v>
      </c>
      <c r="Q911" s="4">
        <v>1.9819999999999999E-4</v>
      </c>
      <c r="R911" s="4">
        <v>8.7700000000000003E-7</v>
      </c>
      <c r="S911" s="4">
        <v>4.55</v>
      </c>
    </row>
    <row r="912" spans="1:34" hidden="1" outlineLevel="1" collapsed="1" x14ac:dyDescent="0.25">
      <c r="A912" t="s">
        <v>39</v>
      </c>
      <c r="B912" s="4" t="s">
        <v>34</v>
      </c>
      <c r="C912" s="4" t="s">
        <v>2066</v>
      </c>
      <c r="D912" s="4" t="s">
        <v>96</v>
      </c>
      <c r="E912" s="4">
        <v>6.05581E-3</v>
      </c>
      <c r="F912" s="4">
        <v>6.6384300000000001E-4</v>
      </c>
      <c r="G912" s="4">
        <v>1</v>
      </c>
      <c r="H912" s="4">
        <v>1</v>
      </c>
      <c r="I912" s="4">
        <v>1</v>
      </c>
      <c r="J912" s="4" t="s">
        <v>2039</v>
      </c>
      <c r="K912" s="4" t="s">
        <v>2067</v>
      </c>
      <c r="L912" s="4" t="s">
        <v>2068</v>
      </c>
      <c r="M912" s="4">
        <v>0</v>
      </c>
      <c r="N912" s="4">
        <v>1733.8138100000001</v>
      </c>
      <c r="O912" s="4" t="s">
        <v>34</v>
      </c>
      <c r="P912" s="4" t="s">
        <v>34</v>
      </c>
      <c r="Q912" s="4">
        <v>1.9819999999999999E-4</v>
      </c>
      <c r="R912" s="4">
        <v>7.492E-4</v>
      </c>
      <c r="S912" s="4">
        <v>2.66</v>
      </c>
    </row>
    <row r="913" spans="1:34" x14ac:dyDescent="0.25">
      <c r="A913" s="3" t="s">
        <v>34</v>
      </c>
      <c r="B913" s="3" t="s">
        <v>35</v>
      </c>
      <c r="C913" s="3" t="s">
        <v>2069</v>
      </c>
      <c r="D913" s="3" t="s">
        <v>2070</v>
      </c>
      <c r="E913" s="3">
        <v>0</v>
      </c>
      <c r="F913" s="3">
        <v>27.606000000000002</v>
      </c>
      <c r="G913" s="3">
        <v>14</v>
      </c>
      <c r="H913" s="3">
        <v>4</v>
      </c>
      <c r="I913" s="3">
        <v>20</v>
      </c>
      <c r="J913" s="3">
        <v>4</v>
      </c>
      <c r="K913" s="3">
        <v>434</v>
      </c>
      <c r="L913" s="3">
        <v>48</v>
      </c>
      <c r="M913" s="3">
        <v>8.9</v>
      </c>
      <c r="N913" s="3">
        <v>54.97</v>
      </c>
      <c r="O913" s="3">
        <v>4</v>
      </c>
      <c r="P913" s="3" t="s">
        <v>39</v>
      </c>
      <c r="Q913" s="3" t="s">
        <v>39</v>
      </c>
      <c r="R913" s="3" t="s">
        <v>39</v>
      </c>
      <c r="S913" s="3" t="s">
        <v>2071</v>
      </c>
      <c r="T913" s="3" t="s">
        <v>39</v>
      </c>
      <c r="U913" s="3" t="s">
        <v>2072</v>
      </c>
      <c r="V913" s="3" t="s">
        <v>39</v>
      </c>
      <c r="W913" s="3" t="s">
        <v>1558</v>
      </c>
      <c r="X913" s="3" t="s">
        <v>39</v>
      </c>
      <c r="Y913" s="3" t="s">
        <v>39</v>
      </c>
      <c r="Z913" s="3" t="s">
        <v>39</v>
      </c>
      <c r="AA913" s="3">
        <v>0</v>
      </c>
      <c r="AB913" s="3" t="s">
        <v>34</v>
      </c>
      <c r="AC913" s="3">
        <v>1</v>
      </c>
      <c r="AD913" s="3">
        <v>0</v>
      </c>
      <c r="AE913" s="3" t="s">
        <v>39</v>
      </c>
      <c r="AF913" s="3">
        <v>0</v>
      </c>
      <c r="AG913" s="3" t="s">
        <v>39</v>
      </c>
      <c r="AH913" s="3" t="s">
        <v>1912</v>
      </c>
    </row>
    <row r="914" spans="1:34" hidden="1" outlineLevel="1" collapsed="1" x14ac:dyDescent="0.25">
      <c r="A914" t="s">
        <v>39</v>
      </c>
      <c r="B914" s="2" t="s">
        <v>45</v>
      </c>
      <c r="C914" s="2" t="s">
        <v>46</v>
      </c>
      <c r="D914" s="2" t="s">
        <v>33</v>
      </c>
      <c r="E914" s="2" t="s">
        <v>47</v>
      </c>
      <c r="F914" s="2" t="s">
        <v>48</v>
      </c>
      <c r="G914" s="2" t="s">
        <v>28</v>
      </c>
      <c r="H914" s="2" t="s">
        <v>49</v>
      </c>
      <c r="I914" s="2" t="s">
        <v>8</v>
      </c>
      <c r="J914" s="2" t="s">
        <v>50</v>
      </c>
      <c r="K914" s="2" t="s">
        <v>51</v>
      </c>
      <c r="L914" s="2" t="s">
        <v>52</v>
      </c>
      <c r="M914" s="2" t="s">
        <v>53</v>
      </c>
      <c r="N914" s="2" t="s">
        <v>54</v>
      </c>
      <c r="O914" s="2" t="s">
        <v>27</v>
      </c>
      <c r="P914" s="2" t="s">
        <v>55</v>
      </c>
      <c r="Q914" s="2" t="s">
        <v>56</v>
      </c>
      <c r="R914" s="2" t="s">
        <v>57</v>
      </c>
      <c r="S914" s="2" t="s">
        <v>58</v>
      </c>
    </row>
    <row r="915" spans="1:34" hidden="1" outlineLevel="1" collapsed="1" x14ac:dyDescent="0.25">
      <c r="A915" t="s">
        <v>39</v>
      </c>
      <c r="B915" s="4" t="s">
        <v>34</v>
      </c>
      <c r="C915" s="4" t="s">
        <v>2073</v>
      </c>
      <c r="D915" s="4" t="s">
        <v>39</v>
      </c>
      <c r="E915" s="4">
        <v>2.2799999999999999E-5</v>
      </c>
      <c r="F915" s="4">
        <v>6.6384300000000001E-4</v>
      </c>
      <c r="G915" s="4">
        <v>1</v>
      </c>
      <c r="H915" s="4">
        <v>1</v>
      </c>
      <c r="I915" s="4">
        <v>6</v>
      </c>
      <c r="J915" s="4" t="s">
        <v>2069</v>
      </c>
      <c r="K915" s="4" t="s">
        <v>2074</v>
      </c>
      <c r="L915" s="4" t="s">
        <v>39</v>
      </c>
      <c r="M915" s="4">
        <v>0</v>
      </c>
      <c r="N915" s="4">
        <v>2141.1336000000001</v>
      </c>
      <c r="O915" s="4" t="s">
        <v>34</v>
      </c>
      <c r="P915" s="4" t="s">
        <v>34</v>
      </c>
      <c r="Q915" s="4">
        <v>1.9819999999999999E-4</v>
      </c>
      <c r="R915" s="4">
        <v>5.3669999999999998E-7</v>
      </c>
      <c r="S915" s="4">
        <v>4.2</v>
      </c>
    </row>
    <row r="916" spans="1:34" hidden="1" outlineLevel="1" collapsed="1" x14ac:dyDescent="0.25">
      <c r="A916" t="s">
        <v>39</v>
      </c>
      <c r="B916" s="4" t="s">
        <v>34</v>
      </c>
      <c r="C916" s="4" t="s">
        <v>2075</v>
      </c>
      <c r="D916" s="4" t="s">
        <v>39</v>
      </c>
      <c r="E916" s="4">
        <v>2.9838299999999998E-3</v>
      </c>
      <c r="F916" s="4">
        <v>6.6384300000000001E-4</v>
      </c>
      <c r="G916" s="4">
        <v>1</v>
      </c>
      <c r="H916" s="4">
        <v>1</v>
      </c>
      <c r="I916" s="4">
        <v>1</v>
      </c>
      <c r="J916" s="4" t="s">
        <v>2069</v>
      </c>
      <c r="K916" s="4" t="s">
        <v>2076</v>
      </c>
      <c r="L916" s="4" t="s">
        <v>39</v>
      </c>
      <c r="M916" s="4">
        <v>1</v>
      </c>
      <c r="N916" s="4">
        <v>2269.2285700000002</v>
      </c>
      <c r="O916" s="4" t="s">
        <v>34</v>
      </c>
      <c r="P916" s="4" t="s">
        <v>34</v>
      </c>
      <c r="Q916" s="4">
        <v>1.9819999999999999E-4</v>
      </c>
      <c r="R916" s="4">
        <v>2.9910000000000001E-4</v>
      </c>
      <c r="S916" s="4">
        <v>4.29</v>
      </c>
    </row>
    <row r="917" spans="1:34" hidden="1" outlineLevel="1" collapsed="1" x14ac:dyDescent="0.25">
      <c r="A917" t="s">
        <v>39</v>
      </c>
      <c r="B917" s="4" t="s">
        <v>34</v>
      </c>
      <c r="C917" s="4" t="s">
        <v>2077</v>
      </c>
      <c r="D917" s="4" t="s">
        <v>341</v>
      </c>
      <c r="E917" s="4">
        <v>1.41631E-5</v>
      </c>
      <c r="F917" s="4">
        <v>6.6384300000000001E-4</v>
      </c>
      <c r="G917" s="4">
        <v>1</v>
      </c>
      <c r="H917" s="4">
        <v>1</v>
      </c>
      <c r="I917" s="4">
        <v>10</v>
      </c>
      <c r="J917" s="4" t="s">
        <v>2069</v>
      </c>
      <c r="K917" s="4" t="s">
        <v>2078</v>
      </c>
      <c r="L917" s="4" t="s">
        <v>2079</v>
      </c>
      <c r="M917" s="4">
        <v>0</v>
      </c>
      <c r="N917" s="4">
        <v>2458.15798</v>
      </c>
      <c r="O917" s="4" t="s">
        <v>34</v>
      </c>
      <c r="P917" s="4" t="s">
        <v>34</v>
      </c>
      <c r="Q917" s="4">
        <v>1.9819999999999999E-4</v>
      </c>
      <c r="R917" s="4">
        <v>2.889E-7</v>
      </c>
      <c r="S917" s="4">
        <v>4.79</v>
      </c>
    </row>
    <row r="918" spans="1:34" hidden="1" outlineLevel="1" collapsed="1" x14ac:dyDescent="0.25">
      <c r="A918" t="s">
        <v>39</v>
      </c>
      <c r="B918" s="4" t="s">
        <v>34</v>
      </c>
      <c r="C918" s="4" t="s">
        <v>2080</v>
      </c>
      <c r="D918" s="4" t="s">
        <v>39</v>
      </c>
      <c r="E918" s="4">
        <v>7.7535700000000004E-3</v>
      </c>
      <c r="F918" s="4">
        <v>6.6384300000000001E-4</v>
      </c>
      <c r="G918" s="4">
        <v>1</v>
      </c>
      <c r="H918" s="4">
        <v>1</v>
      </c>
      <c r="I918" s="4">
        <v>3</v>
      </c>
      <c r="J918" s="4" t="s">
        <v>2069</v>
      </c>
      <c r="K918" s="4" t="s">
        <v>2081</v>
      </c>
      <c r="L918" s="4" t="s">
        <v>39</v>
      </c>
      <c r="M918" s="4">
        <v>0</v>
      </c>
      <c r="N918" s="4">
        <v>1735.9377500000001</v>
      </c>
      <c r="O918" s="4" t="s">
        <v>34</v>
      </c>
      <c r="P918" s="4" t="s">
        <v>34</v>
      </c>
      <c r="Q918" s="4">
        <v>1.9819999999999999E-4</v>
      </c>
      <c r="R918" s="4">
        <v>1.034E-3</v>
      </c>
      <c r="S918" s="4">
        <v>3.65</v>
      </c>
    </row>
    <row r="919" spans="1:34" x14ac:dyDescent="0.25">
      <c r="A919" s="3" t="s">
        <v>34</v>
      </c>
      <c r="B919" s="3" t="s">
        <v>35</v>
      </c>
      <c r="C919" s="3" t="s">
        <v>2082</v>
      </c>
      <c r="D919" s="3" t="s">
        <v>2083</v>
      </c>
      <c r="E919" s="3">
        <v>0</v>
      </c>
      <c r="F919" s="3">
        <v>27.440999999999999</v>
      </c>
      <c r="G919" s="3">
        <v>15</v>
      </c>
      <c r="H919" s="3">
        <v>5</v>
      </c>
      <c r="I919" s="3">
        <v>18</v>
      </c>
      <c r="J919" s="3">
        <v>5</v>
      </c>
      <c r="K919" s="3">
        <v>618</v>
      </c>
      <c r="L919" s="3">
        <v>69.8</v>
      </c>
      <c r="M919" s="3">
        <v>5.05</v>
      </c>
      <c r="N919" s="3">
        <v>48.38</v>
      </c>
      <c r="O919" s="3">
        <v>5</v>
      </c>
      <c r="P919" s="3" t="s">
        <v>421</v>
      </c>
      <c r="Q919" s="3" t="s">
        <v>39</v>
      </c>
      <c r="R919" s="3" t="s">
        <v>1039</v>
      </c>
      <c r="S919" s="3" t="s">
        <v>2084</v>
      </c>
      <c r="T919" s="3" t="s">
        <v>39</v>
      </c>
      <c r="U919" s="3" t="s">
        <v>2082</v>
      </c>
      <c r="V919" s="3" t="s">
        <v>39</v>
      </c>
      <c r="W919" s="3" t="s">
        <v>138</v>
      </c>
      <c r="X919" s="3" t="s">
        <v>39</v>
      </c>
      <c r="Y919" s="3" t="s">
        <v>39</v>
      </c>
      <c r="Z919" s="3" t="s">
        <v>39</v>
      </c>
      <c r="AA919" s="3">
        <v>0</v>
      </c>
      <c r="AB919" s="3" t="s">
        <v>34</v>
      </c>
      <c r="AC919" s="3">
        <v>1</v>
      </c>
      <c r="AD919" s="3">
        <v>0</v>
      </c>
      <c r="AE919" s="3" t="s">
        <v>39</v>
      </c>
      <c r="AF919" s="3">
        <v>4</v>
      </c>
      <c r="AG919" s="3" t="s">
        <v>2085</v>
      </c>
      <c r="AH919" s="3" t="s">
        <v>2086</v>
      </c>
    </row>
    <row r="920" spans="1:34" hidden="1" outlineLevel="1" collapsed="1" x14ac:dyDescent="0.25">
      <c r="A920" t="s">
        <v>39</v>
      </c>
      <c r="B920" s="2" t="s">
        <v>45</v>
      </c>
      <c r="C920" s="2" t="s">
        <v>46</v>
      </c>
      <c r="D920" s="2" t="s">
        <v>33</v>
      </c>
      <c r="E920" s="2" t="s">
        <v>47</v>
      </c>
      <c r="F920" s="2" t="s">
        <v>48</v>
      </c>
      <c r="G920" s="2" t="s">
        <v>28</v>
      </c>
      <c r="H920" s="2" t="s">
        <v>49</v>
      </c>
      <c r="I920" s="2" t="s">
        <v>8</v>
      </c>
      <c r="J920" s="2" t="s">
        <v>50</v>
      </c>
      <c r="K920" s="2" t="s">
        <v>51</v>
      </c>
      <c r="L920" s="2" t="s">
        <v>52</v>
      </c>
      <c r="M920" s="2" t="s">
        <v>53</v>
      </c>
      <c r="N920" s="2" t="s">
        <v>54</v>
      </c>
      <c r="O920" s="2" t="s">
        <v>27</v>
      </c>
      <c r="P920" s="2" t="s">
        <v>55</v>
      </c>
      <c r="Q920" s="2" t="s">
        <v>56</v>
      </c>
      <c r="R920" s="2" t="s">
        <v>57</v>
      </c>
      <c r="S920" s="2" t="s">
        <v>58</v>
      </c>
    </row>
    <row r="921" spans="1:34" hidden="1" outlineLevel="1" collapsed="1" x14ac:dyDescent="0.25">
      <c r="A921" t="s">
        <v>39</v>
      </c>
      <c r="B921" s="4" t="s">
        <v>34</v>
      </c>
      <c r="C921" s="4" t="s">
        <v>2087</v>
      </c>
      <c r="D921" s="4" t="s">
        <v>2088</v>
      </c>
      <c r="E921" s="4">
        <v>4.3814899999999998E-4</v>
      </c>
      <c r="F921" s="4">
        <v>6.6384300000000001E-4</v>
      </c>
      <c r="G921" s="4">
        <v>1</v>
      </c>
      <c r="H921" s="4">
        <v>1</v>
      </c>
      <c r="I921" s="4">
        <v>4</v>
      </c>
      <c r="J921" s="4" t="s">
        <v>2082</v>
      </c>
      <c r="K921" s="4" t="s">
        <v>2089</v>
      </c>
      <c r="L921" s="4" t="s">
        <v>2090</v>
      </c>
      <c r="M921" s="4">
        <v>0</v>
      </c>
      <c r="N921" s="4">
        <v>2766.2444300000002</v>
      </c>
      <c r="O921" s="4" t="s">
        <v>34</v>
      </c>
      <c r="P921" s="4" t="s">
        <v>34</v>
      </c>
      <c r="Q921" s="4">
        <v>1.9819999999999999E-4</v>
      </c>
      <c r="R921" s="4">
        <v>2.472E-5</v>
      </c>
      <c r="S921" s="4">
        <v>4.53</v>
      </c>
    </row>
    <row r="922" spans="1:34" hidden="1" outlineLevel="1" collapsed="1" x14ac:dyDescent="0.25">
      <c r="A922" t="s">
        <v>39</v>
      </c>
      <c r="B922" s="4" t="s">
        <v>34</v>
      </c>
      <c r="C922" s="4" t="s">
        <v>2091</v>
      </c>
      <c r="D922" s="4" t="s">
        <v>2092</v>
      </c>
      <c r="E922" s="4">
        <v>3.4362999999999999E-4</v>
      </c>
      <c r="F922" s="4">
        <v>6.6384300000000001E-4</v>
      </c>
      <c r="G922" s="4">
        <v>1</v>
      </c>
      <c r="H922" s="4">
        <v>1</v>
      </c>
      <c r="I922" s="4">
        <v>2</v>
      </c>
      <c r="J922" s="4" t="s">
        <v>2082</v>
      </c>
      <c r="K922" s="4" t="s">
        <v>2093</v>
      </c>
      <c r="L922" s="4" t="s">
        <v>2094</v>
      </c>
      <c r="M922" s="4">
        <v>1</v>
      </c>
      <c r="N922" s="4">
        <v>3080.31945</v>
      </c>
      <c r="O922" s="4" t="s">
        <v>34</v>
      </c>
      <c r="P922" s="4" t="s">
        <v>34</v>
      </c>
      <c r="Q922" s="4">
        <v>1.9819999999999999E-4</v>
      </c>
      <c r="R922" s="4">
        <v>1.8090000000000001E-5</v>
      </c>
      <c r="S922" s="4">
        <v>5.0199999999999996</v>
      </c>
    </row>
    <row r="923" spans="1:34" hidden="1" outlineLevel="1" collapsed="1" x14ac:dyDescent="0.25">
      <c r="A923" t="s">
        <v>39</v>
      </c>
      <c r="B923" s="4" t="s">
        <v>34</v>
      </c>
      <c r="C923" s="4" t="s">
        <v>2095</v>
      </c>
      <c r="D923" s="4" t="s">
        <v>1889</v>
      </c>
      <c r="E923" s="4">
        <v>2.6551999999999999E-4</v>
      </c>
      <c r="F923" s="4">
        <v>6.6384300000000001E-4</v>
      </c>
      <c r="G923" s="4">
        <v>1</v>
      </c>
      <c r="H923" s="4">
        <v>1</v>
      </c>
      <c r="I923" s="4">
        <v>4</v>
      </c>
      <c r="J923" s="4" t="s">
        <v>2082</v>
      </c>
      <c r="K923" s="4" t="s">
        <v>2096</v>
      </c>
      <c r="L923" s="4" t="s">
        <v>2097</v>
      </c>
      <c r="M923" s="4">
        <v>0</v>
      </c>
      <c r="N923" s="4">
        <v>1500.8090400000001</v>
      </c>
      <c r="O923" s="4" t="s">
        <v>34</v>
      </c>
      <c r="P923" s="4" t="s">
        <v>34</v>
      </c>
      <c r="Q923" s="4">
        <v>1.9819999999999999E-4</v>
      </c>
      <c r="R923" s="4">
        <v>1.295E-5</v>
      </c>
      <c r="S923" s="4">
        <v>3.23</v>
      </c>
    </row>
    <row r="924" spans="1:34" hidden="1" outlineLevel="1" collapsed="1" x14ac:dyDescent="0.25">
      <c r="A924" t="s">
        <v>39</v>
      </c>
      <c r="B924" s="4" t="s">
        <v>34</v>
      </c>
      <c r="C924" s="4" t="s">
        <v>2098</v>
      </c>
      <c r="D924" s="4" t="s">
        <v>39</v>
      </c>
      <c r="E924" s="4">
        <v>1.3405200000000001E-2</v>
      </c>
      <c r="F924" s="4">
        <v>6.6384300000000001E-4</v>
      </c>
      <c r="G924" s="4">
        <v>1</v>
      </c>
      <c r="H924" s="4">
        <v>1</v>
      </c>
      <c r="I924" s="4">
        <v>6</v>
      </c>
      <c r="J924" s="4" t="s">
        <v>2082</v>
      </c>
      <c r="K924" s="4" t="s">
        <v>2099</v>
      </c>
      <c r="L924" s="4" t="s">
        <v>39</v>
      </c>
      <c r="M924" s="4">
        <v>0</v>
      </c>
      <c r="N924" s="4">
        <v>1457.7383199999999</v>
      </c>
      <c r="O924" s="4" t="s">
        <v>34</v>
      </c>
      <c r="P924" s="4" t="s">
        <v>34</v>
      </c>
      <c r="Q924" s="4">
        <v>1.9819999999999999E-4</v>
      </c>
      <c r="R924" s="4">
        <v>2.1080000000000001E-3</v>
      </c>
      <c r="S924" s="4">
        <v>1.79</v>
      </c>
    </row>
    <row r="925" spans="1:34" hidden="1" outlineLevel="1" collapsed="1" x14ac:dyDescent="0.25">
      <c r="A925" t="s">
        <v>39</v>
      </c>
      <c r="B925" s="4" t="s">
        <v>34</v>
      </c>
      <c r="C925" s="4" t="s">
        <v>2100</v>
      </c>
      <c r="D925" s="4" t="s">
        <v>1430</v>
      </c>
      <c r="E925" s="4">
        <v>3.3735899999999997E-5</v>
      </c>
      <c r="F925" s="4">
        <v>6.6384300000000001E-4</v>
      </c>
      <c r="G925" s="4">
        <v>1</v>
      </c>
      <c r="H925" s="4">
        <v>1</v>
      </c>
      <c r="I925" s="4">
        <v>2</v>
      </c>
      <c r="J925" s="4" t="s">
        <v>2082</v>
      </c>
      <c r="K925" s="4" t="s">
        <v>2101</v>
      </c>
      <c r="L925" s="4" t="s">
        <v>2102</v>
      </c>
      <c r="M925" s="4">
        <v>0</v>
      </c>
      <c r="N925" s="4">
        <v>1662.83671</v>
      </c>
      <c r="O925" s="4" t="s">
        <v>34</v>
      </c>
      <c r="P925" s="4" t="s">
        <v>34</v>
      </c>
      <c r="Q925" s="4">
        <v>1.9819999999999999E-4</v>
      </c>
      <c r="R925" s="4">
        <v>8.9029999999999997E-7</v>
      </c>
      <c r="S925" s="4">
        <v>3.85</v>
      </c>
    </row>
    <row r="926" spans="1:34" x14ac:dyDescent="0.25">
      <c r="A926" s="3" t="s">
        <v>34</v>
      </c>
      <c r="B926" s="3" t="s">
        <v>35</v>
      </c>
      <c r="C926" s="3" t="s">
        <v>2103</v>
      </c>
      <c r="D926" s="3" t="s">
        <v>2104</v>
      </c>
      <c r="E926" s="3">
        <v>0</v>
      </c>
      <c r="F926" s="3">
        <v>27.382000000000001</v>
      </c>
      <c r="G926" s="3">
        <v>26</v>
      </c>
      <c r="H926" s="3">
        <v>7</v>
      </c>
      <c r="I926" s="3">
        <v>19</v>
      </c>
      <c r="J926" s="3">
        <v>6</v>
      </c>
      <c r="K926" s="3">
        <v>392</v>
      </c>
      <c r="L926" s="3">
        <v>43.9</v>
      </c>
      <c r="M926" s="3">
        <v>4.6900000000000004</v>
      </c>
      <c r="N926" s="3">
        <v>52.48</v>
      </c>
      <c r="O926" s="3">
        <v>7</v>
      </c>
      <c r="P926" s="3" t="s">
        <v>421</v>
      </c>
      <c r="Q926" s="3" t="s">
        <v>39</v>
      </c>
      <c r="R926" s="3" t="s">
        <v>39</v>
      </c>
      <c r="S926" s="3" t="s">
        <v>1824</v>
      </c>
      <c r="T926" s="3" t="s">
        <v>39</v>
      </c>
      <c r="U926" s="3" t="s">
        <v>2103</v>
      </c>
      <c r="V926" s="3" t="s">
        <v>39</v>
      </c>
      <c r="W926" s="3" t="s">
        <v>427</v>
      </c>
      <c r="X926" s="3" t="s">
        <v>39</v>
      </c>
      <c r="Y926" s="3" t="s">
        <v>39</v>
      </c>
      <c r="Z926" s="3" t="s">
        <v>39</v>
      </c>
      <c r="AA926" s="3">
        <v>0</v>
      </c>
      <c r="AB926" s="3" t="s">
        <v>34</v>
      </c>
      <c r="AC926" s="3">
        <v>1</v>
      </c>
      <c r="AD926" s="3">
        <v>0</v>
      </c>
      <c r="AE926" s="3" t="s">
        <v>39</v>
      </c>
      <c r="AF926" s="3">
        <v>3</v>
      </c>
      <c r="AG926" s="3" t="s">
        <v>2105</v>
      </c>
      <c r="AH926" s="3" t="s">
        <v>2106</v>
      </c>
    </row>
    <row r="927" spans="1:34" hidden="1" outlineLevel="1" collapsed="1" x14ac:dyDescent="0.25">
      <c r="A927" t="s">
        <v>39</v>
      </c>
      <c r="B927" s="2" t="s">
        <v>45</v>
      </c>
      <c r="C927" s="2" t="s">
        <v>46</v>
      </c>
      <c r="D927" s="2" t="s">
        <v>33</v>
      </c>
      <c r="E927" s="2" t="s">
        <v>47</v>
      </c>
      <c r="F927" s="2" t="s">
        <v>48</v>
      </c>
      <c r="G927" s="2" t="s">
        <v>28</v>
      </c>
      <c r="H927" s="2" t="s">
        <v>49</v>
      </c>
      <c r="I927" s="2" t="s">
        <v>8</v>
      </c>
      <c r="J927" s="2" t="s">
        <v>50</v>
      </c>
      <c r="K927" s="2" t="s">
        <v>51</v>
      </c>
      <c r="L927" s="2" t="s">
        <v>52</v>
      </c>
      <c r="M927" s="2" t="s">
        <v>53</v>
      </c>
      <c r="N927" s="2" t="s">
        <v>54</v>
      </c>
      <c r="O927" s="2" t="s">
        <v>27</v>
      </c>
      <c r="P927" s="2" t="s">
        <v>55</v>
      </c>
      <c r="Q927" s="2" t="s">
        <v>56</v>
      </c>
      <c r="R927" s="2" t="s">
        <v>57</v>
      </c>
      <c r="S927" s="2" t="s">
        <v>58</v>
      </c>
    </row>
    <row r="928" spans="1:34" hidden="1" outlineLevel="1" collapsed="1" x14ac:dyDescent="0.25">
      <c r="A928" t="s">
        <v>39</v>
      </c>
      <c r="B928" s="4" t="s">
        <v>34</v>
      </c>
      <c r="C928" s="4" t="s">
        <v>2107</v>
      </c>
      <c r="D928" s="4" t="s">
        <v>87</v>
      </c>
      <c r="E928" s="4">
        <v>2.07542E-2</v>
      </c>
      <c r="F928" s="4">
        <v>6.6384300000000001E-4</v>
      </c>
      <c r="G928" s="4">
        <v>1</v>
      </c>
      <c r="H928" s="4">
        <v>1</v>
      </c>
      <c r="I928" s="4">
        <v>1</v>
      </c>
      <c r="J928" s="4" t="s">
        <v>2103</v>
      </c>
      <c r="K928" s="4" t="s">
        <v>2108</v>
      </c>
      <c r="L928" s="4" t="s">
        <v>2109</v>
      </c>
      <c r="M928" s="4">
        <v>0</v>
      </c>
      <c r="N928" s="4">
        <v>1490.7056399999999</v>
      </c>
      <c r="O928" s="4" t="s">
        <v>34</v>
      </c>
      <c r="P928" s="4" t="s">
        <v>34</v>
      </c>
      <c r="Q928" s="4">
        <v>1.9819999999999999E-4</v>
      </c>
      <c r="R928" s="4">
        <v>3.7260000000000001E-3</v>
      </c>
      <c r="S928" s="4">
        <v>2.34</v>
      </c>
    </row>
    <row r="929" spans="1:34" hidden="1" outlineLevel="1" collapsed="1" x14ac:dyDescent="0.25">
      <c r="A929" t="s">
        <v>39</v>
      </c>
      <c r="B929" s="4" t="s">
        <v>34</v>
      </c>
      <c r="C929" s="4" t="s">
        <v>2110</v>
      </c>
      <c r="D929" s="4" t="s">
        <v>39</v>
      </c>
      <c r="E929" s="4">
        <v>2.2881400000000001E-4</v>
      </c>
      <c r="F929" s="4">
        <v>6.6384300000000001E-4</v>
      </c>
      <c r="G929" s="4">
        <v>1</v>
      </c>
      <c r="H929" s="4">
        <v>1</v>
      </c>
      <c r="I929" s="4">
        <v>4</v>
      </c>
      <c r="J929" s="4" t="s">
        <v>2103</v>
      </c>
      <c r="K929" s="4" t="s">
        <v>2111</v>
      </c>
      <c r="L929" s="4" t="s">
        <v>39</v>
      </c>
      <c r="M929" s="4">
        <v>0</v>
      </c>
      <c r="N929" s="4">
        <v>1227.69433</v>
      </c>
      <c r="O929" s="4" t="s">
        <v>34</v>
      </c>
      <c r="P929" s="4" t="s">
        <v>34</v>
      </c>
      <c r="Q929" s="4">
        <v>1.9819999999999999E-4</v>
      </c>
      <c r="R929" s="4">
        <v>1.0689999999999999E-5</v>
      </c>
      <c r="S929" s="4">
        <v>3.5</v>
      </c>
    </row>
    <row r="930" spans="1:34" hidden="1" outlineLevel="1" collapsed="1" x14ac:dyDescent="0.25">
      <c r="A930" t="s">
        <v>39</v>
      </c>
      <c r="B930" s="4" t="s">
        <v>34</v>
      </c>
      <c r="C930" s="4" t="s">
        <v>2112</v>
      </c>
      <c r="D930" s="4" t="s">
        <v>270</v>
      </c>
      <c r="E930" s="4">
        <v>0.150423</v>
      </c>
      <c r="F930" s="4">
        <v>2.64504E-3</v>
      </c>
      <c r="G930" s="4">
        <v>1</v>
      </c>
      <c r="H930" s="4">
        <v>1</v>
      </c>
      <c r="I930" s="4">
        <v>1</v>
      </c>
      <c r="J930" s="4" t="s">
        <v>2103</v>
      </c>
      <c r="K930" s="4" t="s">
        <v>2113</v>
      </c>
      <c r="L930" s="4" t="s">
        <v>2114</v>
      </c>
      <c r="M930" s="4">
        <v>1</v>
      </c>
      <c r="N930" s="4">
        <v>2376.17515</v>
      </c>
      <c r="O930" s="4" t="s">
        <v>34</v>
      </c>
      <c r="P930" s="4" t="s">
        <v>34</v>
      </c>
      <c r="Q930" s="4">
        <v>6.9879999999999996E-4</v>
      </c>
      <c r="R930" s="4">
        <v>5.2999999999999999E-2</v>
      </c>
      <c r="S930" s="4">
        <v>2.52</v>
      </c>
    </row>
    <row r="931" spans="1:34" hidden="1" outlineLevel="1" collapsed="1" x14ac:dyDescent="0.25">
      <c r="A931" t="s">
        <v>39</v>
      </c>
      <c r="B931" s="4" t="s">
        <v>34</v>
      </c>
      <c r="C931" s="4" t="s">
        <v>2115</v>
      </c>
      <c r="D931" s="4" t="s">
        <v>39</v>
      </c>
      <c r="E931" s="4">
        <v>1.34714E-2</v>
      </c>
      <c r="F931" s="4">
        <v>6.6384300000000001E-4</v>
      </c>
      <c r="G931" s="4">
        <v>1</v>
      </c>
      <c r="H931" s="4">
        <v>1</v>
      </c>
      <c r="I931" s="4">
        <v>2</v>
      </c>
      <c r="J931" s="4" t="s">
        <v>2103</v>
      </c>
      <c r="K931" s="4" t="s">
        <v>2116</v>
      </c>
      <c r="L931" s="4" t="s">
        <v>39</v>
      </c>
      <c r="M931" s="4">
        <v>0</v>
      </c>
      <c r="N931" s="4">
        <v>1191.67722</v>
      </c>
      <c r="O931" s="4" t="s">
        <v>34</v>
      </c>
      <c r="P931" s="4" t="s">
        <v>34</v>
      </c>
      <c r="Q931" s="4">
        <v>1.9819999999999999E-4</v>
      </c>
      <c r="R931" s="4">
        <v>2.1220000000000002E-3</v>
      </c>
      <c r="S931" s="4">
        <v>2.4</v>
      </c>
    </row>
    <row r="932" spans="1:34" hidden="1" outlineLevel="1" collapsed="1" x14ac:dyDescent="0.25">
      <c r="A932" t="s">
        <v>39</v>
      </c>
      <c r="B932" s="4" t="s">
        <v>34</v>
      </c>
      <c r="C932" s="4" t="s">
        <v>2117</v>
      </c>
      <c r="D932" s="4" t="s">
        <v>2118</v>
      </c>
      <c r="E932" s="4">
        <v>2.5717700000000001E-3</v>
      </c>
      <c r="F932" s="4">
        <v>6.6384300000000001E-4</v>
      </c>
      <c r="G932" s="4">
        <v>1</v>
      </c>
      <c r="H932" s="4">
        <v>1</v>
      </c>
      <c r="I932" s="4">
        <v>3</v>
      </c>
      <c r="J932" s="4" t="s">
        <v>2103</v>
      </c>
      <c r="K932" s="4" t="s">
        <v>2119</v>
      </c>
      <c r="L932" s="4" t="s">
        <v>2120</v>
      </c>
      <c r="M932" s="4">
        <v>0</v>
      </c>
      <c r="N932" s="4">
        <v>2826.3906200000001</v>
      </c>
      <c r="O932" s="4" t="s">
        <v>34</v>
      </c>
      <c r="P932" s="4" t="s">
        <v>34</v>
      </c>
      <c r="Q932" s="4">
        <v>1.9819999999999999E-4</v>
      </c>
      <c r="R932" s="4">
        <v>2.4689999999999998E-4</v>
      </c>
      <c r="S932" s="4">
        <v>3.44</v>
      </c>
    </row>
    <row r="933" spans="1:34" hidden="1" outlineLevel="1" collapsed="1" x14ac:dyDescent="0.25">
      <c r="A933" t="s">
        <v>39</v>
      </c>
      <c r="B933" s="4" t="s">
        <v>34</v>
      </c>
      <c r="C933" s="4" t="s">
        <v>1836</v>
      </c>
      <c r="D933" s="4" t="s">
        <v>39</v>
      </c>
      <c r="E933" s="4">
        <v>4.40963E-5</v>
      </c>
      <c r="F933" s="4">
        <v>6.6384300000000001E-4</v>
      </c>
      <c r="G933" s="4">
        <v>2</v>
      </c>
      <c r="H933" s="4">
        <v>2</v>
      </c>
      <c r="I933" s="4">
        <v>7</v>
      </c>
      <c r="J933" s="4" t="s">
        <v>1837</v>
      </c>
      <c r="K933" s="4" t="s">
        <v>1838</v>
      </c>
      <c r="L933" s="4" t="s">
        <v>39</v>
      </c>
      <c r="M933" s="4">
        <v>0</v>
      </c>
      <c r="N933" s="4">
        <v>1799.95379</v>
      </c>
      <c r="O933" s="4" t="s">
        <v>34</v>
      </c>
      <c r="P933" s="4" t="s">
        <v>34</v>
      </c>
      <c r="Q933" s="4">
        <v>1.9819999999999999E-4</v>
      </c>
      <c r="R933" s="4">
        <v>1.263E-6</v>
      </c>
      <c r="S933" s="4">
        <v>3.61</v>
      </c>
    </row>
    <row r="934" spans="1:34" hidden="1" outlineLevel="1" collapsed="1" x14ac:dyDescent="0.25">
      <c r="A934" t="s">
        <v>39</v>
      </c>
      <c r="B934" s="4" t="s">
        <v>34</v>
      </c>
      <c r="C934" s="4" t="s">
        <v>2121</v>
      </c>
      <c r="D934" s="4" t="s">
        <v>39</v>
      </c>
      <c r="E934" s="4">
        <v>0.177203</v>
      </c>
      <c r="F934" s="4">
        <v>7.2473800000000003E-3</v>
      </c>
      <c r="G934" s="4">
        <v>1</v>
      </c>
      <c r="H934" s="4">
        <v>1</v>
      </c>
      <c r="I934" s="4">
        <v>1</v>
      </c>
      <c r="J934" s="4" t="s">
        <v>2103</v>
      </c>
      <c r="K934" s="4" t="s">
        <v>2122</v>
      </c>
      <c r="L934" s="4" t="s">
        <v>39</v>
      </c>
      <c r="M934" s="4">
        <v>1</v>
      </c>
      <c r="N934" s="4">
        <v>1347.7783300000001</v>
      </c>
      <c r="O934" s="4" t="s">
        <v>34</v>
      </c>
      <c r="P934" s="4" t="s">
        <v>34</v>
      </c>
      <c r="Q934" s="4">
        <v>1.8810000000000001E-3</v>
      </c>
      <c r="R934" s="4">
        <v>6.658E-2</v>
      </c>
      <c r="S934" s="4">
        <v>2.4900000000000002</v>
      </c>
    </row>
    <row r="935" spans="1:34" x14ac:dyDescent="0.25">
      <c r="A935" s="3" t="s">
        <v>34</v>
      </c>
      <c r="B935" s="3" t="s">
        <v>35</v>
      </c>
      <c r="C935" s="3" t="s">
        <v>2123</v>
      </c>
      <c r="D935" s="3" t="s">
        <v>2124</v>
      </c>
      <c r="E935" s="3">
        <v>0</v>
      </c>
      <c r="F935" s="3">
        <v>27.271999999999998</v>
      </c>
      <c r="G935" s="3">
        <v>35</v>
      </c>
      <c r="H935" s="3">
        <v>7</v>
      </c>
      <c r="I935" s="3">
        <v>22</v>
      </c>
      <c r="J935" s="3">
        <v>2</v>
      </c>
      <c r="K935" s="3">
        <v>255</v>
      </c>
      <c r="L935" s="3">
        <v>28.8</v>
      </c>
      <c r="M935" s="3">
        <v>10.02</v>
      </c>
      <c r="N935" s="3">
        <v>67.52</v>
      </c>
      <c r="O935" s="3">
        <v>7</v>
      </c>
      <c r="P935" s="3" t="s">
        <v>421</v>
      </c>
      <c r="Q935" s="3" t="s">
        <v>876</v>
      </c>
      <c r="R935" s="3" t="s">
        <v>877</v>
      </c>
      <c r="S935" s="3" t="s">
        <v>2125</v>
      </c>
      <c r="T935" s="3" t="s">
        <v>39</v>
      </c>
      <c r="U935" s="3" t="s">
        <v>2126</v>
      </c>
      <c r="V935" s="3" t="s">
        <v>39</v>
      </c>
      <c r="W935" s="3" t="s">
        <v>620</v>
      </c>
      <c r="X935" s="3" t="s">
        <v>39</v>
      </c>
      <c r="Y935" s="3" t="s">
        <v>39</v>
      </c>
      <c r="Z935" s="3" t="s">
        <v>39</v>
      </c>
      <c r="AA935" s="3">
        <v>0</v>
      </c>
      <c r="AB935" s="3" t="s">
        <v>34</v>
      </c>
      <c r="AC935" s="3">
        <v>1</v>
      </c>
      <c r="AD935" s="3">
        <v>0</v>
      </c>
      <c r="AE935" s="3" t="s">
        <v>39</v>
      </c>
      <c r="AF935" s="3">
        <v>1</v>
      </c>
      <c r="AG935" s="3" t="s">
        <v>2127</v>
      </c>
      <c r="AH935" s="3" t="s">
        <v>2128</v>
      </c>
    </row>
    <row r="936" spans="1:34" hidden="1" outlineLevel="1" collapsed="1" x14ac:dyDescent="0.25">
      <c r="A936" t="s">
        <v>39</v>
      </c>
      <c r="B936" s="2" t="s">
        <v>45</v>
      </c>
      <c r="C936" s="2" t="s">
        <v>46</v>
      </c>
      <c r="D936" s="2" t="s">
        <v>33</v>
      </c>
      <c r="E936" s="2" t="s">
        <v>47</v>
      </c>
      <c r="F936" s="2" t="s">
        <v>48</v>
      </c>
      <c r="G936" s="2" t="s">
        <v>28</v>
      </c>
      <c r="H936" s="2" t="s">
        <v>49</v>
      </c>
      <c r="I936" s="2" t="s">
        <v>8</v>
      </c>
      <c r="J936" s="2" t="s">
        <v>50</v>
      </c>
      <c r="K936" s="2" t="s">
        <v>51</v>
      </c>
      <c r="L936" s="2" t="s">
        <v>52</v>
      </c>
      <c r="M936" s="2" t="s">
        <v>53</v>
      </c>
      <c r="N936" s="2" t="s">
        <v>54</v>
      </c>
      <c r="O936" s="2" t="s">
        <v>27</v>
      </c>
      <c r="P936" s="2" t="s">
        <v>55</v>
      </c>
      <c r="Q936" s="2" t="s">
        <v>56</v>
      </c>
      <c r="R936" s="2" t="s">
        <v>57</v>
      </c>
      <c r="S936" s="2" t="s">
        <v>58</v>
      </c>
    </row>
    <row r="937" spans="1:34" hidden="1" outlineLevel="1" collapsed="1" x14ac:dyDescent="0.25">
      <c r="A937" t="s">
        <v>39</v>
      </c>
      <c r="B937" s="4" t="s">
        <v>34</v>
      </c>
      <c r="C937" s="4" t="s">
        <v>2129</v>
      </c>
      <c r="D937" s="4" t="s">
        <v>39</v>
      </c>
      <c r="E937" s="4">
        <v>1.32739E-2</v>
      </c>
      <c r="F937" s="4">
        <v>6.6384300000000001E-4</v>
      </c>
      <c r="G937" s="4">
        <v>1</v>
      </c>
      <c r="H937" s="4">
        <v>1</v>
      </c>
      <c r="I937" s="4">
        <v>2</v>
      </c>
      <c r="J937" s="4" t="s">
        <v>2123</v>
      </c>
      <c r="K937" s="4" t="s">
        <v>2130</v>
      </c>
      <c r="L937" s="4" t="s">
        <v>39</v>
      </c>
      <c r="M937" s="4">
        <v>0</v>
      </c>
      <c r="N937" s="4">
        <v>1418.74855</v>
      </c>
      <c r="O937" s="4" t="s">
        <v>34</v>
      </c>
      <c r="P937" s="4" t="s">
        <v>34</v>
      </c>
      <c r="Q937" s="4">
        <v>1.9819999999999999E-4</v>
      </c>
      <c r="R937" s="4">
        <v>2.0769999999999999E-3</v>
      </c>
      <c r="S937" s="4">
        <v>2.46</v>
      </c>
    </row>
    <row r="938" spans="1:34" hidden="1" outlineLevel="1" collapsed="1" x14ac:dyDescent="0.25">
      <c r="A938" t="s">
        <v>39</v>
      </c>
      <c r="B938" s="4" t="s">
        <v>34</v>
      </c>
      <c r="C938" s="4" t="s">
        <v>2131</v>
      </c>
      <c r="D938" s="4" t="s">
        <v>39</v>
      </c>
      <c r="E938" s="4">
        <v>7.4366199999999993E-2</v>
      </c>
      <c r="F938" s="4">
        <v>1.35166E-3</v>
      </c>
      <c r="G938" s="4">
        <v>2</v>
      </c>
      <c r="H938" s="4">
        <v>2</v>
      </c>
      <c r="I938" s="4">
        <v>1</v>
      </c>
      <c r="J938" s="4" t="s">
        <v>2132</v>
      </c>
      <c r="K938" s="4" t="s">
        <v>2133</v>
      </c>
      <c r="L938" s="4" t="s">
        <v>39</v>
      </c>
      <c r="M938" s="4">
        <v>0</v>
      </c>
      <c r="N938" s="4">
        <v>837.41413</v>
      </c>
      <c r="O938" s="4" t="s">
        <v>34</v>
      </c>
      <c r="P938" s="4" t="s">
        <v>34</v>
      </c>
      <c r="Q938" s="4">
        <v>3.7310000000000002E-4</v>
      </c>
      <c r="R938" s="4">
        <v>2.019E-2</v>
      </c>
      <c r="S938" s="4">
        <v>1.55</v>
      </c>
    </row>
    <row r="939" spans="1:34" hidden="1" outlineLevel="1" collapsed="1" x14ac:dyDescent="0.25">
      <c r="A939" t="s">
        <v>39</v>
      </c>
      <c r="B939" s="4" t="s">
        <v>34</v>
      </c>
      <c r="C939" s="4" t="s">
        <v>2134</v>
      </c>
      <c r="D939" s="4" t="s">
        <v>2135</v>
      </c>
      <c r="E939" s="4">
        <v>3.3026399999999998E-4</v>
      </c>
      <c r="F939" s="4">
        <v>6.6384300000000001E-4</v>
      </c>
      <c r="G939" s="4">
        <v>2</v>
      </c>
      <c r="H939" s="4">
        <v>2</v>
      </c>
      <c r="I939" s="4">
        <v>10</v>
      </c>
      <c r="J939" s="4" t="s">
        <v>2132</v>
      </c>
      <c r="K939" s="4" t="s">
        <v>2136</v>
      </c>
      <c r="L939" s="4" t="s">
        <v>2137</v>
      </c>
      <c r="M939" s="4">
        <v>0</v>
      </c>
      <c r="N939" s="4">
        <v>1862.8588999999999</v>
      </c>
      <c r="O939" s="4" t="s">
        <v>34</v>
      </c>
      <c r="P939" s="4" t="s">
        <v>34</v>
      </c>
      <c r="Q939" s="4">
        <v>1.9819999999999999E-4</v>
      </c>
      <c r="R939" s="4">
        <v>1.715E-5</v>
      </c>
      <c r="S939" s="4">
        <v>3.41</v>
      </c>
    </row>
    <row r="940" spans="1:34" hidden="1" outlineLevel="1" collapsed="1" x14ac:dyDescent="0.25">
      <c r="A940" t="s">
        <v>39</v>
      </c>
      <c r="B940" s="4" t="s">
        <v>34</v>
      </c>
      <c r="C940" s="4" t="s">
        <v>2138</v>
      </c>
      <c r="D940" s="4" t="s">
        <v>39</v>
      </c>
      <c r="E940" s="4">
        <v>1.1736E-2</v>
      </c>
      <c r="F940" s="4">
        <v>6.6384300000000001E-4</v>
      </c>
      <c r="G940" s="4">
        <v>2</v>
      </c>
      <c r="H940" s="4">
        <v>2</v>
      </c>
      <c r="I940" s="4">
        <v>1</v>
      </c>
      <c r="J940" s="4" t="s">
        <v>2132</v>
      </c>
      <c r="K940" s="4" t="s">
        <v>2139</v>
      </c>
      <c r="L940" s="4" t="s">
        <v>39</v>
      </c>
      <c r="M940" s="4">
        <v>1</v>
      </c>
      <c r="N940" s="4">
        <v>1710.96363</v>
      </c>
      <c r="O940" s="4" t="s">
        <v>34</v>
      </c>
      <c r="P940" s="4" t="s">
        <v>34</v>
      </c>
      <c r="Q940" s="4">
        <v>1.9819999999999999E-4</v>
      </c>
      <c r="R940" s="4">
        <v>1.7669999999999999E-3</v>
      </c>
      <c r="S940" s="4">
        <v>2.56</v>
      </c>
    </row>
    <row r="941" spans="1:34" hidden="1" outlineLevel="1" collapsed="1" x14ac:dyDescent="0.25">
      <c r="A941" t="s">
        <v>39</v>
      </c>
      <c r="B941" s="4" t="s">
        <v>34</v>
      </c>
      <c r="C941" s="4" t="s">
        <v>2140</v>
      </c>
      <c r="D941" s="4" t="s">
        <v>39</v>
      </c>
      <c r="E941" s="4">
        <v>6.9205899999999999E-3</v>
      </c>
      <c r="F941" s="4">
        <v>6.6384300000000001E-4</v>
      </c>
      <c r="G941" s="4">
        <v>1</v>
      </c>
      <c r="H941" s="4">
        <v>1</v>
      </c>
      <c r="I941" s="4">
        <v>5</v>
      </c>
      <c r="J941" s="4" t="s">
        <v>2123</v>
      </c>
      <c r="K941" s="4" t="s">
        <v>2141</v>
      </c>
      <c r="L941" s="4" t="s">
        <v>39</v>
      </c>
      <c r="M941" s="4">
        <v>1</v>
      </c>
      <c r="N941" s="4">
        <v>1322.68382</v>
      </c>
      <c r="O941" s="4" t="s">
        <v>34</v>
      </c>
      <c r="P941" s="4" t="s">
        <v>34</v>
      </c>
      <c r="Q941" s="4">
        <v>1.9819999999999999E-4</v>
      </c>
      <c r="R941" s="4">
        <v>8.8829999999999996E-4</v>
      </c>
      <c r="S941" s="4">
        <v>3.44</v>
      </c>
    </row>
    <row r="942" spans="1:34" hidden="1" outlineLevel="1" collapsed="1" x14ac:dyDescent="0.25">
      <c r="A942" t="s">
        <v>39</v>
      </c>
      <c r="B942" s="4" t="s">
        <v>34</v>
      </c>
      <c r="C942" s="4" t="s">
        <v>2142</v>
      </c>
      <c r="D942" s="4" t="s">
        <v>39</v>
      </c>
      <c r="E942" s="4">
        <v>2.9070599999999999E-2</v>
      </c>
      <c r="F942" s="4">
        <v>6.6384300000000001E-4</v>
      </c>
      <c r="G942" s="4">
        <v>2</v>
      </c>
      <c r="H942" s="4">
        <v>2</v>
      </c>
      <c r="I942" s="4">
        <v>1</v>
      </c>
      <c r="J942" s="4" t="s">
        <v>2132</v>
      </c>
      <c r="K942" s="4" t="s">
        <v>2143</v>
      </c>
      <c r="L942" s="4" t="s">
        <v>39</v>
      </c>
      <c r="M942" s="4">
        <v>0</v>
      </c>
      <c r="N942" s="4">
        <v>833.45158000000004</v>
      </c>
      <c r="O942" s="4" t="s">
        <v>34</v>
      </c>
      <c r="P942" s="4" t="s">
        <v>34</v>
      </c>
      <c r="Q942" s="4">
        <v>1.9819999999999999E-4</v>
      </c>
      <c r="R942" s="4">
        <v>5.7879999999999997E-3</v>
      </c>
      <c r="S942" s="4">
        <v>1.56</v>
      </c>
    </row>
    <row r="943" spans="1:34" hidden="1" outlineLevel="1" collapsed="1" x14ac:dyDescent="0.25">
      <c r="A943" t="s">
        <v>39</v>
      </c>
      <c r="B943" s="4" t="s">
        <v>34</v>
      </c>
      <c r="C943" s="4" t="s">
        <v>2144</v>
      </c>
      <c r="D943" s="4" t="s">
        <v>124</v>
      </c>
      <c r="E943" s="4">
        <v>2.5809600000000001E-5</v>
      </c>
      <c r="F943" s="4">
        <v>6.6384300000000001E-4</v>
      </c>
      <c r="G943" s="4">
        <v>2</v>
      </c>
      <c r="H943" s="4">
        <v>2</v>
      </c>
      <c r="I943" s="4">
        <v>2</v>
      </c>
      <c r="J943" s="4" t="s">
        <v>2132</v>
      </c>
      <c r="K943" s="4" t="s">
        <v>2145</v>
      </c>
      <c r="L943" s="4" t="s">
        <v>2146</v>
      </c>
      <c r="M943" s="4">
        <v>0</v>
      </c>
      <c r="N943" s="4">
        <v>2060.9705800000002</v>
      </c>
      <c r="O943" s="4" t="s">
        <v>34</v>
      </c>
      <c r="P943" s="4" t="s">
        <v>34</v>
      </c>
      <c r="Q943" s="4">
        <v>1.9819999999999999E-4</v>
      </c>
      <c r="R943" s="4">
        <v>6.2920000000000005E-7</v>
      </c>
      <c r="S943" s="4">
        <v>4.9000000000000004</v>
      </c>
    </row>
    <row r="944" spans="1:34" x14ac:dyDescent="0.25">
      <c r="A944" s="3" t="s">
        <v>34</v>
      </c>
      <c r="B944" s="3" t="s">
        <v>35</v>
      </c>
      <c r="C944" s="3" t="s">
        <v>2147</v>
      </c>
      <c r="D944" s="3" t="s">
        <v>2148</v>
      </c>
      <c r="E944" s="3">
        <v>0</v>
      </c>
      <c r="F944" s="3">
        <v>27.087</v>
      </c>
      <c r="G944" s="3">
        <v>30</v>
      </c>
      <c r="H944" s="3">
        <v>7</v>
      </c>
      <c r="I944" s="3">
        <v>23</v>
      </c>
      <c r="J944" s="3">
        <v>7</v>
      </c>
      <c r="K944" s="3">
        <v>221</v>
      </c>
      <c r="L944" s="3">
        <v>25.2</v>
      </c>
      <c r="M944" s="3">
        <v>6.92</v>
      </c>
      <c r="N944" s="3">
        <v>64.599999999999994</v>
      </c>
      <c r="O944" s="3">
        <v>7</v>
      </c>
      <c r="P944" s="3" t="s">
        <v>39</v>
      </c>
      <c r="Q944" s="3" t="s">
        <v>39</v>
      </c>
      <c r="R944" s="3" t="s">
        <v>39</v>
      </c>
      <c r="S944" s="3" t="s">
        <v>39</v>
      </c>
      <c r="T944" s="3" t="s">
        <v>39</v>
      </c>
      <c r="U944" s="3" t="s">
        <v>2147</v>
      </c>
      <c r="V944" s="3" t="s">
        <v>39</v>
      </c>
      <c r="W944" s="3" t="s">
        <v>358</v>
      </c>
      <c r="X944" s="3" t="s">
        <v>39</v>
      </c>
      <c r="Y944" s="3" t="s">
        <v>39</v>
      </c>
      <c r="Z944" s="3" t="s">
        <v>39</v>
      </c>
      <c r="AA944" s="3">
        <v>0</v>
      </c>
      <c r="AB944" s="3" t="s">
        <v>34</v>
      </c>
      <c r="AC944" s="3">
        <v>1</v>
      </c>
      <c r="AD944" s="3">
        <v>0</v>
      </c>
      <c r="AE944" s="3" t="s">
        <v>39</v>
      </c>
      <c r="AF944" s="3">
        <v>0</v>
      </c>
      <c r="AG944" s="3" t="s">
        <v>39</v>
      </c>
      <c r="AH944" s="3" t="s">
        <v>1912</v>
      </c>
    </row>
    <row r="945" spans="1:34" hidden="1" outlineLevel="1" collapsed="1" x14ac:dyDescent="0.25">
      <c r="A945" t="s">
        <v>39</v>
      </c>
      <c r="B945" s="2" t="s">
        <v>45</v>
      </c>
      <c r="C945" s="2" t="s">
        <v>46</v>
      </c>
      <c r="D945" s="2" t="s">
        <v>33</v>
      </c>
      <c r="E945" s="2" t="s">
        <v>47</v>
      </c>
      <c r="F945" s="2" t="s">
        <v>48</v>
      </c>
      <c r="G945" s="2" t="s">
        <v>28</v>
      </c>
      <c r="H945" s="2" t="s">
        <v>49</v>
      </c>
      <c r="I945" s="2" t="s">
        <v>8</v>
      </c>
      <c r="J945" s="2" t="s">
        <v>50</v>
      </c>
      <c r="K945" s="2" t="s">
        <v>51</v>
      </c>
      <c r="L945" s="2" t="s">
        <v>52</v>
      </c>
      <c r="M945" s="2" t="s">
        <v>53</v>
      </c>
      <c r="N945" s="2" t="s">
        <v>54</v>
      </c>
      <c r="O945" s="2" t="s">
        <v>27</v>
      </c>
      <c r="P945" s="2" t="s">
        <v>55</v>
      </c>
      <c r="Q945" s="2" t="s">
        <v>56</v>
      </c>
      <c r="R945" s="2" t="s">
        <v>57</v>
      </c>
      <c r="S945" s="2" t="s">
        <v>58</v>
      </c>
    </row>
    <row r="946" spans="1:34" hidden="1" outlineLevel="1" collapsed="1" x14ac:dyDescent="0.25">
      <c r="A946" t="s">
        <v>39</v>
      </c>
      <c r="B946" s="4" t="s">
        <v>34</v>
      </c>
      <c r="C946" s="4" t="s">
        <v>2149</v>
      </c>
      <c r="D946" s="4" t="s">
        <v>39</v>
      </c>
      <c r="E946" s="4">
        <v>1.40123E-2</v>
      </c>
      <c r="F946" s="4">
        <v>6.6384300000000001E-4</v>
      </c>
      <c r="G946" s="4">
        <v>1</v>
      </c>
      <c r="H946" s="4">
        <v>1</v>
      </c>
      <c r="I946" s="4">
        <v>2</v>
      </c>
      <c r="J946" s="4" t="s">
        <v>2147</v>
      </c>
      <c r="K946" s="4" t="s">
        <v>2150</v>
      </c>
      <c r="L946" s="4" t="s">
        <v>39</v>
      </c>
      <c r="M946" s="4">
        <v>0</v>
      </c>
      <c r="N946" s="4">
        <v>871.49959000000001</v>
      </c>
      <c r="O946" s="4" t="s">
        <v>34</v>
      </c>
      <c r="P946" s="4" t="s">
        <v>34</v>
      </c>
      <c r="Q946" s="4">
        <v>1.9819999999999999E-4</v>
      </c>
      <c r="R946" s="4">
        <v>2.2369999999999998E-3</v>
      </c>
      <c r="S946" s="4">
        <v>1.63</v>
      </c>
    </row>
    <row r="947" spans="1:34" hidden="1" outlineLevel="1" collapsed="1" x14ac:dyDescent="0.25">
      <c r="A947" t="s">
        <v>39</v>
      </c>
      <c r="B947" s="4" t="s">
        <v>34</v>
      </c>
      <c r="C947" s="4" t="s">
        <v>2151</v>
      </c>
      <c r="D947" s="4" t="s">
        <v>39</v>
      </c>
      <c r="E947" s="4">
        <v>1.23503E-3</v>
      </c>
      <c r="F947" s="4">
        <v>6.6384300000000001E-4</v>
      </c>
      <c r="G947" s="4">
        <v>1</v>
      </c>
      <c r="H947" s="4">
        <v>1</v>
      </c>
      <c r="I947" s="4">
        <v>3</v>
      </c>
      <c r="J947" s="4" t="s">
        <v>2147</v>
      </c>
      <c r="K947" s="4" t="s">
        <v>2152</v>
      </c>
      <c r="L947" s="4" t="s">
        <v>39</v>
      </c>
      <c r="M947" s="4">
        <v>0</v>
      </c>
      <c r="N947" s="4">
        <v>1101.58986</v>
      </c>
      <c r="O947" s="4" t="s">
        <v>34</v>
      </c>
      <c r="P947" s="4" t="s">
        <v>34</v>
      </c>
      <c r="Q947" s="4">
        <v>1.9819999999999999E-4</v>
      </c>
      <c r="R947" s="4">
        <v>9.4829999999999998E-5</v>
      </c>
      <c r="S947" s="4">
        <v>2.66</v>
      </c>
    </row>
    <row r="948" spans="1:34" hidden="1" outlineLevel="1" collapsed="1" x14ac:dyDescent="0.25">
      <c r="A948" t="s">
        <v>39</v>
      </c>
      <c r="B948" s="4" t="s">
        <v>34</v>
      </c>
      <c r="C948" s="4" t="s">
        <v>2153</v>
      </c>
      <c r="D948" s="4" t="s">
        <v>39</v>
      </c>
      <c r="E948" s="4">
        <v>3.1270699999999998E-2</v>
      </c>
      <c r="F948" s="4">
        <v>6.6384300000000001E-4</v>
      </c>
      <c r="G948" s="4">
        <v>1</v>
      </c>
      <c r="H948" s="4">
        <v>1</v>
      </c>
      <c r="I948" s="4">
        <v>1</v>
      </c>
      <c r="J948" s="4" t="s">
        <v>2147</v>
      </c>
      <c r="K948" s="4" t="s">
        <v>2154</v>
      </c>
      <c r="L948" s="4" t="s">
        <v>39</v>
      </c>
      <c r="M948" s="4">
        <v>0</v>
      </c>
      <c r="N948" s="4">
        <v>942.43156999999997</v>
      </c>
      <c r="O948" s="4" t="s">
        <v>34</v>
      </c>
      <c r="P948" s="4" t="s">
        <v>34</v>
      </c>
      <c r="Q948" s="4">
        <v>1.9819999999999999E-4</v>
      </c>
      <c r="R948" s="4">
        <v>6.3930000000000002E-3</v>
      </c>
      <c r="S948" s="4">
        <v>1.67</v>
      </c>
    </row>
    <row r="949" spans="1:34" hidden="1" outlineLevel="1" collapsed="1" x14ac:dyDescent="0.25">
      <c r="A949" t="s">
        <v>39</v>
      </c>
      <c r="B949" s="4" t="s">
        <v>34</v>
      </c>
      <c r="C949" s="4" t="s">
        <v>2155</v>
      </c>
      <c r="D949" s="4" t="s">
        <v>341</v>
      </c>
      <c r="E949" s="4">
        <v>5.1937500000000002E-5</v>
      </c>
      <c r="F949" s="4">
        <v>6.6384300000000001E-4</v>
      </c>
      <c r="G949" s="4">
        <v>1</v>
      </c>
      <c r="H949" s="4">
        <v>1</v>
      </c>
      <c r="I949" s="4">
        <v>9</v>
      </c>
      <c r="J949" s="4" t="s">
        <v>2147</v>
      </c>
      <c r="K949" s="4" t="s">
        <v>2156</v>
      </c>
      <c r="L949" s="4" t="s">
        <v>2157</v>
      </c>
      <c r="M949" s="4">
        <v>0</v>
      </c>
      <c r="N949" s="4">
        <v>1265.6008200000001</v>
      </c>
      <c r="O949" s="4" t="s">
        <v>34</v>
      </c>
      <c r="P949" s="4" t="s">
        <v>34</v>
      </c>
      <c r="Q949" s="4">
        <v>1.9819999999999999E-4</v>
      </c>
      <c r="R949" s="4">
        <v>1.5629999999999999E-6</v>
      </c>
      <c r="S949" s="4">
        <v>3.57</v>
      </c>
    </row>
    <row r="950" spans="1:34" hidden="1" outlineLevel="1" collapsed="1" x14ac:dyDescent="0.25">
      <c r="A950" t="s">
        <v>39</v>
      </c>
      <c r="B950" s="4" t="s">
        <v>34</v>
      </c>
      <c r="C950" s="4" t="s">
        <v>2158</v>
      </c>
      <c r="D950" s="4" t="s">
        <v>341</v>
      </c>
      <c r="E950" s="4">
        <v>1.40123E-2</v>
      </c>
      <c r="F950" s="4">
        <v>6.6384300000000001E-4</v>
      </c>
      <c r="G950" s="4">
        <v>1</v>
      </c>
      <c r="H950" s="4">
        <v>1</v>
      </c>
      <c r="I950" s="4">
        <v>3</v>
      </c>
      <c r="J950" s="4" t="s">
        <v>2147</v>
      </c>
      <c r="K950" s="4" t="s">
        <v>2159</v>
      </c>
      <c r="L950" s="4" t="s">
        <v>2157</v>
      </c>
      <c r="M950" s="4">
        <v>1</v>
      </c>
      <c r="N950" s="4">
        <v>1421.7019299999999</v>
      </c>
      <c r="O950" s="4" t="s">
        <v>34</v>
      </c>
      <c r="P950" s="4" t="s">
        <v>34</v>
      </c>
      <c r="Q950" s="4">
        <v>1.9819999999999999E-4</v>
      </c>
      <c r="R950" s="4">
        <v>2.238E-3</v>
      </c>
      <c r="S950" s="4">
        <v>2.2999999999999998</v>
      </c>
    </row>
    <row r="951" spans="1:34" hidden="1" outlineLevel="1" collapsed="1" x14ac:dyDescent="0.25">
      <c r="A951" t="s">
        <v>39</v>
      </c>
      <c r="B951" s="4" t="s">
        <v>34</v>
      </c>
      <c r="C951" s="4" t="s">
        <v>2160</v>
      </c>
      <c r="D951" s="4" t="s">
        <v>39</v>
      </c>
      <c r="E951" s="4">
        <v>9.4466800000000007E-3</v>
      </c>
      <c r="F951" s="4">
        <v>6.6384300000000001E-4</v>
      </c>
      <c r="G951" s="4">
        <v>1</v>
      </c>
      <c r="H951" s="4">
        <v>1</v>
      </c>
      <c r="I951" s="4">
        <v>1</v>
      </c>
      <c r="J951" s="4" t="s">
        <v>2147</v>
      </c>
      <c r="K951" s="4" t="s">
        <v>2161</v>
      </c>
      <c r="L951" s="4" t="s">
        <v>39</v>
      </c>
      <c r="M951" s="4">
        <v>0</v>
      </c>
      <c r="N951" s="4">
        <v>1264.66443</v>
      </c>
      <c r="O951" s="4" t="s">
        <v>34</v>
      </c>
      <c r="P951" s="4" t="s">
        <v>34</v>
      </c>
      <c r="Q951" s="4">
        <v>1.9819999999999999E-4</v>
      </c>
      <c r="R951" s="4">
        <v>1.3389999999999999E-3</v>
      </c>
      <c r="S951" s="4">
        <v>3.32</v>
      </c>
    </row>
    <row r="952" spans="1:34" hidden="1" outlineLevel="1" collapsed="1" x14ac:dyDescent="0.25">
      <c r="A952" t="s">
        <v>39</v>
      </c>
      <c r="B952" s="4" t="s">
        <v>34</v>
      </c>
      <c r="C952" s="4" t="s">
        <v>2162</v>
      </c>
      <c r="D952" s="4" t="s">
        <v>39</v>
      </c>
      <c r="E952" s="4">
        <v>7.5817200000000003E-6</v>
      </c>
      <c r="F952" s="4">
        <v>6.6384300000000001E-4</v>
      </c>
      <c r="G952" s="4">
        <v>1</v>
      </c>
      <c r="H952" s="4">
        <v>1</v>
      </c>
      <c r="I952" s="4">
        <v>4</v>
      </c>
      <c r="J952" s="4" t="s">
        <v>2147</v>
      </c>
      <c r="K952" s="4" t="s">
        <v>2163</v>
      </c>
      <c r="L952" s="4" t="s">
        <v>39</v>
      </c>
      <c r="M952" s="4">
        <v>0</v>
      </c>
      <c r="N952" s="4">
        <v>1850.8667700000001</v>
      </c>
      <c r="O952" s="4" t="s">
        <v>34</v>
      </c>
      <c r="P952" s="4" t="s">
        <v>34</v>
      </c>
      <c r="Q952" s="4">
        <v>1.9819999999999999E-4</v>
      </c>
      <c r="R952" s="4">
        <v>1.2879999999999999E-7</v>
      </c>
      <c r="S952" s="4">
        <v>5.05</v>
      </c>
    </row>
    <row r="953" spans="1:34" x14ac:dyDescent="0.25">
      <c r="A953" s="3" t="s">
        <v>34</v>
      </c>
      <c r="B953" s="3" t="s">
        <v>35</v>
      </c>
      <c r="C953" s="3" t="s">
        <v>2164</v>
      </c>
      <c r="D953" s="3" t="s">
        <v>2165</v>
      </c>
      <c r="E953" s="3">
        <v>0</v>
      </c>
      <c r="F953" s="3">
        <v>26.734000000000002</v>
      </c>
      <c r="G953" s="3">
        <v>12</v>
      </c>
      <c r="H953" s="3">
        <v>8</v>
      </c>
      <c r="I953" s="3">
        <v>30</v>
      </c>
      <c r="J953" s="3">
        <v>8</v>
      </c>
      <c r="K953" s="3">
        <v>918</v>
      </c>
      <c r="L953" s="3">
        <v>99.6</v>
      </c>
      <c r="M953" s="3">
        <v>5.1100000000000003</v>
      </c>
      <c r="N953" s="3">
        <v>75.23</v>
      </c>
      <c r="O953" s="3">
        <v>8</v>
      </c>
      <c r="P953" s="3" t="s">
        <v>421</v>
      </c>
      <c r="Q953" s="3" t="s">
        <v>39</v>
      </c>
      <c r="R953" s="3" t="s">
        <v>2166</v>
      </c>
      <c r="S953" s="3" t="s">
        <v>2167</v>
      </c>
      <c r="T953" s="3" t="s">
        <v>39</v>
      </c>
      <c r="U953" s="3" t="s">
        <v>2164</v>
      </c>
      <c r="V953" s="3" t="s">
        <v>39</v>
      </c>
      <c r="W953" s="3" t="s">
        <v>226</v>
      </c>
      <c r="X953" s="3" t="s">
        <v>39</v>
      </c>
      <c r="Y953" s="3" t="s">
        <v>39</v>
      </c>
      <c r="Z953" s="3" t="s">
        <v>39</v>
      </c>
      <c r="AA953" s="3">
        <v>0</v>
      </c>
      <c r="AB953" s="3" t="s">
        <v>34</v>
      </c>
      <c r="AC953" s="3">
        <v>1</v>
      </c>
      <c r="AD953" s="3">
        <v>0</v>
      </c>
      <c r="AE953" s="3" t="s">
        <v>39</v>
      </c>
      <c r="AF953" s="3">
        <v>5</v>
      </c>
      <c r="AG953" s="3" t="s">
        <v>2168</v>
      </c>
      <c r="AH953" s="3" t="s">
        <v>2168</v>
      </c>
    </row>
    <row r="954" spans="1:34" hidden="1" outlineLevel="1" collapsed="1" x14ac:dyDescent="0.25">
      <c r="A954" t="s">
        <v>39</v>
      </c>
      <c r="B954" s="2" t="s">
        <v>45</v>
      </c>
      <c r="C954" s="2" t="s">
        <v>46</v>
      </c>
      <c r="D954" s="2" t="s">
        <v>33</v>
      </c>
      <c r="E954" s="2" t="s">
        <v>47</v>
      </c>
      <c r="F954" s="2" t="s">
        <v>48</v>
      </c>
      <c r="G954" s="2" t="s">
        <v>28</v>
      </c>
      <c r="H954" s="2" t="s">
        <v>49</v>
      </c>
      <c r="I954" s="2" t="s">
        <v>8</v>
      </c>
      <c r="J954" s="2" t="s">
        <v>50</v>
      </c>
      <c r="K954" s="2" t="s">
        <v>51</v>
      </c>
      <c r="L954" s="2" t="s">
        <v>52</v>
      </c>
      <c r="M954" s="2" t="s">
        <v>53</v>
      </c>
      <c r="N954" s="2" t="s">
        <v>54</v>
      </c>
      <c r="O954" s="2" t="s">
        <v>27</v>
      </c>
      <c r="P954" s="2" t="s">
        <v>55</v>
      </c>
      <c r="Q954" s="2" t="s">
        <v>56</v>
      </c>
      <c r="R954" s="2" t="s">
        <v>57</v>
      </c>
      <c r="S954" s="2" t="s">
        <v>58</v>
      </c>
    </row>
    <row r="955" spans="1:34" hidden="1" outlineLevel="1" collapsed="1" x14ac:dyDescent="0.25">
      <c r="A955" t="s">
        <v>39</v>
      </c>
      <c r="B955" s="4" t="s">
        <v>34</v>
      </c>
      <c r="C955" s="4" t="s">
        <v>2169</v>
      </c>
      <c r="D955" s="4" t="s">
        <v>39</v>
      </c>
      <c r="E955" s="4">
        <v>3.2986599999999998E-2</v>
      </c>
      <c r="F955" s="4">
        <v>6.6384300000000001E-4</v>
      </c>
      <c r="G955" s="4">
        <v>1</v>
      </c>
      <c r="H955" s="4">
        <v>2</v>
      </c>
      <c r="I955" s="4">
        <v>2</v>
      </c>
      <c r="J955" s="4" t="s">
        <v>2164</v>
      </c>
      <c r="K955" s="4" t="s">
        <v>2170</v>
      </c>
      <c r="L955" s="4" t="s">
        <v>39</v>
      </c>
      <c r="M955" s="4">
        <v>0</v>
      </c>
      <c r="N955" s="4">
        <v>1417.6917599999999</v>
      </c>
      <c r="O955" s="4" t="s">
        <v>34</v>
      </c>
      <c r="P955" s="4" t="s">
        <v>34</v>
      </c>
      <c r="Q955" s="4">
        <v>1.9819999999999999E-4</v>
      </c>
      <c r="R955" s="4">
        <v>6.8320000000000004E-3</v>
      </c>
      <c r="S955" s="4">
        <v>1.53</v>
      </c>
    </row>
    <row r="956" spans="1:34" hidden="1" outlineLevel="1" collapsed="1" x14ac:dyDescent="0.25">
      <c r="A956" t="s">
        <v>39</v>
      </c>
      <c r="B956" s="4" t="s">
        <v>34</v>
      </c>
      <c r="C956" s="4" t="s">
        <v>2171</v>
      </c>
      <c r="D956" s="4" t="s">
        <v>39</v>
      </c>
      <c r="E956" s="4">
        <v>1.9665200000000001E-2</v>
      </c>
      <c r="F956" s="4">
        <v>6.6384300000000001E-4</v>
      </c>
      <c r="G956" s="4">
        <v>1</v>
      </c>
      <c r="H956" s="4">
        <v>1</v>
      </c>
      <c r="I956" s="4">
        <v>1</v>
      </c>
      <c r="J956" s="4" t="s">
        <v>2164</v>
      </c>
      <c r="K956" s="4" t="s">
        <v>2172</v>
      </c>
      <c r="L956" s="4" t="s">
        <v>39</v>
      </c>
      <c r="M956" s="4">
        <v>0</v>
      </c>
      <c r="N956" s="4">
        <v>3259.6692400000002</v>
      </c>
      <c r="O956" s="4" t="s">
        <v>34</v>
      </c>
      <c r="P956" s="4" t="s">
        <v>34</v>
      </c>
      <c r="Q956" s="4">
        <v>1.9819999999999999E-4</v>
      </c>
      <c r="R956" s="4">
        <v>3.4840000000000001E-3</v>
      </c>
      <c r="S956" s="4">
        <v>3.29</v>
      </c>
    </row>
    <row r="957" spans="1:34" hidden="1" outlineLevel="1" collapsed="1" x14ac:dyDescent="0.25">
      <c r="A957" t="s">
        <v>39</v>
      </c>
      <c r="B957" s="4" t="s">
        <v>34</v>
      </c>
      <c r="C957" s="4" t="s">
        <v>2173</v>
      </c>
      <c r="D957" s="4" t="s">
        <v>39</v>
      </c>
      <c r="E957" s="4">
        <v>1.9569099999999999E-2</v>
      </c>
      <c r="F957" s="4">
        <v>6.6384300000000001E-4</v>
      </c>
      <c r="G957" s="4">
        <v>1</v>
      </c>
      <c r="H957" s="4">
        <v>2</v>
      </c>
      <c r="I957" s="4">
        <v>3</v>
      </c>
      <c r="J957" s="4" t="s">
        <v>2164</v>
      </c>
      <c r="K957" s="4" t="s">
        <v>2174</v>
      </c>
      <c r="L957" s="4" t="s">
        <v>39</v>
      </c>
      <c r="M957" s="4">
        <v>0</v>
      </c>
      <c r="N957" s="4">
        <v>844.52909999999997</v>
      </c>
      <c r="O957" s="4" t="s">
        <v>34</v>
      </c>
      <c r="P957" s="4" t="s">
        <v>34</v>
      </c>
      <c r="Q957" s="4">
        <v>1.9819999999999999E-4</v>
      </c>
      <c r="R957" s="4">
        <v>3.4480000000000001E-3</v>
      </c>
      <c r="S957" s="4">
        <v>1.61</v>
      </c>
    </row>
    <row r="958" spans="1:34" hidden="1" outlineLevel="1" collapsed="1" x14ac:dyDescent="0.25">
      <c r="A958" t="s">
        <v>39</v>
      </c>
      <c r="B958" s="4" t="s">
        <v>34</v>
      </c>
      <c r="C958" s="4" t="s">
        <v>2175</v>
      </c>
      <c r="D958" s="4" t="s">
        <v>1903</v>
      </c>
      <c r="E958" s="4">
        <v>7.8657100000000001E-4</v>
      </c>
      <c r="F958" s="4">
        <v>6.6384300000000001E-4</v>
      </c>
      <c r="G958" s="4">
        <v>1</v>
      </c>
      <c r="H958" s="4">
        <v>2</v>
      </c>
      <c r="I958" s="4">
        <v>11</v>
      </c>
      <c r="J958" s="4" t="s">
        <v>2164</v>
      </c>
      <c r="K958" s="4" t="s">
        <v>2176</v>
      </c>
      <c r="L958" s="4" t="s">
        <v>2177</v>
      </c>
      <c r="M958" s="4">
        <v>0</v>
      </c>
      <c r="N958" s="4">
        <v>1823.8843899999999</v>
      </c>
      <c r="O958" s="4" t="s">
        <v>34</v>
      </c>
      <c r="P958" s="4" t="s">
        <v>34</v>
      </c>
      <c r="Q958" s="4">
        <v>1.9819999999999999E-4</v>
      </c>
      <c r="R958" s="4">
        <v>5.287E-5</v>
      </c>
      <c r="S958" s="4">
        <v>4.46</v>
      </c>
    </row>
    <row r="959" spans="1:34" hidden="1" outlineLevel="1" collapsed="1" x14ac:dyDescent="0.25">
      <c r="A959" t="s">
        <v>39</v>
      </c>
      <c r="B959" s="4" t="s">
        <v>34</v>
      </c>
      <c r="C959" s="4" t="s">
        <v>2178</v>
      </c>
      <c r="D959" s="4" t="s">
        <v>39</v>
      </c>
      <c r="E959" s="4">
        <v>4.8954599999999999E-3</v>
      </c>
      <c r="F959" s="4">
        <v>6.6384300000000001E-4</v>
      </c>
      <c r="G959" s="4">
        <v>1</v>
      </c>
      <c r="H959" s="4">
        <v>2</v>
      </c>
      <c r="I959" s="4">
        <v>1</v>
      </c>
      <c r="J959" s="4" t="s">
        <v>2164</v>
      </c>
      <c r="K959" s="4" t="s">
        <v>2179</v>
      </c>
      <c r="L959" s="4" t="s">
        <v>39</v>
      </c>
      <c r="M959" s="4">
        <v>1</v>
      </c>
      <c r="N959" s="4">
        <v>1545.7867200000001</v>
      </c>
      <c r="O959" s="4" t="s">
        <v>34</v>
      </c>
      <c r="P959" s="4" t="s">
        <v>34</v>
      </c>
      <c r="Q959" s="4">
        <v>1.9819999999999999E-4</v>
      </c>
      <c r="R959" s="4">
        <v>5.6630000000000005E-4</v>
      </c>
      <c r="S959" s="4">
        <v>2.68</v>
      </c>
    </row>
    <row r="960" spans="1:34" hidden="1" outlineLevel="1" collapsed="1" x14ac:dyDescent="0.25">
      <c r="A960" t="s">
        <v>39</v>
      </c>
      <c r="B960" s="4" t="s">
        <v>34</v>
      </c>
      <c r="C960" s="4" t="s">
        <v>2180</v>
      </c>
      <c r="D960" s="4" t="s">
        <v>94</v>
      </c>
      <c r="E960" s="4">
        <v>2.9398200000000001E-3</v>
      </c>
      <c r="F960" s="4">
        <v>6.6384300000000001E-4</v>
      </c>
      <c r="G960" s="4">
        <v>1</v>
      </c>
      <c r="H960" s="4">
        <v>2</v>
      </c>
      <c r="I960" s="4">
        <v>3</v>
      </c>
      <c r="J960" s="4" t="s">
        <v>2164</v>
      </c>
      <c r="K960" s="4" t="s">
        <v>2181</v>
      </c>
      <c r="L960" s="4" t="s">
        <v>2182</v>
      </c>
      <c r="M960" s="4">
        <v>0</v>
      </c>
      <c r="N960" s="4">
        <v>1091.5765200000001</v>
      </c>
      <c r="O960" s="4" t="s">
        <v>34</v>
      </c>
      <c r="P960" s="4" t="s">
        <v>34</v>
      </c>
      <c r="Q960" s="4">
        <v>1.9819999999999999E-4</v>
      </c>
      <c r="R960" s="4">
        <v>2.923E-4</v>
      </c>
      <c r="S960" s="4">
        <v>2.06</v>
      </c>
    </row>
    <row r="961" spans="1:34" hidden="1" outlineLevel="1" collapsed="1" x14ac:dyDescent="0.25">
      <c r="A961" t="s">
        <v>39</v>
      </c>
      <c r="B961" s="4" t="s">
        <v>34</v>
      </c>
      <c r="C961" s="4" t="s">
        <v>2183</v>
      </c>
      <c r="D961" s="4" t="s">
        <v>1903</v>
      </c>
      <c r="E961" s="4">
        <v>4.77583E-3</v>
      </c>
      <c r="F961" s="4">
        <v>6.6384300000000001E-4</v>
      </c>
      <c r="G961" s="4">
        <v>1</v>
      </c>
      <c r="H961" s="4">
        <v>1</v>
      </c>
      <c r="I961" s="4">
        <v>1</v>
      </c>
      <c r="J961" s="4" t="s">
        <v>2164</v>
      </c>
      <c r="K961" s="4" t="s">
        <v>2184</v>
      </c>
      <c r="L961" s="4" t="s">
        <v>2185</v>
      </c>
      <c r="M961" s="4">
        <v>1</v>
      </c>
      <c r="N961" s="4">
        <v>2029.9760000000001</v>
      </c>
      <c r="O961" s="4" t="s">
        <v>34</v>
      </c>
      <c r="P961" s="4" t="s">
        <v>34</v>
      </c>
      <c r="Q961" s="4">
        <v>1.9819999999999999E-4</v>
      </c>
      <c r="R961" s="4">
        <v>5.4969999999999997E-4</v>
      </c>
      <c r="S961" s="4">
        <v>3.81</v>
      </c>
    </row>
    <row r="962" spans="1:34" hidden="1" outlineLevel="1" collapsed="1" x14ac:dyDescent="0.25">
      <c r="A962" t="s">
        <v>39</v>
      </c>
      <c r="B962" s="4" t="s">
        <v>34</v>
      </c>
      <c r="C962" s="4" t="s">
        <v>2186</v>
      </c>
      <c r="D962" s="4" t="s">
        <v>2187</v>
      </c>
      <c r="E962" s="4">
        <v>1.2068100000000001E-4</v>
      </c>
      <c r="F962" s="4">
        <v>6.6384300000000001E-4</v>
      </c>
      <c r="G962" s="4">
        <v>1</v>
      </c>
      <c r="H962" s="4">
        <v>2</v>
      </c>
      <c r="I962" s="4">
        <v>8</v>
      </c>
      <c r="J962" s="4" t="s">
        <v>2164</v>
      </c>
      <c r="K962" s="4" t="s">
        <v>2188</v>
      </c>
      <c r="L962" s="4" t="s">
        <v>2189</v>
      </c>
      <c r="M962" s="4">
        <v>0</v>
      </c>
      <c r="N962" s="4">
        <v>1316.56095</v>
      </c>
      <c r="O962" s="4" t="s">
        <v>34</v>
      </c>
      <c r="P962" s="4" t="s">
        <v>34</v>
      </c>
      <c r="Q962" s="4">
        <v>1.9819999999999999E-4</v>
      </c>
      <c r="R962" s="4">
        <v>4.6700000000000002E-6</v>
      </c>
      <c r="S962" s="4">
        <v>3.26</v>
      </c>
    </row>
    <row r="963" spans="1:34" x14ac:dyDescent="0.25">
      <c r="A963" s="3" t="s">
        <v>34</v>
      </c>
      <c r="B963" s="3" t="s">
        <v>35</v>
      </c>
      <c r="C963" s="3" t="s">
        <v>2190</v>
      </c>
      <c r="D963" s="3" t="s">
        <v>2191</v>
      </c>
      <c r="E963" s="3">
        <v>0</v>
      </c>
      <c r="F963" s="3">
        <v>26.495999999999999</v>
      </c>
      <c r="G963" s="3">
        <v>44</v>
      </c>
      <c r="H963" s="3">
        <v>9</v>
      </c>
      <c r="I963" s="3">
        <v>29</v>
      </c>
      <c r="J963" s="3">
        <v>4</v>
      </c>
      <c r="K963" s="3">
        <v>176</v>
      </c>
      <c r="L963" s="3">
        <v>20</v>
      </c>
      <c r="M963" s="3">
        <v>10.08</v>
      </c>
      <c r="N963" s="3">
        <v>68.2</v>
      </c>
      <c r="O963" s="3">
        <v>9</v>
      </c>
      <c r="P963" s="3" t="s">
        <v>794</v>
      </c>
      <c r="Q963" s="3" t="s">
        <v>1233</v>
      </c>
      <c r="R963" s="3" t="s">
        <v>844</v>
      </c>
      <c r="S963" s="3" t="s">
        <v>1973</v>
      </c>
      <c r="T963" s="3" t="s">
        <v>2192</v>
      </c>
      <c r="U963" s="3" t="s">
        <v>2190</v>
      </c>
      <c r="V963" s="3" t="s">
        <v>2193</v>
      </c>
      <c r="W963" s="3" t="s">
        <v>427</v>
      </c>
      <c r="X963" s="3" t="s">
        <v>848</v>
      </c>
      <c r="Y963" s="3" t="s">
        <v>849</v>
      </c>
      <c r="Z963" s="3" t="s">
        <v>850</v>
      </c>
      <c r="AA963" s="3">
        <v>14</v>
      </c>
      <c r="AB963" s="3" t="s">
        <v>34</v>
      </c>
      <c r="AC963" s="3">
        <v>1</v>
      </c>
      <c r="AD963" s="3">
        <v>0</v>
      </c>
      <c r="AE963" s="3" t="s">
        <v>39</v>
      </c>
      <c r="AF963" s="3">
        <v>0</v>
      </c>
      <c r="AG963" s="3" t="s">
        <v>39</v>
      </c>
      <c r="AH963" s="3" t="s">
        <v>39</v>
      </c>
    </row>
    <row r="964" spans="1:34" hidden="1" outlineLevel="1" collapsed="1" x14ac:dyDescent="0.25">
      <c r="A964" t="s">
        <v>39</v>
      </c>
      <c r="B964" s="2" t="s">
        <v>45</v>
      </c>
      <c r="C964" s="2" t="s">
        <v>46</v>
      </c>
      <c r="D964" s="2" t="s">
        <v>33</v>
      </c>
      <c r="E964" s="2" t="s">
        <v>47</v>
      </c>
      <c r="F964" s="2" t="s">
        <v>48</v>
      </c>
      <c r="G964" s="2" t="s">
        <v>28</v>
      </c>
      <c r="H964" s="2" t="s">
        <v>49</v>
      </c>
      <c r="I964" s="2" t="s">
        <v>8</v>
      </c>
      <c r="J964" s="2" t="s">
        <v>50</v>
      </c>
      <c r="K964" s="2" t="s">
        <v>51</v>
      </c>
      <c r="L964" s="2" t="s">
        <v>52</v>
      </c>
      <c r="M964" s="2" t="s">
        <v>53</v>
      </c>
      <c r="N964" s="2" t="s">
        <v>54</v>
      </c>
      <c r="O964" s="2" t="s">
        <v>27</v>
      </c>
      <c r="P964" s="2" t="s">
        <v>55</v>
      </c>
      <c r="Q964" s="2" t="s">
        <v>56</v>
      </c>
      <c r="R964" s="2" t="s">
        <v>57</v>
      </c>
      <c r="S964" s="2" t="s">
        <v>58</v>
      </c>
    </row>
    <row r="965" spans="1:34" hidden="1" outlineLevel="1" collapsed="1" x14ac:dyDescent="0.25">
      <c r="A965" t="s">
        <v>39</v>
      </c>
      <c r="B965" s="4" t="s">
        <v>34</v>
      </c>
      <c r="C965" s="4" t="s">
        <v>1975</v>
      </c>
      <c r="D965" s="4" t="s">
        <v>39</v>
      </c>
      <c r="E965" s="4">
        <v>1.07496E-3</v>
      </c>
      <c r="F965" s="4">
        <v>6.6384300000000001E-4</v>
      </c>
      <c r="G965" s="4">
        <v>2</v>
      </c>
      <c r="H965" s="4">
        <v>2</v>
      </c>
      <c r="I965" s="4">
        <v>1</v>
      </c>
      <c r="J965" s="4" t="s">
        <v>1976</v>
      </c>
      <c r="K965" s="4" t="s">
        <v>1977</v>
      </c>
      <c r="L965" s="4" t="s">
        <v>39</v>
      </c>
      <c r="M965" s="4">
        <v>0</v>
      </c>
      <c r="N965" s="4">
        <v>1479.9257299999999</v>
      </c>
      <c r="O965" s="4" t="s">
        <v>34</v>
      </c>
      <c r="P965" s="4" t="s">
        <v>34</v>
      </c>
      <c r="Q965" s="4">
        <v>1.9819999999999999E-4</v>
      </c>
      <c r="R965" s="4">
        <v>7.9629999999999995E-5</v>
      </c>
      <c r="S965" s="4">
        <v>2.69</v>
      </c>
    </row>
    <row r="966" spans="1:34" hidden="1" outlineLevel="1" collapsed="1" x14ac:dyDescent="0.25">
      <c r="A966" t="s">
        <v>39</v>
      </c>
      <c r="B966" s="4" t="s">
        <v>34</v>
      </c>
      <c r="C966" s="4" t="s">
        <v>2194</v>
      </c>
      <c r="D966" s="4" t="s">
        <v>39</v>
      </c>
      <c r="E966" s="4">
        <v>1.4763199999999999E-3</v>
      </c>
      <c r="F966" s="4">
        <v>6.6384300000000001E-4</v>
      </c>
      <c r="G966" s="4">
        <v>1</v>
      </c>
      <c r="H966" s="4">
        <v>1</v>
      </c>
      <c r="I966" s="4">
        <v>3</v>
      </c>
      <c r="J966" s="4" t="s">
        <v>2190</v>
      </c>
      <c r="K966" s="4" t="s">
        <v>2195</v>
      </c>
      <c r="L966" s="4" t="s">
        <v>39</v>
      </c>
      <c r="M966" s="4">
        <v>0</v>
      </c>
      <c r="N966" s="4">
        <v>1304.6481100000001</v>
      </c>
      <c r="O966" s="4" t="s">
        <v>34</v>
      </c>
      <c r="P966" s="4" t="s">
        <v>34</v>
      </c>
      <c r="Q966" s="4">
        <v>1.9819999999999999E-4</v>
      </c>
      <c r="R966" s="4">
        <v>1.197E-4</v>
      </c>
      <c r="S966" s="4">
        <v>3.56</v>
      </c>
    </row>
    <row r="967" spans="1:34" hidden="1" outlineLevel="1" collapsed="1" x14ac:dyDescent="0.25">
      <c r="A967" t="s">
        <v>39</v>
      </c>
      <c r="B967" s="4" t="s">
        <v>34</v>
      </c>
      <c r="C967" s="4" t="s">
        <v>1982</v>
      </c>
      <c r="D967" s="4" t="s">
        <v>39</v>
      </c>
      <c r="E967" s="4">
        <v>5.2207E-3</v>
      </c>
      <c r="F967" s="4">
        <v>6.6384300000000001E-4</v>
      </c>
      <c r="G967" s="4">
        <v>2</v>
      </c>
      <c r="H967" s="4">
        <v>2</v>
      </c>
      <c r="I967" s="4">
        <v>5</v>
      </c>
      <c r="J967" s="4" t="s">
        <v>1976</v>
      </c>
      <c r="K967" s="4" t="s">
        <v>1983</v>
      </c>
      <c r="L967" s="4" t="s">
        <v>39</v>
      </c>
      <c r="M967" s="4">
        <v>0</v>
      </c>
      <c r="N967" s="4">
        <v>1017.50401</v>
      </c>
      <c r="O967" s="4" t="s">
        <v>34</v>
      </c>
      <c r="P967" s="4" t="s">
        <v>34</v>
      </c>
      <c r="Q967" s="4">
        <v>1.9819999999999999E-4</v>
      </c>
      <c r="R967" s="4">
        <v>6.1660000000000003E-4</v>
      </c>
      <c r="S967" s="4">
        <v>2.4900000000000002</v>
      </c>
    </row>
    <row r="968" spans="1:34" hidden="1" outlineLevel="1" collapsed="1" x14ac:dyDescent="0.25">
      <c r="A968" t="s">
        <v>39</v>
      </c>
      <c r="B968" s="4" t="s">
        <v>34</v>
      </c>
      <c r="C968" s="4" t="s">
        <v>2196</v>
      </c>
      <c r="D968" s="4" t="s">
        <v>39</v>
      </c>
      <c r="E968" s="4">
        <v>3.8702300000000002E-2</v>
      </c>
      <c r="F968" s="4">
        <v>6.6384300000000001E-4</v>
      </c>
      <c r="G968" s="4">
        <v>1</v>
      </c>
      <c r="H968" s="4">
        <v>1</v>
      </c>
      <c r="I968" s="4">
        <v>1</v>
      </c>
      <c r="J968" s="4" t="s">
        <v>2190</v>
      </c>
      <c r="K968" s="4" t="s">
        <v>2197</v>
      </c>
      <c r="L968" s="4" t="s">
        <v>39</v>
      </c>
      <c r="M968" s="4">
        <v>0</v>
      </c>
      <c r="N968" s="4">
        <v>1583.8427799999999</v>
      </c>
      <c r="O968" s="4" t="s">
        <v>34</v>
      </c>
      <c r="P968" s="4" t="s">
        <v>34</v>
      </c>
      <c r="Q968" s="4">
        <v>1.9819999999999999E-4</v>
      </c>
      <c r="R968" s="4">
        <v>8.4370000000000001E-3</v>
      </c>
      <c r="S968" s="4">
        <v>2.42</v>
      </c>
    </row>
    <row r="969" spans="1:34" hidden="1" outlineLevel="1" collapsed="1" x14ac:dyDescent="0.25">
      <c r="A969" t="s">
        <v>39</v>
      </c>
      <c r="B969" s="4" t="s">
        <v>34</v>
      </c>
      <c r="C969" s="4" t="s">
        <v>2198</v>
      </c>
      <c r="D969" s="4" t="s">
        <v>39</v>
      </c>
      <c r="E969" s="4">
        <v>0.21826300000000001</v>
      </c>
      <c r="F969" s="4">
        <v>9.6284400000000003E-3</v>
      </c>
      <c r="G969" s="4">
        <v>1</v>
      </c>
      <c r="H969" s="4">
        <v>1</v>
      </c>
      <c r="I969" s="4">
        <v>1</v>
      </c>
      <c r="J969" s="4" t="s">
        <v>2190</v>
      </c>
      <c r="K969" s="4" t="s">
        <v>2199</v>
      </c>
      <c r="L969" s="4" t="s">
        <v>39</v>
      </c>
      <c r="M969" s="4">
        <v>1</v>
      </c>
      <c r="N969" s="4">
        <v>1432.74307</v>
      </c>
      <c r="O969" s="4" t="s">
        <v>34</v>
      </c>
      <c r="P969" s="4" t="s">
        <v>34</v>
      </c>
      <c r="Q969" s="4">
        <v>2.6549999999999998E-3</v>
      </c>
      <c r="R969" s="4">
        <v>8.9459999999999998E-2</v>
      </c>
      <c r="S969" s="4">
        <v>1.81</v>
      </c>
    </row>
    <row r="970" spans="1:34" hidden="1" outlineLevel="1" collapsed="1" x14ac:dyDescent="0.25">
      <c r="A970" t="s">
        <v>39</v>
      </c>
      <c r="B970" s="4" t="s">
        <v>34</v>
      </c>
      <c r="C970" s="4" t="s">
        <v>1984</v>
      </c>
      <c r="D970" s="4" t="s">
        <v>39</v>
      </c>
      <c r="E970" s="4">
        <v>1.14842E-4</v>
      </c>
      <c r="F970" s="4">
        <v>6.6384300000000001E-4</v>
      </c>
      <c r="G970" s="4">
        <v>2</v>
      </c>
      <c r="H970" s="4">
        <v>2</v>
      </c>
      <c r="I970" s="4">
        <v>9</v>
      </c>
      <c r="J970" s="4" t="s">
        <v>1976</v>
      </c>
      <c r="K970" s="4" t="s">
        <v>1985</v>
      </c>
      <c r="L970" s="4" t="s">
        <v>39</v>
      </c>
      <c r="M970" s="4">
        <v>0</v>
      </c>
      <c r="N970" s="4">
        <v>1059.56807</v>
      </c>
      <c r="O970" s="4" t="s">
        <v>34</v>
      </c>
      <c r="P970" s="4" t="s">
        <v>34</v>
      </c>
      <c r="Q970" s="4">
        <v>1.9819999999999999E-4</v>
      </c>
      <c r="R970" s="4">
        <v>4.3549999999999998E-6</v>
      </c>
      <c r="S970" s="4">
        <v>3.01</v>
      </c>
    </row>
    <row r="971" spans="1:34" hidden="1" outlineLevel="1" collapsed="1" x14ac:dyDescent="0.25">
      <c r="A971" t="s">
        <v>39</v>
      </c>
      <c r="B971" s="4" t="s">
        <v>34</v>
      </c>
      <c r="C971" s="4" t="s">
        <v>1986</v>
      </c>
      <c r="D971" s="4" t="s">
        <v>39</v>
      </c>
      <c r="E971" s="4">
        <v>8.7948299999999993E-2</v>
      </c>
      <c r="F971" s="4">
        <v>1.35166E-3</v>
      </c>
      <c r="G971" s="4">
        <v>2</v>
      </c>
      <c r="H971" s="4">
        <v>2</v>
      </c>
      <c r="I971" s="4">
        <v>1</v>
      </c>
      <c r="J971" s="4" t="s">
        <v>1976</v>
      </c>
      <c r="K971" s="4" t="s">
        <v>1987</v>
      </c>
      <c r="L971" s="4" t="s">
        <v>39</v>
      </c>
      <c r="M971" s="4">
        <v>1</v>
      </c>
      <c r="N971" s="4">
        <v>2058.0542300000002</v>
      </c>
      <c r="O971" s="4" t="s">
        <v>34</v>
      </c>
      <c r="P971" s="4" t="s">
        <v>34</v>
      </c>
      <c r="Q971" s="4">
        <v>3.7310000000000002E-4</v>
      </c>
      <c r="R971" s="4">
        <v>2.5360000000000001E-2</v>
      </c>
      <c r="S971" s="4">
        <v>2.73</v>
      </c>
    </row>
    <row r="972" spans="1:34" hidden="1" outlineLevel="1" collapsed="1" x14ac:dyDescent="0.25">
      <c r="A972" t="s">
        <v>39</v>
      </c>
      <c r="B972" s="4" t="s">
        <v>34</v>
      </c>
      <c r="C972" s="4" t="s">
        <v>2200</v>
      </c>
      <c r="D972" s="4" t="s">
        <v>39</v>
      </c>
      <c r="E972" s="4">
        <v>1.3807E-2</v>
      </c>
      <c r="F972" s="4">
        <v>6.6384300000000001E-4</v>
      </c>
      <c r="G972" s="4">
        <v>1</v>
      </c>
      <c r="H972" s="4">
        <v>1</v>
      </c>
      <c r="I972" s="4">
        <v>6</v>
      </c>
      <c r="J972" s="4" t="s">
        <v>2190</v>
      </c>
      <c r="K972" s="4" t="s">
        <v>2201</v>
      </c>
      <c r="L972" s="4" t="s">
        <v>39</v>
      </c>
      <c r="M972" s="4">
        <v>0</v>
      </c>
      <c r="N972" s="4">
        <v>1262.60518</v>
      </c>
      <c r="O972" s="4" t="s">
        <v>34</v>
      </c>
      <c r="P972" s="4" t="s">
        <v>34</v>
      </c>
      <c r="Q972" s="4">
        <v>1.9819999999999999E-4</v>
      </c>
      <c r="R972" s="4">
        <v>2.189E-3</v>
      </c>
      <c r="S972" s="4">
        <v>2.31</v>
      </c>
    </row>
    <row r="973" spans="1:34" hidden="1" outlineLevel="1" collapsed="1" x14ac:dyDescent="0.25">
      <c r="A973" t="s">
        <v>39</v>
      </c>
      <c r="B973" s="4" t="s">
        <v>34</v>
      </c>
      <c r="C973" s="4" t="s">
        <v>1992</v>
      </c>
      <c r="D973" s="4" t="s">
        <v>39</v>
      </c>
      <c r="E973" s="4">
        <v>1.7481099999999999E-2</v>
      </c>
      <c r="F973" s="4">
        <v>6.6384300000000001E-4</v>
      </c>
      <c r="G973" s="4">
        <v>2</v>
      </c>
      <c r="H973" s="4">
        <v>2</v>
      </c>
      <c r="I973" s="4">
        <v>2</v>
      </c>
      <c r="J973" s="4" t="s">
        <v>1976</v>
      </c>
      <c r="K973" s="4" t="s">
        <v>1993</v>
      </c>
      <c r="L973" s="4" t="s">
        <v>39</v>
      </c>
      <c r="M973" s="4">
        <v>0</v>
      </c>
      <c r="N973" s="4">
        <v>882.49311</v>
      </c>
      <c r="O973" s="4" t="s">
        <v>34</v>
      </c>
      <c r="P973" s="4" t="s">
        <v>34</v>
      </c>
      <c r="Q973" s="4">
        <v>1.9819999999999999E-4</v>
      </c>
      <c r="R973" s="4">
        <v>2.9759999999999999E-3</v>
      </c>
      <c r="S973" s="4">
        <v>1.48</v>
      </c>
    </row>
    <row r="974" spans="1:34" x14ac:dyDescent="0.25">
      <c r="A974" s="3" t="s">
        <v>34</v>
      </c>
      <c r="B974" s="3" t="s">
        <v>35</v>
      </c>
      <c r="C974" s="3" t="s">
        <v>2202</v>
      </c>
      <c r="D974" s="3" t="s">
        <v>2203</v>
      </c>
      <c r="E974" s="3">
        <v>0</v>
      </c>
      <c r="F974" s="3">
        <v>26.463999999999999</v>
      </c>
      <c r="G974" s="3">
        <v>32</v>
      </c>
      <c r="H974" s="3">
        <v>6</v>
      </c>
      <c r="I974" s="3">
        <v>16</v>
      </c>
      <c r="J974" s="3">
        <v>6</v>
      </c>
      <c r="K974" s="3">
        <v>217</v>
      </c>
      <c r="L974" s="3">
        <v>24.5</v>
      </c>
      <c r="M974" s="3">
        <v>9.7200000000000006</v>
      </c>
      <c r="N974" s="3">
        <v>42.37</v>
      </c>
      <c r="O974" s="3">
        <v>6</v>
      </c>
      <c r="P974" s="3" t="s">
        <v>421</v>
      </c>
      <c r="Q974" s="3" t="s">
        <v>39</v>
      </c>
      <c r="R974" s="3" t="s">
        <v>844</v>
      </c>
      <c r="S974" s="3" t="s">
        <v>2204</v>
      </c>
      <c r="T974" s="3" t="s">
        <v>39</v>
      </c>
      <c r="U974" s="3" t="s">
        <v>2205</v>
      </c>
      <c r="V974" s="3" t="s">
        <v>39</v>
      </c>
      <c r="W974" s="3" t="s">
        <v>2206</v>
      </c>
      <c r="X974" s="3" t="s">
        <v>39</v>
      </c>
      <c r="Y974" s="3" t="s">
        <v>39</v>
      </c>
      <c r="Z974" s="3" t="s">
        <v>39</v>
      </c>
      <c r="AA974" s="3">
        <v>0</v>
      </c>
      <c r="AB974" s="3" t="s">
        <v>34</v>
      </c>
      <c r="AC974" s="3">
        <v>1</v>
      </c>
      <c r="AD974" s="3">
        <v>0</v>
      </c>
      <c r="AE974" s="3" t="s">
        <v>39</v>
      </c>
      <c r="AF974" s="3">
        <v>2</v>
      </c>
      <c r="AG974" s="3" t="s">
        <v>2207</v>
      </c>
      <c r="AH974" s="3" t="s">
        <v>2208</v>
      </c>
    </row>
    <row r="975" spans="1:34" hidden="1" outlineLevel="1" collapsed="1" x14ac:dyDescent="0.25">
      <c r="A975" t="s">
        <v>39</v>
      </c>
      <c r="B975" s="2" t="s">
        <v>45</v>
      </c>
      <c r="C975" s="2" t="s">
        <v>46</v>
      </c>
      <c r="D975" s="2" t="s">
        <v>33</v>
      </c>
      <c r="E975" s="2" t="s">
        <v>47</v>
      </c>
      <c r="F975" s="2" t="s">
        <v>48</v>
      </c>
      <c r="G975" s="2" t="s">
        <v>28</v>
      </c>
      <c r="H975" s="2" t="s">
        <v>49</v>
      </c>
      <c r="I975" s="2" t="s">
        <v>8</v>
      </c>
      <c r="J975" s="2" t="s">
        <v>50</v>
      </c>
      <c r="K975" s="2" t="s">
        <v>51</v>
      </c>
      <c r="L975" s="2" t="s">
        <v>52</v>
      </c>
      <c r="M975" s="2" t="s">
        <v>53</v>
      </c>
      <c r="N975" s="2" t="s">
        <v>54</v>
      </c>
      <c r="O975" s="2" t="s">
        <v>27</v>
      </c>
      <c r="P975" s="2" t="s">
        <v>55</v>
      </c>
      <c r="Q975" s="2" t="s">
        <v>56</v>
      </c>
      <c r="R975" s="2" t="s">
        <v>57</v>
      </c>
      <c r="S975" s="2" t="s">
        <v>58</v>
      </c>
    </row>
    <row r="976" spans="1:34" hidden="1" outlineLevel="1" collapsed="1" x14ac:dyDescent="0.25">
      <c r="A976" t="s">
        <v>39</v>
      </c>
      <c r="B976" s="4" t="s">
        <v>34</v>
      </c>
      <c r="C976" s="4" t="s">
        <v>2209</v>
      </c>
      <c r="D976" s="4" t="s">
        <v>39</v>
      </c>
      <c r="E976" s="4">
        <v>1.48644E-2</v>
      </c>
      <c r="F976" s="4">
        <v>6.6384300000000001E-4</v>
      </c>
      <c r="G976" s="4">
        <v>1</v>
      </c>
      <c r="H976" s="4">
        <v>1</v>
      </c>
      <c r="I976" s="4">
        <v>7</v>
      </c>
      <c r="J976" s="4" t="s">
        <v>2202</v>
      </c>
      <c r="K976" s="4" t="s">
        <v>2210</v>
      </c>
      <c r="L976" s="4" t="s">
        <v>39</v>
      </c>
      <c r="M976" s="4">
        <v>0</v>
      </c>
      <c r="N976" s="4">
        <v>855.52982999999995</v>
      </c>
      <c r="O976" s="4" t="s">
        <v>34</v>
      </c>
      <c r="P976" s="4" t="s">
        <v>34</v>
      </c>
      <c r="Q976" s="4">
        <v>1.9819999999999999E-4</v>
      </c>
      <c r="R976" s="4">
        <v>2.4099999999999998E-3</v>
      </c>
      <c r="S976" s="4">
        <v>1.95</v>
      </c>
    </row>
    <row r="977" spans="1:34" hidden="1" outlineLevel="1" collapsed="1" x14ac:dyDescent="0.25">
      <c r="A977" t="s">
        <v>39</v>
      </c>
      <c r="B977" s="4" t="s">
        <v>34</v>
      </c>
      <c r="C977" s="4" t="s">
        <v>2211</v>
      </c>
      <c r="D977" s="4" t="s">
        <v>2212</v>
      </c>
      <c r="E977" s="4">
        <v>0.201018</v>
      </c>
      <c r="F977" s="4">
        <v>9.0459700000000004E-3</v>
      </c>
      <c r="G977" s="4">
        <v>1</v>
      </c>
      <c r="H977" s="4">
        <v>1</v>
      </c>
      <c r="I977" s="4">
        <v>1</v>
      </c>
      <c r="J977" s="4" t="s">
        <v>2202</v>
      </c>
      <c r="K977" s="4" t="s">
        <v>2213</v>
      </c>
      <c r="L977" s="4" t="s">
        <v>2214</v>
      </c>
      <c r="M977" s="4">
        <v>0</v>
      </c>
      <c r="N977" s="4">
        <v>2610.18977</v>
      </c>
      <c r="O977" s="4" t="s">
        <v>34</v>
      </c>
      <c r="P977" s="4" t="s">
        <v>34</v>
      </c>
      <c r="Q977" s="4">
        <v>2.503E-3</v>
      </c>
      <c r="R977" s="4">
        <v>7.9750000000000001E-2</v>
      </c>
      <c r="S977" s="4">
        <v>2.83</v>
      </c>
    </row>
    <row r="978" spans="1:34" hidden="1" outlineLevel="1" collapsed="1" x14ac:dyDescent="0.25">
      <c r="A978" t="s">
        <v>39</v>
      </c>
      <c r="B978" s="4" t="s">
        <v>34</v>
      </c>
      <c r="C978" s="4" t="s">
        <v>2215</v>
      </c>
      <c r="D978" s="4" t="s">
        <v>39</v>
      </c>
      <c r="E978" s="4">
        <v>4.68222E-3</v>
      </c>
      <c r="F978" s="4">
        <v>6.6384300000000001E-4</v>
      </c>
      <c r="G978" s="4">
        <v>1</v>
      </c>
      <c r="H978" s="4">
        <v>1</v>
      </c>
      <c r="I978" s="4">
        <v>1</v>
      </c>
      <c r="J978" s="4" t="s">
        <v>2202</v>
      </c>
      <c r="K978" s="4" t="s">
        <v>2216</v>
      </c>
      <c r="L978" s="4" t="s">
        <v>39</v>
      </c>
      <c r="M978" s="4">
        <v>0</v>
      </c>
      <c r="N978" s="4">
        <v>1489.8260700000001</v>
      </c>
      <c r="O978" s="4" t="s">
        <v>34</v>
      </c>
      <c r="P978" s="4" t="s">
        <v>34</v>
      </c>
      <c r="Q978" s="4">
        <v>1.9819999999999999E-4</v>
      </c>
      <c r="R978" s="4">
        <v>5.3430000000000003E-4</v>
      </c>
      <c r="S978" s="4">
        <v>2.34</v>
      </c>
    </row>
    <row r="979" spans="1:34" hidden="1" outlineLevel="1" collapsed="1" x14ac:dyDescent="0.25">
      <c r="A979" t="s">
        <v>39</v>
      </c>
      <c r="B979" s="4" t="s">
        <v>34</v>
      </c>
      <c r="C979" s="4" t="s">
        <v>2217</v>
      </c>
      <c r="D979" s="4" t="s">
        <v>673</v>
      </c>
      <c r="E979" s="4">
        <v>2.76266E-4</v>
      </c>
      <c r="F979" s="4">
        <v>6.6384300000000001E-4</v>
      </c>
      <c r="G979" s="4">
        <v>1</v>
      </c>
      <c r="H979" s="4">
        <v>1</v>
      </c>
      <c r="I979" s="4">
        <v>2</v>
      </c>
      <c r="J979" s="4" t="s">
        <v>2202</v>
      </c>
      <c r="K979" s="4" t="s">
        <v>2218</v>
      </c>
      <c r="L979" s="4" t="s">
        <v>2219</v>
      </c>
      <c r="M979" s="4">
        <v>0</v>
      </c>
      <c r="N979" s="4">
        <v>1412.60321</v>
      </c>
      <c r="O979" s="4" t="s">
        <v>34</v>
      </c>
      <c r="P979" s="4" t="s">
        <v>34</v>
      </c>
      <c r="Q979" s="4">
        <v>1.9819999999999999E-4</v>
      </c>
      <c r="R979" s="4">
        <v>1.361E-5</v>
      </c>
      <c r="S979" s="4">
        <v>2.85</v>
      </c>
    </row>
    <row r="980" spans="1:34" hidden="1" outlineLevel="1" collapsed="1" x14ac:dyDescent="0.25">
      <c r="A980" t="s">
        <v>39</v>
      </c>
      <c r="B980" s="4" t="s">
        <v>34</v>
      </c>
      <c r="C980" s="4" t="s">
        <v>2220</v>
      </c>
      <c r="D980" s="4" t="s">
        <v>673</v>
      </c>
      <c r="E980" s="4">
        <v>1.0713900000000001E-4</v>
      </c>
      <c r="F980" s="4">
        <v>6.6384300000000001E-4</v>
      </c>
      <c r="G980" s="4">
        <v>1</v>
      </c>
      <c r="H980" s="4">
        <v>1</v>
      </c>
      <c r="I980" s="4">
        <v>4</v>
      </c>
      <c r="J980" s="4" t="s">
        <v>2202</v>
      </c>
      <c r="K980" s="4" t="s">
        <v>2221</v>
      </c>
      <c r="L980" s="4" t="s">
        <v>2219</v>
      </c>
      <c r="M980" s="4">
        <v>1</v>
      </c>
      <c r="N980" s="4">
        <v>1540.6981699999999</v>
      </c>
      <c r="O980" s="4" t="s">
        <v>34</v>
      </c>
      <c r="P980" s="4" t="s">
        <v>34</v>
      </c>
      <c r="Q980" s="4">
        <v>1.9819999999999999E-4</v>
      </c>
      <c r="R980" s="4">
        <v>3.9890000000000003E-6</v>
      </c>
      <c r="S980" s="4">
        <v>3.8</v>
      </c>
    </row>
    <row r="981" spans="1:34" hidden="1" outlineLevel="1" collapsed="1" x14ac:dyDescent="0.25">
      <c r="A981" t="s">
        <v>39</v>
      </c>
      <c r="B981" s="4" t="s">
        <v>34</v>
      </c>
      <c r="C981" s="4" t="s">
        <v>2222</v>
      </c>
      <c r="D981" s="4" t="s">
        <v>39</v>
      </c>
      <c r="E981" s="4">
        <v>1.26603E-3</v>
      </c>
      <c r="F981" s="4">
        <v>6.6384300000000001E-4</v>
      </c>
      <c r="G981" s="4">
        <v>1</v>
      </c>
      <c r="H981" s="4">
        <v>1</v>
      </c>
      <c r="I981" s="4">
        <v>1</v>
      </c>
      <c r="J981" s="4" t="s">
        <v>2202</v>
      </c>
      <c r="K981" s="4" t="s">
        <v>2223</v>
      </c>
      <c r="L981" s="4" t="s">
        <v>39</v>
      </c>
      <c r="M981" s="4">
        <v>0</v>
      </c>
      <c r="N981" s="4">
        <v>1367.75693</v>
      </c>
      <c r="O981" s="4" t="s">
        <v>34</v>
      </c>
      <c r="P981" s="4" t="s">
        <v>34</v>
      </c>
      <c r="Q981" s="4">
        <v>1.9819999999999999E-4</v>
      </c>
      <c r="R981" s="4">
        <v>9.7990000000000002E-5</v>
      </c>
      <c r="S981" s="4">
        <v>2.3199999999999998</v>
      </c>
    </row>
    <row r="982" spans="1:34" x14ac:dyDescent="0.25">
      <c r="A982" s="3" t="s">
        <v>34</v>
      </c>
      <c r="B982" s="3" t="s">
        <v>35</v>
      </c>
      <c r="C982" s="3" t="s">
        <v>2224</v>
      </c>
      <c r="D982" s="3" t="s">
        <v>2225</v>
      </c>
      <c r="E982" s="3">
        <v>0</v>
      </c>
      <c r="F982" s="3">
        <v>24.667999999999999</v>
      </c>
      <c r="G982" s="3">
        <v>29</v>
      </c>
      <c r="H982" s="3">
        <v>6</v>
      </c>
      <c r="I982" s="3">
        <v>30</v>
      </c>
      <c r="J982" s="3">
        <v>6</v>
      </c>
      <c r="K982" s="3">
        <v>226</v>
      </c>
      <c r="L982" s="3">
        <v>24.9</v>
      </c>
      <c r="M982" s="3">
        <v>11.33</v>
      </c>
      <c r="N982" s="3">
        <v>73.16</v>
      </c>
      <c r="O982" s="3">
        <v>6</v>
      </c>
      <c r="P982" s="3" t="s">
        <v>39</v>
      </c>
      <c r="Q982" s="3" t="s">
        <v>39</v>
      </c>
      <c r="R982" s="3" t="s">
        <v>39</v>
      </c>
      <c r="S982" s="3" t="s">
        <v>1843</v>
      </c>
      <c r="T982" s="3" t="s">
        <v>39</v>
      </c>
      <c r="U982" s="3" t="s">
        <v>2226</v>
      </c>
      <c r="V982" s="3" t="s">
        <v>39</v>
      </c>
      <c r="W982" s="3" t="s">
        <v>42</v>
      </c>
      <c r="X982" s="3" t="s">
        <v>39</v>
      </c>
      <c r="Y982" s="3" t="s">
        <v>39</v>
      </c>
      <c r="Z982" s="3" t="s">
        <v>39</v>
      </c>
      <c r="AA982" s="3">
        <v>0</v>
      </c>
      <c r="AB982" s="3" t="s">
        <v>34</v>
      </c>
      <c r="AC982" s="3">
        <v>1</v>
      </c>
      <c r="AD982" s="3">
        <v>0</v>
      </c>
      <c r="AE982" s="3" t="s">
        <v>39</v>
      </c>
      <c r="AF982" s="3">
        <v>2</v>
      </c>
      <c r="AG982" s="3" t="s">
        <v>2227</v>
      </c>
      <c r="AH982" s="3" t="s">
        <v>2228</v>
      </c>
    </row>
    <row r="983" spans="1:34" hidden="1" outlineLevel="1" collapsed="1" x14ac:dyDescent="0.25">
      <c r="A983" t="s">
        <v>39</v>
      </c>
      <c r="B983" s="2" t="s">
        <v>45</v>
      </c>
      <c r="C983" s="2" t="s">
        <v>46</v>
      </c>
      <c r="D983" s="2" t="s">
        <v>33</v>
      </c>
      <c r="E983" s="2" t="s">
        <v>47</v>
      </c>
      <c r="F983" s="2" t="s">
        <v>48</v>
      </c>
      <c r="G983" s="2" t="s">
        <v>28</v>
      </c>
      <c r="H983" s="2" t="s">
        <v>49</v>
      </c>
      <c r="I983" s="2" t="s">
        <v>8</v>
      </c>
      <c r="J983" s="2" t="s">
        <v>50</v>
      </c>
      <c r="K983" s="2" t="s">
        <v>51</v>
      </c>
      <c r="L983" s="2" t="s">
        <v>52</v>
      </c>
      <c r="M983" s="2" t="s">
        <v>53</v>
      </c>
      <c r="N983" s="2" t="s">
        <v>54</v>
      </c>
      <c r="O983" s="2" t="s">
        <v>27</v>
      </c>
      <c r="P983" s="2" t="s">
        <v>55</v>
      </c>
      <c r="Q983" s="2" t="s">
        <v>56</v>
      </c>
      <c r="R983" s="2" t="s">
        <v>57</v>
      </c>
      <c r="S983" s="2" t="s">
        <v>58</v>
      </c>
    </row>
    <row r="984" spans="1:34" hidden="1" outlineLevel="1" collapsed="1" x14ac:dyDescent="0.25">
      <c r="A984" t="s">
        <v>39</v>
      </c>
      <c r="B984" s="4" t="s">
        <v>34</v>
      </c>
      <c r="C984" s="4" t="s">
        <v>2229</v>
      </c>
      <c r="D984" s="4" t="s">
        <v>39</v>
      </c>
      <c r="E984" s="4">
        <v>2.1268599999999999E-2</v>
      </c>
      <c r="F984" s="4">
        <v>6.6384300000000001E-4</v>
      </c>
      <c r="G984" s="4">
        <v>1</v>
      </c>
      <c r="H984" s="4">
        <v>1</v>
      </c>
      <c r="I984" s="4">
        <v>2</v>
      </c>
      <c r="J984" s="4" t="s">
        <v>2224</v>
      </c>
      <c r="K984" s="4" t="s">
        <v>2230</v>
      </c>
      <c r="L984" s="4" t="s">
        <v>39</v>
      </c>
      <c r="M984" s="4">
        <v>0</v>
      </c>
      <c r="N984" s="4">
        <v>1324.66443</v>
      </c>
      <c r="O984" s="4" t="s">
        <v>34</v>
      </c>
      <c r="P984" s="4" t="s">
        <v>34</v>
      </c>
      <c r="Q984" s="4">
        <v>1.9819999999999999E-4</v>
      </c>
      <c r="R984" s="4">
        <v>3.849E-3</v>
      </c>
      <c r="S984" s="4">
        <v>2.5299999999999998</v>
      </c>
    </row>
    <row r="985" spans="1:34" hidden="1" outlineLevel="1" collapsed="1" x14ac:dyDescent="0.25">
      <c r="A985" t="s">
        <v>39</v>
      </c>
      <c r="B985" s="4" t="s">
        <v>34</v>
      </c>
      <c r="C985" s="4" t="s">
        <v>2231</v>
      </c>
      <c r="D985" s="4" t="s">
        <v>1903</v>
      </c>
      <c r="E985" s="4">
        <v>4.7054499999999999E-3</v>
      </c>
      <c r="F985" s="4">
        <v>6.6384300000000001E-4</v>
      </c>
      <c r="G985" s="4">
        <v>1</v>
      </c>
      <c r="H985" s="4">
        <v>1</v>
      </c>
      <c r="I985" s="4">
        <v>5</v>
      </c>
      <c r="J985" s="4" t="s">
        <v>2224</v>
      </c>
      <c r="K985" s="4" t="s">
        <v>2232</v>
      </c>
      <c r="L985" s="4" t="s">
        <v>2233</v>
      </c>
      <c r="M985" s="4">
        <v>0</v>
      </c>
      <c r="N985" s="4">
        <v>1270.60961</v>
      </c>
      <c r="O985" s="4" t="s">
        <v>34</v>
      </c>
      <c r="P985" s="4" t="s">
        <v>34</v>
      </c>
      <c r="Q985" s="4">
        <v>1.9819999999999999E-4</v>
      </c>
      <c r="R985" s="4">
        <v>5.3790000000000001E-4</v>
      </c>
      <c r="S985" s="4">
        <v>2.23</v>
      </c>
    </row>
    <row r="986" spans="1:34" hidden="1" outlineLevel="1" collapsed="1" x14ac:dyDescent="0.25">
      <c r="A986" t="s">
        <v>39</v>
      </c>
      <c r="B986" s="4" t="s">
        <v>34</v>
      </c>
      <c r="C986" s="4" t="s">
        <v>2234</v>
      </c>
      <c r="D986" s="4" t="s">
        <v>341</v>
      </c>
      <c r="E986" s="4">
        <v>1.2953600000000001E-5</v>
      </c>
      <c r="F986" s="4">
        <v>6.6384300000000001E-4</v>
      </c>
      <c r="G986" s="4">
        <v>1</v>
      </c>
      <c r="H986" s="4">
        <v>1</v>
      </c>
      <c r="I986" s="4">
        <v>6</v>
      </c>
      <c r="J986" s="4" t="s">
        <v>2224</v>
      </c>
      <c r="K986" s="4" t="s">
        <v>2235</v>
      </c>
      <c r="L986" s="4" t="s">
        <v>2236</v>
      </c>
      <c r="M986" s="4">
        <v>1</v>
      </c>
      <c r="N986" s="4">
        <v>1745.89158</v>
      </c>
      <c r="O986" s="4" t="s">
        <v>34</v>
      </c>
      <c r="P986" s="4" t="s">
        <v>34</v>
      </c>
      <c r="Q986" s="4">
        <v>1.9819999999999999E-4</v>
      </c>
      <c r="R986" s="4">
        <v>2.572E-7</v>
      </c>
      <c r="S986" s="4">
        <v>4.1399999999999997</v>
      </c>
    </row>
    <row r="987" spans="1:34" hidden="1" outlineLevel="1" collapsed="1" x14ac:dyDescent="0.25">
      <c r="A987" t="s">
        <v>39</v>
      </c>
      <c r="B987" s="4" t="s">
        <v>34</v>
      </c>
      <c r="C987" s="4" t="s">
        <v>2237</v>
      </c>
      <c r="D987" s="4" t="s">
        <v>39</v>
      </c>
      <c r="E987" s="4">
        <v>3.3108899999999999E-3</v>
      </c>
      <c r="F987" s="4">
        <v>6.6384300000000001E-4</v>
      </c>
      <c r="G987" s="4">
        <v>1</v>
      </c>
      <c r="H987" s="4">
        <v>1</v>
      </c>
      <c r="I987" s="4">
        <v>15</v>
      </c>
      <c r="J987" s="4" t="s">
        <v>2224</v>
      </c>
      <c r="K987" s="4" t="s">
        <v>2238</v>
      </c>
      <c r="L987" s="4" t="s">
        <v>39</v>
      </c>
      <c r="M987" s="4">
        <v>0</v>
      </c>
      <c r="N987" s="4">
        <v>1075.5629799999999</v>
      </c>
      <c r="O987" s="4" t="s">
        <v>34</v>
      </c>
      <c r="P987" s="4" t="s">
        <v>34</v>
      </c>
      <c r="Q987" s="4">
        <v>1.9819999999999999E-4</v>
      </c>
      <c r="R987" s="4">
        <v>3.4249999999999998E-4</v>
      </c>
      <c r="S987" s="4">
        <v>2.59</v>
      </c>
    </row>
    <row r="988" spans="1:34" hidden="1" outlineLevel="1" collapsed="1" x14ac:dyDescent="0.25">
      <c r="A988" t="s">
        <v>39</v>
      </c>
      <c r="B988" s="4" t="s">
        <v>34</v>
      </c>
      <c r="C988" s="4" t="s">
        <v>2239</v>
      </c>
      <c r="D988" s="4" t="s">
        <v>87</v>
      </c>
      <c r="E988" s="4">
        <v>6.4571600000000007E-2</v>
      </c>
      <c r="F988" s="4">
        <v>6.6384300000000001E-4</v>
      </c>
      <c r="G988" s="4">
        <v>1</v>
      </c>
      <c r="H988" s="4">
        <v>1</v>
      </c>
      <c r="I988" s="4">
        <v>1</v>
      </c>
      <c r="J988" s="4" t="s">
        <v>2224</v>
      </c>
      <c r="K988" s="4" t="s">
        <v>2240</v>
      </c>
      <c r="L988" s="4" t="s">
        <v>2241</v>
      </c>
      <c r="M988" s="4">
        <v>2</v>
      </c>
      <c r="N988" s="4">
        <v>1976.9157499999999</v>
      </c>
      <c r="O988" s="4" t="s">
        <v>34</v>
      </c>
      <c r="P988" s="4" t="s">
        <v>34</v>
      </c>
      <c r="Q988" s="4">
        <v>1.9819999999999999E-4</v>
      </c>
      <c r="R988" s="4">
        <v>1.669E-2</v>
      </c>
      <c r="S988" s="4">
        <v>2.85</v>
      </c>
    </row>
    <row r="989" spans="1:34" hidden="1" outlineLevel="1" collapsed="1" x14ac:dyDescent="0.25">
      <c r="A989" t="s">
        <v>39</v>
      </c>
      <c r="B989" s="4" t="s">
        <v>34</v>
      </c>
      <c r="C989" s="4" t="s">
        <v>2242</v>
      </c>
      <c r="D989" s="4" t="s">
        <v>39</v>
      </c>
      <c r="E989" s="4">
        <v>2.46293E-2</v>
      </c>
      <c r="F989" s="4">
        <v>6.6384300000000001E-4</v>
      </c>
      <c r="G989" s="4">
        <v>1</v>
      </c>
      <c r="H989" s="4">
        <v>1</v>
      </c>
      <c r="I989" s="4">
        <v>1</v>
      </c>
      <c r="J989" s="4" t="s">
        <v>2224</v>
      </c>
      <c r="K989" s="4" t="s">
        <v>2243</v>
      </c>
      <c r="L989" s="4" t="s">
        <v>39</v>
      </c>
      <c r="M989" s="4">
        <v>0</v>
      </c>
      <c r="N989" s="4">
        <v>883.49959000000001</v>
      </c>
      <c r="O989" s="4" t="s">
        <v>34</v>
      </c>
      <c r="P989" s="4" t="s">
        <v>34</v>
      </c>
      <c r="Q989" s="4">
        <v>1.9819999999999999E-4</v>
      </c>
      <c r="R989" s="4">
        <v>4.6750000000000003E-3</v>
      </c>
      <c r="S989" s="4">
        <v>2.06</v>
      </c>
    </row>
    <row r="990" spans="1:34" x14ac:dyDescent="0.25">
      <c r="A990" s="3" t="s">
        <v>34</v>
      </c>
      <c r="B990" s="3" t="s">
        <v>35</v>
      </c>
      <c r="C990" s="3" t="s">
        <v>2244</v>
      </c>
      <c r="D990" s="3" t="s">
        <v>2245</v>
      </c>
      <c r="E990" s="3">
        <v>0</v>
      </c>
      <c r="F990" s="3">
        <v>24.574999999999999</v>
      </c>
      <c r="G990" s="3">
        <v>30</v>
      </c>
      <c r="H990" s="3">
        <v>4</v>
      </c>
      <c r="I990" s="3">
        <v>12</v>
      </c>
      <c r="J990" s="3">
        <v>4</v>
      </c>
      <c r="K990" s="3">
        <v>216</v>
      </c>
      <c r="L990" s="3">
        <v>25.4</v>
      </c>
      <c r="M990" s="3">
        <v>4.82</v>
      </c>
      <c r="N990" s="3">
        <v>40.4</v>
      </c>
      <c r="O990" s="3">
        <v>4</v>
      </c>
      <c r="P990" s="3" t="s">
        <v>38</v>
      </c>
      <c r="Q990" s="3" t="s">
        <v>2246</v>
      </c>
      <c r="R990" s="3" t="s">
        <v>39</v>
      </c>
      <c r="S990" s="3" t="s">
        <v>2247</v>
      </c>
      <c r="T990" s="3" t="s">
        <v>39</v>
      </c>
      <c r="U990" s="3" t="s">
        <v>2248</v>
      </c>
      <c r="V990" s="3" t="s">
        <v>39</v>
      </c>
      <c r="W990" s="3" t="s">
        <v>1885</v>
      </c>
      <c r="X990" s="3" t="s">
        <v>39</v>
      </c>
      <c r="Y990" s="3" t="s">
        <v>39</v>
      </c>
      <c r="Z990" s="3" t="s">
        <v>39</v>
      </c>
      <c r="AA990" s="3">
        <v>0</v>
      </c>
      <c r="AB990" s="3" t="s">
        <v>34</v>
      </c>
      <c r="AC990" s="3">
        <v>1</v>
      </c>
      <c r="AD990" s="3">
        <v>0</v>
      </c>
      <c r="AE990" s="3" t="s">
        <v>39</v>
      </c>
      <c r="AF990" s="3">
        <v>1</v>
      </c>
      <c r="AG990" s="3" t="s">
        <v>2249</v>
      </c>
      <c r="AH990" s="3" t="s">
        <v>2249</v>
      </c>
    </row>
    <row r="991" spans="1:34" hidden="1" outlineLevel="1" collapsed="1" x14ac:dyDescent="0.25">
      <c r="A991" t="s">
        <v>39</v>
      </c>
      <c r="B991" s="2" t="s">
        <v>45</v>
      </c>
      <c r="C991" s="2" t="s">
        <v>46</v>
      </c>
      <c r="D991" s="2" t="s">
        <v>33</v>
      </c>
      <c r="E991" s="2" t="s">
        <v>47</v>
      </c>
      <c r="F991" s="2" t="s">
        <v>48</v>
      </c>
      <c r="G991" s="2" t="s">
        <v>28</v>
      </c>
      <c r="H991" s="2" t="s">
        <v>49</v>
      </c>
      <c r="I991" s="2" t="s">
        <v>8</v>
      </c>
      <c r="J991" s="2" t="s">
        <v>50</v>
      </c>
      <c r="K991" s="2" t="s">
        <v>51</v>
      </c>
      <c r="L991" s="2" t="s">
        <v>52</v>
      </c>
      <c r="M991" s="2" t="s">
        <v>53</v>
      </c>
      <c r="N991" s="2" t="s">
        <v>54</v>
      </c>
      <c r="O991" s="2" t="s">
        <v>27</v>
      </c>
      <c r="P991" s="2" t="s">
        <v>55</v>
      </c>
      <c r="Q991" s="2" t="s">
        <v>56</v>
      </c>
      <c r="R991" s="2" t="s">
        <v>57</v>
      </c>
      <c r="S991" s="2" t="s">
        <v>58</v>
      </c>
    </row>
    <row r="992" spans="1:34" hidden="1" outlineLevel="1" collapsed="1" x14ac:dyDescent="0.25">
      <c r="A992" t="s">
        <v>39</v>
      </c>
      <c r="B992" s="4" t="s">
        <v>34</v>
      </c>
      <c r="C992" s="4" t="s">
        <v>2250</v>
      </c>
      <c r="D992" s="4" t="s">
        <v>39</v>
      </c>
      <c r="E992" s="4">
        <v>3.8898600000000002E-4</v>
      </c>
      <c r="F992" s="4">
        <v>6.6384300000000001E-4</v>
      </c>
      <c r="G992" s="4">
        <v>1</v>
      </c>
      <c r="H992" s="4">
        <v>1</v>
      </c>
      <c r="I992" s="4">
        <v>3</v>
      </c>
      <c r="J992" s="4" t="s">
        <v>2244</v>
      </c>
      <c r="K992" s="4" t="s">
        <v>2251</v>
      </c>
      <c r="L992" s="4" t="s">
        <v>39</v>
      </c>
      <c r="M992" s="4">
        <v>1</v>
      </c>
      <c r="N992" s="4">
        <v>2241.0782199999999</v>
      </c>
      <c r="O992" s="4" t="s">
        <v>34</v>
      </c>
      <c r="P992" s="4" t="s">
        <v>34</v>
      </c>
      <c r="Q992" s="4">
        <v>1.9819999999999999E-4</v>
      </c>
      <c r="R992" s="4">
        <v>2.1290000000000001E-5</v>
      </c>
      <c r="S992" s="4">
        <v>4.38</v>
      </c>
    </row>
    <row r="993" spans="1:34" hidden="1" outlineLevel="1" collapsed="1" x14ac:dyDescent="0.25">
      <c r="A993" t="s">
        <v>39</v>
      </c>
      <c r="B993" s="4" t="s">
        <v>34</v>
      </c>
      <c r="C993" s="4" t="s">
        <v>2252</v>
      </c>
      <c r="D993" s="4" t="s">
        <v>39</v>
      </c>
      <c r="E993" s="4">
        <v>2.58447E-6</v>
      </c>
      <c r="F993" s="4">
        <v>6.6384300000000001E-4</v>
      </c>
      <c r="G993" s="4">
        <v>1</v>
      </c>
      <c r="H993" s="4">
        <v>1</v>
      </c>
      <c r="I993" s="4">
        <v>5</v>
      </c>
      <c r="J993" s="4" t="s">
        <v>2244</v>
      </c>
      <c r="K993" s="4" t="s">
        <v>2253</v>
      </c>
      <c r="L993" s="4" t="s">
        <v>39</v>
      </c>
      <c r="M993" s="4">
        <v>0</v>
      </c>
      <c r="N993" s="4">
        <v>2253.1033699999998</v>
      </c>
      <c r="O993" s="4" t="s">
        <v>34</v>
      </c>
      <c r="P993" s="4" t="s">
        <v>34</v>
      </c>
      <c r="Q993" s="4">
        <v>1.9819999999999999E-4</v>
      </c>
      <c r="R993" s="4">
        <v>3.1960000000000003E-8</v>
      </c>
      <c r="S993" s="4">
        <v>4.71</v>
      </c>
    </row>
    <row r="994" spans="1:34" hidden="1" outlineLevel="1" collapsed="1" x14ac:dyDescent="0.25">
      <c r="A994" t="s">
        <v>39</v>
      </c>
      <c r="B994" s="4" t="s">
        <v>34</v>
      </c>
      <c r="C994" s="4" t="s">
        <v>2254</v>
      </c>
      <c r="D994" s="4" t="s">
        <v>39</v>
      </c>
      <c r="E994" s="4">
        <v>9.0362299999999993E-3</v>
      </c>
      <c r="F994" s="4">
        <v>6.6384300000000001E-4</v>
      </c>
      <c r="G994" s="4">
        <v>1</v>
      </c>
      <c r="H994" s="4">
        <v>1</v>
      </c>
      <c r="I994" s="4">
        <v>1</v>
      </c>
      <c r="J994" s="4" t="s">
        <v>2244</v>
      </c>
      <c r="K994" s="4" t="s">
        <v>2255</v>
      </c>
      <c r="L994" s="4" t="s">
        <v>39</v>
      </c>
      <c r="M994" s="4">
        <v>0</v>
      </c>
      <c r="N994" s="4">
        <v>1231.6528599999999</v>
      </c>
      <c r="O994" s="4" t="s">
        <v>34</v>
      </c>
      <c r="P994" s="4" t="s">
        <v>34</v>
      </c>
      <c r="Q994" s="4">
        <v>1.9819999999999999E-4</v>
      </c>
      <c r="R994" s="4">
        <v>1.261E-3</v>
      </c>
      <c r="S994" s="4">
        <v>1.65</v>
      </c>
    </row>
    <row r="995" spans="1:34" hidden="1" outlineLevel="1" collapsed="1" x14ac:dyDescent="0.25">
      <c r="A995" t="s">
        <v>39</v>
      </c>
      <c r="B995" s="4" t="s">
        <v>34</v>
      </c>
      <c r="C995" s="4" t="s">
        <v>2256</v>
      </c>
      <c r="D995" s="4" t="s">
        <v>186</v>
      </c>
      <c r="E995" s="4">
        <v>7.7231000000000006E-5</v>
      </c>
      <c r="F995" s="4">
        <v>6.6384300000000001E-4</v>
      </c>
      <c r="G995" s="4">
        <v>1</v>
      </c>
      <c r="H995" s="4">
        <v>1</v>
      </c>
      <c r="I995" s="4">
        <v>3</v>
      </c>
      <c r="J995" s="4" t="s">
        <v>2244</v>
      </c>
      <c r="K995" s="4" t="s">
        <v>2257</v>
      </c>
      <c r="L995" s="4" t="s">
        <v>2258</v>
      </c>
      <c r="M995" s="4">
        <v>0</v>
      </c>
      <c r="N995" s="4">
        <v>1784.8159800000001</v>
      </c>
      <c r="O995" s="4" t="s">
        <v>34</v>
      </c>
      <c r="P995" s="4" t="s">
        <v>34</v>
      </c>
      <c r="Q995" s="4">
        <v>1.9819999999999999E-4</v>
      </c>
      <c r="R995" s="4">
        <v>2.6120000000000001E-6</v>
      </c>
      <c r="S995" s="4">
        <v>3.71</v>
      </c>
    </row>
    <row r="996" spans="1:34" x14ac:dyDescent="0.25">
      <c r="A996" s="3" t="s">
        <v>34</v>
      </c>
      <c r="B996" s="3" t="s">
        <v>35</v>
      </c>
      <c r="C996" s="3" t="s">
        <v>2259</v>
      </c>
      <c r="D996" s="3" t="s">
        <v>2260</v>
      </c>
      <c r="E996" s="3">
        <v>0</v>
      </c>
      <c r="F996" s="3">
        <v>24.093</v>
      </c>
      <c r="G996" s="3">
        <v>30</v>
      </c>
      <c r="H996" s="3">
        <v>6</v>
      </c>
      <c r="I996" s="3">
        <v>18</v>
      </c>
      <c r="J996" s="3">
        <v>1</v>
      </c>
      <c r="K996" s="3">
        <v>255</v>
      </c>
      <c r="L996" s="3">
        <v>28.7</v>
      </c>
      <c r="M996" s="3">
        <v>9.99</v>
      </c>
      <c r="N996" s="3">
        <v>55.38</v>
      </c>
      <c r="O996" s="3">
        <v>6</v>
      </c>
      <c r="P996" s="3" t="s">
        <v>421</v>
      </c>
      <c r="Q996" s="3" t="s">
        <v>2261</v>
      </c>
      <c r="R996" s="3" t="s">
        <v>877</v>
      </c>
      <c r="S996" s="3" t="s">
        <v>2125</v>
      </c>
      <c r="T996" s="3" t="s">
        <v>2262</v>
      </c>
      <c r="U996" s="3" t="s">
        <v>2259</v>
      </c>
      <c r="V996" s="3" t="s">
        <v>2263</v>
      </c>
      <c r="W996" s="3" t="s">
        <v>427</v>
      </c>
      <c r="X996" s="3" t="s">
        <v>848</v>
      </c>
      <c r="Y996" s="3" t="s">
        <v>39</v>
      </c>
      <c r="Z996" s="3" t="s">
        <v>850</v>
      </c>
      <c r="AA996" s="3">
        <v>2</v>
      </c>
      <c r="AB996" s="3" t="s">
        <v>34</v>
      </c>
      <c r="AC996" s="3">
        <v>1</v>
      </c>
      <c r="AD996" s="3">
        <v>0</v>
      </c>
      <c r="AE996" s="3" t="s">
        <v>39</v>
      </c>
      <c r="AF996" s="3">
        <v>1</v>
      </c>
      <c r="AG996" s="3" t="s">
        <v>2127</v>
      </c>
      <c r="AH996" s="3" t="s">
        <v>2128</v>
      </c>
    </row>
    <row r="997" spans="1:34" hidden="1" outlineLevel="1" collapsed="1" x14ac:dyDescent="0.25">
      <c r="A997" t="s">
        <v>39</v>
      </c>
      <c r="B997" s="2" t="s">
        <v>45</v>
      </c>
      <c r="C997" s="2" t="s">
        <v>46</v>
      </c>
      <c r="D997" s="2" t="s">
        <v>33</v>
      </c>
      <c r="E997" s="2" t="s">
        <v>47</v>
      </c>
      <c r="F997" s="2" t="s">
        <v>48</v>
      </c>
      <c r="G997" s="2" t="s">
        <v>28</v>
      </c>
      <c r="H997" s="2" t="s">
        <v>49</v>
      </c>
      <c r="I997" s="2" t="s">
        <v>8</v>
      </c>
      <c r="J997" s="2" t="s">
        <v>50</v>
      </c>
      <c r="K997" s="2" t="s">
        <v>51</v>
      </c>
      <c r="L997" s="2" t="s">
        <v>52</v>
      </c>
      <c r="M997" s="2" t="s">
        <v>53</v>
      </c>
      <c r="N997" s="2" t="s">
        <v>54</v>
      </c>
      <c r="O997" s="2" t="s">
        <v>27</v>
      </c>
      <c r="P997" s="2" t="s">
        <v>55</v>
      </c>
      <c r="Q997" s="2" t="s">
        <v>56</v>
      </c>
      <c r="R997" s="2" t="s">
        <v>57</v>
      </c>
      <c r="S997" s="2" t="s">
        <v>58</v>
      </c>
    </row>
    <row r="998" spans="1:34" hidden="1" outlineLevel="1" collapsed="1" x14ac:dyDescent="0.25">
      <c r="A998" t="s">
        <v>39</v>
      </c>
      <c r="B998" s="4" t="s">
        <v>34</v>
      </c>
      <c r="C998" s="4" t="s">
        <v>2131</v>
      </c>
      <c r="D998" s="4" t="s">
        <v>39</v>
      </c>
      <c r="E998" s="4">
        <v>7.4366199999999993E-2</v>
      </c>
      <c r="F998" s="4">
        <v>1.35166E-3</v>
      </c>
      <c r="G998" s="4">
        <v>2</v>
      </c>
      <c r="H998" s="4">
        <v>2</v>
      </c>
      <c r="I998" s="4">
        <v>1</v>
      </c>
      <c r="J998" s="4" t="s">
        <v>2132</v>
      </c>
      <c r="K998" s="4" t="s">
        <v>2133</v>
      </c>
      <c r="L998" s="4" t="s">
        <v>39</v>
      </c>
      <c r="M998" s="4">
        <v>0</v>
      </c>
      <c r="N998" s="4">
        <v>837.41413</v>
      </c>
      <c r="O998" s="4" t="s">
        <v>34</v>
      </c>
      <c r="P998" s="4" t="s">
        <v>34</v>
      </c>
      <c r="Q998" s="4">
        <v>3.7310000000000002E-4</v>
      </c>
      <c r="R998" s="4">
        <v>2.019E-2</v>
      </c>
      <c r="S998" s="4">
        <v>1.55</v>
      </c>
    </row>
    <row r="999" spans="1:34" hidden="1" outlineLevel="1" collapsed="1" x14ac:dyDescent="0.25">
      <c r="A999" t="s">
        <v>39</v>
      </c>
      <c r="B999" s="4" t="s">
        <v>34</v>
      </c>
      <c r="C999" s="4" t="s">
        <v>2134</v>
      </c>
      <c r="D999" s="4" t="s">
        <v>2135</v>
      </c>
      <c r="E999" s="4">
        <v>3.3026399999999998E-4</v>
      </c>
      <c r="F999" s="4">
        <v>6.6384300000000001E-4</v>
      </c>
      <c r="G999" s="4">
        <v>2</v>
      </c>
      <c r="H999" s="4">
        <v>2</v>
      </c>
      <c r="I999" s="4">
        <v>10</v>
      </c>
      <c r="J999" s="4" t="s">
        <v>2132</v>
      </c>
      <c r="K999" s="4" t="s">
        <v>2136</v>
      </c>
      <c r="L999" s="4" t="s">
        <v>2137</v>
      </c>
      <c r="M999" s="4">
        <v>0</v>
      </c>
      <c r="N999" s="4">
        <v>1862.8588999999999</v>
      </c>
      <c r="O999" s="4" t="s">
        <v>34</v>
      </c>
      <c r="P999" s="4" t="s">
        <v>34</v>
      </c>
      <c r="Q999" s="4">
        <v>1.9819999999999999E-4</v>
      </c>
      <c r="R999" s="4">
        <v>1.715E-5</v>
      </c>
      <c r="S999" s="4">
        <v>3.41</v>
      </c>
    </row>
    <row r="1000" spans="1:34" hidden="1" outlineLevel="1" collapsed="1" x14ac:dyDescent="0.25">
      <c r="A1000" t="s">
        <v>39</v>
      </c>
      <c r="B1000" s="4" t="s">
        <v>34</v>
      </c>
      <c r="C1000" s="4" t="s">
        <v>2138</v>
      </c>
      <c r="D1000" s="4" t="s">
        <v>39</v>
      </c>
      <c r="E1000" s="4">
        <v>1.1736E-2</v>
      </c>
      <c r="F1000" s="4">
        <v>6.6384300000000001E-4</v>
      </c>
      <c r="G1000" s="4">
        <v>2</v>
      </c>
      <c r="H1000" s="4">
        <v>2</v>
      </c>
      <c r="I1000" s="4">
        <v>1</v>
      </c>
      <c r="J1000" s="4" t="s">
        <v>2132</v>
      </c>
      <c r="K1000" s="4" t="s">
        <v>2139</v>
      </c>
      <c r="L1000" s="4" t="s">
        <v>39</v>
      </c>
      <c r="M1000" s="4">
        <v>1</v>
      </c>
      <c r="N1000" s="4">
        <v>1710.96363</v>
      </c>
      <c r="O1000" s="4" t="s">
        <v>34</v>
      </c>
      <c r="P1000" s="4" t="s">
        <v>34</v>
      </c>
      <c r="Q1000" s="4">
        <v>1.9819999999999999E-4</v>
      </c>
      <c r="R1000" s="4">
        <v>1.7669999999999999E-3</v>
      </c>
      <c r="S1000" s="4">
        <v>2.56</v>
      </c>
    </row>
    <row r="1001" spans="1:34" hidden="1" outlineLevel="1" collapsed="1" x14ac:dyDescent="0.25">
      <c r="A1001" t="s">
        <v>39</v>
      </c>
      <c r="B1001" s="4" t="s">
        <v>34</v>
      </c>
      <c r="C1001" s="4" t="s">
        <v>2264</v>
      </c>
      <c r="D1001" s="4" t="s">
        <v>39</v>
      </c>
      <c r="E1001" s="4">
        <v>1.6643399999999999E-2</v>
      </c>
      <c r="F1001" s="4">
        <v>6.6384300000000001E-4</v>
      </c>
      <c r="G1001" s="4">
        <v>1</v>
      </c>
      <c r="H1001" s="4">
        <v>1</v>
      </c>
      <c r="I1001" s="4">
        <v>3</v>
      </c>
      <c r="J1001" s="4" t="s">
        <v>2259</v>
      </c>
      <c r="K1001" s="4" t="s">
        <v>2265</v>
      </c>
      <c r="L1001" s="4" t="s">
        <v>39</v>
      </c>
      <c r="M1001" s="4">
        <v>1</v>
      </c>
      <c r="N1001" s="4">
        <v>1336.69947</v>
      </c>
      <c r="O1001" s="4" t="s">
        <v>34</v>
      </c>
      <c r="P1001" s="4" t="s">
        <v>34</v>
      </c>
      <c r="Q1001" s="4">
        <v>1.9819999999999999E-4</v>
      </c>
      <c r="R1001" s="4">
        <v>2.7899999999999999E-3</v>
      </c>
      <c r="S1001" s="4">
        <v>2.59</v>
      </c>
    </row>
    <row r="1002" spans="1:34" hidden="1" outlineLevel="1" collapsed="1" x14ac:dyDescent="0.25">
      <c r="A1002" t="s">
        <v>39</v>
      </c>
      <c r="B1002" s="4" t="s">
        <v>34</v>
      </c>
      <c r="C1002" s="4" t="s">
        <v>2142</v>
      </c>
      <c r="D1002" s="4" t="s">
        <v>39</v>
      </c>
      <c r="E1002" s="4">
        <v>2.9070599999999999E-2</v>
      </c>
      <c r="F1002" s="4">
        <v>6.6384300000000001E-4</v>
      </c>
      <c r="G1002" s="4">
        <v>2</v>
      </c>
      <c r="H1002" s="4">
        <v>2</v>
      </c>
      <c r="I1002" s="4">
        <v>1</v>
      </c>
      <c r="J1002" s="4" t="s">
        <v>2132</v>
      </c>
      <c r="K1002" s="4" t="s">
        <v>2143</v>
      </c>
      <c r="L1002" s="4" t="s">
        <v>39</v>
      </c>
      <c r="M1002" s="4">
        <v>0</v>
      </c>
      <c r="N1002" s="4">
        <v>833.45158000000004</v>
      </c>
      <c r="O1002" s="4" t="s">
        <v>34</v>
      </c>
      <c r="P1002" s="4" t="s">
        <v>34</v>
      </c>
      <c r="Q1002" s="4">
        <v>1.9819999999999999E-4</v>
      </c>
      <c r="R1002" s="4">
        <v>5.7879999999999997E-3</v>
      </c>
      <c r="S1002" s="4">
        <v>1.56</v>
      </c>
    </row>
    <row r="1003" spans="1:34" hidden="1" outlineLevel="1" collapsed="1" x14ac:dyDescent="0.25">
      <c r="A1003" t="s">
        <v>39</v>
      </c>
      <c r="B1003" s="4" t="s">
        <v>34</v>
      </c>
      <c r="C1003" s="4" t="s">
        <v>2144</v>
      </c>
      <c r="D1003" s="4" t="s">
        <v>124</v>
      </c>
      <c r="E1003" s="4">
        <v>2.5809600000000001E-5</v>
      </c>
      <c r="F1003" s="4">
        <v>6.6384300000000001E-4</v>
      </c>
      <c r="G1003" s="4">
        <v>2</v>
      </c>
      <c r="H1003" s="4">
        <v>2</v>
      </c>
      <c r="I1003" s="4">
        <v>2</v>
      </c>
      <c r="J1003" s="4" t="s">
        <v>2132</v>
      </c>
      <c r="K1003" s="4" t="s">
        <v>2145</v>
      </c>
      <c r="L1003" s="4" t="s">
        <v>2146</v>
      </c>
      <c r="M1003" s="4">
        <v>0</v>
      </c>
      <c r="N1003" s="4">
        <v>2060.9705800000002</v>
      </c>
      <c r="O1003" s="4" t="s">
        <v>34</v>
      </c>
      <c r="P1003" s="4" t="s">
        <v>34</v>
      </c>
      <c r="Q1003" s="4">
        <v>1.9819999999999999E-4</v>
      </c>
      <c r="R1003" s="4">
        <v>6.2920000000000005E-7</v>
      </c>
      <c r="S1003" s="4">
        <v>4.9000000000000004</v>
      </c>
    </row>
    <row r="1004" spans="1:34" x14ac:dyDescent="0.25">
      <c r="A1004" s="3" t="s">
        <v>34</v>
      </c>
      <c r="B1004" s="3" t="s">
        <v>35</v>
      </c>
      <c r="C1004" s="3" t="s">
        <v>2266</v>
      </c>
      <c r="D1004" s="3" t="s">
        <v>2267</v>
      </c>
      <c r="E1004" s="3">
        <v>0</v>
      </c>
      <c r="F1004" s="3">
        <v>23.914999999999999</v>
      </c>
      <c r="G1004" s="3">
        <v>7</v>
      </c>
      <c r="H1004" s="3">
        <v>8</v>
      </c>
      <c r="I1004" s="3">
        <v>14</v>
      </c>
      <c r="J1004" s="3">
        <v>8</v>
      </c>
      <c r="K1004" s="3">
        <v>2195</v>
      </c>
      <c r="L1004" s="3">
        <v>241.5</v>
      </c>
      <c r="M1004" s="3">
        <v>5.38</v>
      </c>
      <c r="N1004" s="3">
        <v>32.619999999999997</v>
      </c>
      <c r="O1004" s="3">
        <v>8</v>
      </c>
      <c r="P1004" s="3" t="s">
        <v>38</v>
      </c>
      <c r="Q1004" s="3" t="s">
        <v>39</v>
      </c>
      <c r="R1004" s="3" t="s">
        <v>39</v>
      </c>
      <c r="S1004" s="3" t="s">
        <v>2268</v>
      </c>
      <c r="T1004" s="3" t="s">
        <v>39</v>
      </c>
      <c r="U1004" s="3" t="s">
        <v>2266</v>
      </c>
      <c r="V1004" s="3" t="s">
        <v>39</v>
      </c>
      <c r="W1004" s="3" t="s">
        <v>1885</v>
      </c>
      <c r="X1004" s="3" t="s">
        <v>39</v>
      </c>
      <c r="Y1004" s="3" t="s">
        <v>39</v>
      </c>
      <c r="Z1004" s="3" t="s">
        <v>39</v>
      </c>
      <c r="AA1004" s="3">
        <v>0</v>
      </c>
      <c r="AB1004" s="3" t="s">
        <v>34</v>
      </c>
      <c r="AC1004" s="3">
        <v>1</v>
      </c>
      <c r="AD1004" s="3">
        <v>1</v>
      </c>
      <c r="AE1004" s="3" t="s">
        <v>2269</v>
      </c>
      <c r="AF1004" s="3">
        <v>0</v>
      </c>
      <c r="AG1004" s="3" t="s">
        <v>39</v>
      </c>
      <c r="AH1004" s="3" t="s">
        <v>2269</v>
      </c>
    </row>
    <row r="1005" spans="1:34" hidden="1" outlineLevel="1" collapsed="1" x14ac:dyDescent="0.25">
      <c r="A1005" t="s">
        <v>39</v>
      </c>
      <c r="B1005" s="2" t="s">
        <v>45</v>
      </c>
      <c r="C1005" s="2" t="s">
        <v>46</v>
      </c>
      <c r="D1005" s="2" t="s">
        <v>33</v>
      </c>
      <c r="E1005" s="2" t="s">
        <v>47</v>
      </c>
      <c r="F1005" s="2" t="s">
        <v>48</v>
      </c>
      <c r="G1005" s="2" t="s">
        <v>28</v>
      </c>
      <c r="H1005" s="2" t="s">
        <v>49</v>
      </c>
      <c r="I1005" s="2" t="s">
        <v>8</v>
      </c>
      <c r="J1005" s="2" t="s">
        <v>50</v>
      </c>
      <c r="K1005" s="2" t="s">
        <v>51</v>
      </c>
      <c r="L1005" s="2" t="s">
        <v>52</v>
      </c>
      <c r="M1005" s="2" t="s">
        <v>53</v>
      </c>
      <c r="N1005" s="2" t="s">
        <v>54</v>
      </c>
      <c r="O1005" s="2" t="s">
        <v>27</v>
      </c>
      <c r="P1005" s="2" t="s">
        <v>55</v>
      </c>
      <c r="Q1005" s="2" t="s">
        <v>56</v>
      </c>
      <c r="R1005" s="2" t="s">
        <v>57</v>
      </c>
      <c r="S1005" s="2" t="s">
        <v>58</v>
      </c>
    </row>
    <row r="1006" spans="1:34" hidden="1" outlineLevel="1" collapsed="1" x14ac:dyDescent="0.25">
      <c r="A1006" t="s">
        <v>39</v>
      </c>
      <c r="B1006" s="4" t="s">
        <v>34</v>
      </c>
      <c r="C1006" s="4" t="s">
        <v>2270</v>
      </c>
      <c r="D1006" s="4" t="s">
        <v>39</v>
      </c>
      <c r="E1006" s="4">
        <v>5.7921800000000001E-3</v>
      </c>
      <c r="F1006" s="4">
        <v>6.6384300000000001E-4</v>
      </c>
      <c r="G1006" s="4">
        <v>1</v>
      </c>
      <c r="H1006" s="4">
        <v>1</v>
      </c>
      <c r="I1006" s="4">
        <v>1</v>
      </c>
      <c r="J1006" s="4" t="s">
        <v>2266</v>
      </c>
      <c r="K1006" s="4" t="s">
        <v>2271</v>
      </c>
      <c r="L1006" s="4" t="s">
        <v>39</v>
      </c>
      <c r="M1006" s="4">
        <v>0</v>
      </c>
      <c r="N1006" s="4">
        <v>1923.9559200000001</v>
      </c>
      <c r="O1006" s="4" t="s">
        <v>34</v>
      </c>
      <c r="P1006" s="4" t="s">
        <v>34</v>
      </c>
      <c r="Q1006" s="4">
        <v>1.9819999999999999E-4</v>
      </c>
      <c r="R1006" s="4">
        <v>7.0730000000000001E-4</v>
      </c>
      <c r="S1006" s="4">
        <v>2.5499999999999998</v>
      </c>
    </row>
    <row r="1007" spans="1:34" hidden="1" outlineLevel="1" collapsed="1" x14ac:dyDescent="0.25">
      <c r="A1007" t="s">
        <v>39</v>
      </c>
      <c r="B1007" s="4" t="s">
        <v>34</v>
      </c>
      <c r="C1007" s="4" t="s">
        <v>2272</v>
      </c>
      <c r="D1007" s="4" t="s">
        <v>39</v>
      </c>
      <c r="E1007" s="4">
        <v>1.36718E-2</v>
      </c>
      <c r="F1007" s="4">
        <v>6.6384300000000001E-4</v>
      </c>
      <c r="G1007" s="4">
        <v>1</v>
      </c>
      <c r="H1007" s="4">
        <v>1</v>
      </c>
      <c r="I1007" s="4">
        <v>3</v>
      </c>
      <c r="J1007" s="4" t="s">
        <v>2266</v>
      </c>
      <c r="K1007" s="4" t="s">
        <v>2273</v>
      </c>
      <c r="L1007" s="4" t="s">
        <v>39</v>
      </c>
      <c r="M1007" s="4">
        <v>0</v>
      </c>
      <c r="N1007" s="4">
        <v>1703.8962799999999</v>
      </c>
      <c r="O1007" s="4" t="s">
        <v>34</v>
      </c>
      <c r="P1007" s="4" t="s">
        <v>34</v>
      </c>
      <c r="Q1007" s="4">
        <v>1.9819999999999999E-4</v>
      </c>
      <c r="R1007" s="4">
        <v>2.1580000000000002E-3</v>
      </c>
      <c r="S1007" s="4">
        <v>2.44</v>
      </c>
    </row>
    <row r="1008" spans="1:34" hidden="1" outlineLevel="1" collapsed="1" x14ac:dyDescent="0.25">
      <c r="A1008" t="s">
        <v>39</v>
      </c>
      <c r="B1008" s="4" t="s">
        <v>34</v>
      </c>
      <c r="C1008" s="4" t="s">
        <v>2274</v>
      </c>
      <c r="D1008" s="4" t="s">
        <v>39</v>
      </c>
      <c r="E1008" s="4">
        <v>9.880729999999999E-4</v>
      </c>
      <c r="F1008" s="4">
        <v>6.6384300000000001E-4</v>
      </c>
      <c r="G1008" s="4">
        <v>1</v>
      </c>
      <c r="H1008" s="4">
        <v>1</v>
      </c>
      <c r="I1008" s="4">
        <v>2</v>
      </c>
      <c r="J1008" s="4" t="s">
        <v>2266</v>
      </c>
      <c r="K1008" s="4" t="s">
        <v>2275</v>
      </c>
      <c r="L1008" s="4" t="s">
        <v>39</v>
      </c>
      <c r="M1008" s="4">
        <v>0</v>
      </c>
      <c r="N1008" s="4">
        <v>1444.8409899999999</v>
      </c>
      <c r="O1008" s="4" t="s">
        <v>34</v>
      </c>
      <c r="P1008" s="4" t="s">
        <v>34</v>
      </c>
      <c r="Q1008" s="4">
        <v>1.9819999999999999E-4</v>
      </c>
      <c r="R1008" s="4">
        <v>7.1099999999999994E-5</v>
      </c>
      <c r="S1008" s="4">
        <v>3.11</v>
      </c>
    </row>
    <row r="1009" spans="1:34" hidden="1" outlineLevel="1" collapsed="1" x14ac:dyDescent="0.25">
      <c r="A1009" t="s">
        <v>39</v>
      </c>
      <c r="B1009" s="4" t="s">
        <v>34</v>
      </c>
      <c r="C1009" s="4" t="s">
        <v>2276</v>
      </c>
      <c r="D1009" s="4" t="s">
        <v>39</v>
      </c>
      <c r="E1009" s="4">
        <v>0.112124</v>
      </c>
      <c r="F1009" s="4">
        <v>1.97102E-3</v>
      </c>
      <c r="G1009" s="4">
        <v>1</v>
      </c>
      <c r="H1009" s="4">
        <v>1</v>
      </c>
      <c r="I1009" s="4">
        <v>1</v>
      </c>
      <c r="J1009" s="4" t="s">
        <v>2266</v>
      </c>
      <c r="K1009" s="4" t="s">
        <v>2277</v>
      </c>
      <c r="L1009" s="4" t="s">
        <v>39</v>
      </c>
      <c r="M1009" s="4">
        <v>0</v>
      </c>
      <c r="N1009" s="4">
        <v>2233.1611600000001</v>
      </c>
      <c r="O1009" s="4" t="s">
        <v>34</v>
      </c>
      <c r="P1009" s="4" t="s">
        <v>34</v>
      </c>
      <c r="Q1009" s="4">
        <v>5.2709999999999996E-4</v>
      </c>
      <c r="R1009" s="4">
        <v>3.5349999999999999E-2</v>
      </c>
      <c r="S1009" s="4">
        <v>2.13</v>
      </c>
    </row>
    <row r="1010" spans="1:34" hidden="1" outlineLevel="1" collapsed="1" x14ac:dyDescent="0.25">
      <c r="A1010" t="s">
        <v>39</v>
      </c>
      <c r="B1010" s="4" t="s">
        <v>34</v>
      </c>
      <c r="C1010" s="4" t="s">
        <v>2278</v>
      </c>
      <c r="D1010" s="4" t="s">
        <v>39</v>
      </c>
      <c r="E1010" s="4">
        <v>0.15307000000000001</v>
      </c>
      <c r="F1010" s="4">
        <v>3.3122500000000001E-3</v>
      </c>
      <c r="G1010" s="4">
        <v>1</v>
      </c>
      <c r="H1010" s="4">
        <v>1</v>
      </c>
      <c r="I1010" s="4">
        <v>1</v>
      </c>
      <c r="J1010" s="4" t="s">
        <v>2266</v>
      </c>
      <c r="K1010" s="4" t="s">
        <v>2279</v>
      </c>
      <c r="L1010" s="4" t="s">
        <v>39</v>
      </c>
      <c r="M1010" s="4">
        <v>0</v>
      </c>
      <c r="N1010" s="4">
        <v>3073.66806</v>
      </c>
      <c r="O1010" s="4" t="s">
        <v>34</v>
      </c>
      <c r="P1010" s="4" t="s">
        <v>34</v>
      </c>
      <c r="Q1010" s="4">
        <v>8.7020000000000001E-4</v>
      </c>
      <c r="R1010" s="4">
        <v>5.4190000000000002E-2</v>
      </c>
      <c r="S1010" s="4">
        <v>2.14</v>
      </c>
    </row>
    <row r="1011" spans="1:34" hidden="1" outlineLevel="1" collapsed="1" x14ac:dyDescent="0.25">
      <c r="A1011" t="s">
        <v>39</v>
      </c>
      <c r="B1011" s="4" t="s">
        <v>34</v>
      </c>
      <c r="C1011" s="4" t="s">
        <v>2280</v>
      </c>
      <c r="D1011" s="4" t="s">
        <v>39</v>
      </c>
      <c r="E1011" s="4">
        <v>5.2136500000000002E-2</v>
      </c>
      <c r="F1011" s="4">
        <v>6.6384300000000001E-4</v>
      </c>
      <c r="G1011" s="4">
        <v>1</v>
      </c>
      <c r="H1011" s="4">
        <v>1</v>
      </c>
      <c r="I1011" s="4">
        <v>2</v>
      </c>
      <c r="J1011" s="4" t="s">
        <v>2266</v>
      </c>
      <c r="K1011" s="4" t="s">
        <v>2281</v>
      </c>
      <c r="L1011" s="4" t="s">
        <v>39</v>
      </c>
      <c r="M1011" s="4">
        <v>0</v>
      </c>
      <c r="N1011" s="4">
        <v>1787.8962799999999</v>
      </c>
      <c r="O1011" s="4" t="s">
        <v>34</v>
      </c>
      <c r="P1011" s="4" t="s">
        <v>34</v>
      </c>
      <c r="Q1011" s="4">
        <v>1.9819999999999999E-4</v>
      </c>
      <c r="R1011" s="4">
        <v>1.257E-2</v>
      </c>
      <c r="S1011" s="4">
        <v>2.41</v>
      </c>
    </row>
    <row r="1012" spans="1:34" hidden="1" outlineLevel="1" collapsed="1" x14ac:dyDescent="0.25">
      <c r="A1012" t="s">
        <v>39</v>
      </c>
      <c r="B1012" s="4" t="s">
        <v>34</v>
      </c>
      <c r="C1012" s="4" t="s">
        <v>2282</v>
      </c>
      <c r="D1012" s="4" t="s">
        <v>39</v>
      </c>
      <c r="E1012" s="4">
        <v>1.01955E-4</v>
      </c>
      <c r="F1012" s="4">
        <v>6.6384300000000001E-4</v>
      </c>
      <c r="G1012" s="4">
        <v>1</v>
      </c>
      <c r="H1012" s="4">
        <v>1</v>
      </c>
      <c r="I1012" s="4">
        <v>2</v>
      </c>
      <c r="J1012" s="4" t="s">
        <v>2266</v>
      </c>
      <c r="K1012" s="4" t="s">
        <v>2283</v>
      </c>
      <c r="L1012" s="4" t="s">
        <v>39</v>
      </c>
      <c r="M1012" s="4">
        <v>0</v>
      </c>
      <c r="N1012" s="4">
        <v>2456.3871300000001</v>
      </c>
      <c r="O1012" s="4" t="s">
        <v>34</v>
      </c>
      <c r="P1012" s="4" t="s">
        <v>34</v>
      </c>
      <c r="Q1012" s="4">
        <v>1.9819999999999999E-4</v>
      </c>
      <c r="R1012" s="4">
        <v>3.7330000000000001E-6</v>
      </c>
      <c r="S1012" s="4">
        <v>3.74</v>
      </c>
    </row>
    <row r="1013" spans="1:34" hidden="1" outlineLevel="1" collapsed="1" x14ac:dyDescent="0.25">
      <c r="A1013" t="s">
        <v>39</v>
      </c>
      <c r="B1013" s="4" t="s">
        <v>34</v>
      </c>
      <c r="C1013" s="4" t="s">
        <v>2282</v>
      </c>
      <c r="D1013" s="4" t="s">
        <v>2284</v>
      </c>
      <c r="E1013" s="4">
        <v>2.0856099999999999E-2</v>
      </c>
      <c r="F1013" s="4">
        <v>6.6384300000000001E-4</v>
      </c>
      <c r="G1013" s="4">
        <v>1</v>
      </c>
      <c r="H1013" s="4">
        <v>1</v>
      </c>
      <c r="I1013" s="4">
        <v>1</v>
      </c>
      <c r="J1013" s="4" t="s">
        <v>2266</v>
      </c>
      <c r="K1013" s="4" t="s">
        <v>2283</v>
      </c>
      <c r="L1013" s="4" t="s">
        <v>2285</v>
      </c>
      <c r="M1013" s="4">
        <v>0</v>
      </c>
      <c r="N1013" s="4">
        <v>2536.35347</v>
      </c>
      <c r="O1013" s="4" t="s">
        <v>34</v>
      </c>
      <c r="P1013" s="4" t="s">
        <v>34</v>
      </c>
      <c r="Q1013" s="4">
        <v>1.9819999999999999E-4</v>
      </c>
      <c r="R1013" s="4">
        <v>3.7650000000000001E-3</v>
      </c>
      <c r="S1013" s="4">
        <v>2.89</v>
      </c>
    </row>
    <row r="1014" spans="1:34" hidden="1" outlineLevel="1" collapsed="1" x14ac:dyDescent="0.25">
      <c r="A1014" t="s">
        <v>39</v>
      </c>
      <c r="B1014" s="4" t="s">
        <v>34</v>
      </c>
      <c r="C1014" s="4" t="s">
        <v>2286</v>
      </c>
      <c r="D1014" s="4" t="s">
        <v>39</v>
      </c>
      <c r="E1014" s="4">
        <v>0.10714700000000001</v>
      </c>
      <c r="F1014" s="4">
        <v>1.97102E-3</v>
      </c>
      <c r="G1014" s="4">
        <v>1</v>
      </c>
      <c r="H1014" s="4">
        <v>1</v>
      </c>
      <c r="I1014" s="4">
        <v>1</v>
      </c>
      <c r="J1014" s="4" t="s">
        <v>2266</v>
      </c>
      <c r="K1014" s="4" t="s">
        <v>2287</v>
      </c>
      <c r="L1014" s="4" t="s">
        <v>39</v>
      </c>
      <c r="M1014" s="4">
        <v>0</v>
      </c>
      <c r="N1014" s="4">
        <v>1169.65246</v>
      </c>
      <c r="O1014" s="4" t="s">
        <v>34</v>
      </c>
      <c r="P1014" s="4" t="s">
        <v>34</v>
      </c>
      <c r="Q1014" s="4">
        <v>5.2709999999999996E-4</v>
      </c>
      <c r="R1014" s="4">
        <v>3.3149999999999999E-2</v>
      </c>
      <c r="S1014" s="4">
        <v>1.71</v>
      </c>
    </row>
    <row r="1015" spans="1:34" x14ac:dyDescent="0.25">
      <c r="A1015" s="3" t="s">
        <v>34</v>
      </c>
      <c r="B1015" s="3" t="s">
        <v>35</v>
      </c>
      <c r="C1015" s="3" t="s">
        <v>2288</v>
      </c>
      <c r="D1015" s="3" t="s">
        <v>2289</v>
      </c>
      <c r="E1015" s="3">
        <v>0</v>
      </c>
      <c r="F1015" s="3">
        <v>23.890999999999998</v>
      </c>
      <c r="G1015" s="3">
        <v>18</v>
      </c>
      <c r="H1015" s="3">
        <v>7</v>
      </c>
      <c r="I1015" s="3">
        <v>20</v>
      </c>
      <c r="J1015" s="3">
        <v>7</v>
      </c>
      <c r="K1015" s="3">
        <v>576</v>
      </c>
      <c r="L1015" s="3">
        <v>65.7</v>
      </c>
      <c r="M1015" s="3">
        <v>5.36</v>
      </c>
      <c r="N1015" s="3">
        <v>49.61</v>
      </c>
      <c r="O1015" s="3">
        <v>7</v>
      </c>
      <c r="P1015" s="3" t="s">
        <v>1802</v>
      </c>
      <c r="Q1015" s="3" t="s">
        <v>1252</v>
      </c>
      <c r="R1015" s="3" t="s">
        <v>222</v>
      </c>
      <c r="S1015" s="3" t="s">
        <v>2290</v>
      </c>
      <c r="T1015" s="3" t="s">
        <v>2291</v>
      </c>
      <c r="U1015" s="3" t="s">
        <v>2288</v>
      </c>
      <c r="V1015" s="3" t="s">
        <v>2292</v>
      </c>
      <c r="W1015" s="3" t="s">
        <v>1257</v>
      </c>
      <c r="X1015" s="3" t="s">
        <v>39</v>
      </c>
      <c r="Y1015" s="3" t="s">
        <v>39</v>
      </c>
      <c r="Z1015" s="3" t="s">
        <v>39</v>
      </c>
      <c r="AA1015" s="3">
        <v>0</v>
      </c>
      <c r="AB1015" s="3" t="s">
        <v>34</v>
      </c>
      <c r="AC1015" s="3">
        <v>1</v>
      </c>
      <c r="AD1015" s="3">
        <v>0</v>
      </c>
      <c r="AE1015" s="3" t="s">
        <v>39</v>
      </c>
      <c r="AF1015" s="3">
        <v>2</v>
      </c>
      <c r="AG1015" s="3" t="s">
        <v>2293</v>
      </c>
      <c r="AH1015" s="3" t="s">
        <v>2294</v>
      </c>
    </row>
    <row r="1016" spans="1:34" hidden="1" outlineLevel="1" collapsed="1" x14ac:dyDescent="0.25">
      <c r="A1016" t="s">
        <v>39</v>
      </c>
      <c r="B1016" s="2" t="s">
        <v>45</v>
      </c>
      <c r="C1016" s="2" t="s">
        <v>46</v>
      </c>
      <c r="D1016" s="2" t="s">
        <v>33</v>
      </c>
      <c r="E1016" s="2" t="s">
        <v>47</v>
      </c>
      <c r="F1016" s="2" t="s">
        <v>48</v>
      </c>
      <c r="G1016" s="2" t="s">
        <v>28</v>
      </c>
      <c r="H1016" s="2" t="s">
        <v>49</v>
      </c>
      <c r="I1016" s="2" t="s">
        <v>8</v>
      </c>
      <c r="J1016" s="2" t="s">
        <v>50</v>
      </c>
      <c r="K1016" s="2" t="s">
        <v>51</v>
      </c>
      <c r="L1016" s="2" t="s">
        <v>52</v>
      </c>
      <c r="M1016" s="2" t="s">
        <v>53</v>
      </c>
      <c r="N1016" s="2" t="s">
        <v>54</v>
      </c>
      <c r="O1016" s="2" t="s">
        <v>27</v>
      </c>
      <c r="P1016" s="2" t="s">
        <v>55</v>
      </c>
      <c r="Q1016" s="2" t="s">
        <v>56</v>
      </c>
      <c r="R1016" s="2" t="s">
        <v>57</v>
      </c>
      <c r="S1016" s="2" t="s">
        <v>58</v>
      </c>
    </row>
    <row r="1017" spans="1:34" hidden="1" outlineLevel="1" collapsed="1" x14ac:dyDescent="0.25">
      <c r="A1017" t="s">
        <v>39</v>
      </c>
      <c r="B1017" s="4" t="s">
        <v>34</v>
      </c>
      <c r="C1017" s="4" t="s">
        <v>2295</v>
      </c>
      <c r="D1017" s="4" t="s">
        <v>39</v>
      </c>
      <c r="E1017" s="4">
        <v>6.8122199999999999E-4</v>
      </c>
      <c r="F1017" s="4">
        <v>6.6384300000000001E-4</v>
      </c>
      <c r="G1017" s="4">
        <v>1</v>
      </c>
      <c r="H1017" s="4">
        <v>1</v>
      </c>
      <c r="I1017" s="4">
        <v>2</v>
      </c>
      <c r="J1017" s="4" t="s">
        <v>2288</v>
      </c>
      <c r="K1017" s="4" t="s">
        <v>2296</v>
      </c>
      <c r="L1017" s="4" t="s">
        <v>39</v>
      </c>
      <c r="M1017" s="4">
        <v>1</v>
      </c>
      <c r="N1017" s="4">
        <v>2630.1740300000001</v>
      </c>
      <c r="O1017" s="4" t="s">
        <v>34</v>
      </c>
      <c r="P1017" s="4" t="s">
        <v>34</v>
      </c>
      <c r="Q1017" s="4">
        <v>1.9819999999999999E-4</v>
      </c>
      <c r="R1017" s="4">
        <v>4.3829999999999999E-5</v>
      </c>
      <c r="S1017" s="4">
        <v>4.01</v>
      </c>
    </row>
    <row r="1018" spans="1:34" hidden="1" outlineLevel="1" collapsed="1" x14ac:dyDescent="0.25">
      <c r="A1018" t="s">
        <v>39</v>
      </c>
      <c r="B1018" s="4" t="s">
        <v>34</v>
      </c>
      <c r="C1018" s="4" t="s">
        <v>2297</v>
      </c>
      <c r="D1018" s="4" t="s">
        <v>39</v>
      </c>
      <c r="E1018" s="4">
        <v>3.9457300000000001E-2</v>
      </c>
      <c r="F1018" s="4">
        <v>6.6384300000000001E-4</v>
      </c>
      <c r="G1018" s="4">
        <v>1</v>
      </c>
      <c r="H1018" s="4">
        <v>1</v>
      </c>
      <c r="I1018" s="4">
        <v>2</v>
      </c>
      <c r="J1018" s="4" t="s">
        <v>2288</v>
      </c>
      <c r="K1018" s="4" t="s">
        <v>2298</v>
      </c>
      <c r="L1018" s="4" t="s">
        <v>39</v>
      </c>
      <c r="M1018" s="4">
        <v>0</v>
      </c>
      <c r="N1018" s="4">
        <v>838.46689000000003</v>
      </c>
      <c r="O1018" s="4" t="s">
        <v>34</v>
      </c>
      <c r="P1018" s="4" t="s">
        <v>34</v>
      </c>
      <c r="Q1018" s="4">
        <v>1.9819999999999999E-4</v>
      </c>
      <c r="R1018" s="4">
        <v>8.685E-3</v>
      </c>
      <c r="S1018" s="4">
        <v>1.86</v>
      </c>
    </row>
    <row r="1019" spans="1:34" hidden="1" outlineLevel="1" collapsed="1" x14ac:dyDescent="0.25">
      <c r="A1019" t="s">
        <v>39</v>
      </c>
      <c r="B1019" s="4" t="s">
        <v>34</v>
      </c>
      <c r="C1019" s="4" t="s">
        <v>2299</v>
      </c>
      <c r="D1019" s="4" t="s">
        <v>39</v>
      </c>
      <c r="E1019" s="4">
        <v>1.84507E-2</v>
      </c>
      <c r="F1019" s="4">
        <v>6.6384300000000001E-4</v>
      </c>
      <c r="G1019" s="4">
        <v>1</v>
      </c>
      <c r="H1019" s="4">
        <v>1</v>
      </c>
      <c r="I1019" s="4">
        <v>1</v>
      </c>
      <c r="J1019" s="4" t="s">
        <v>2288</v>
      </c>
      <c r="K1019" s="4" t="s">
        <v>2300</v>
      </c>
      <c r="L1019" s="4" t="s">
        <v>39</v>
      </c>
      <c r="M1019" s="4">
        <v>0</v>
      </c>
      <c r="N1019" s="4">
        <v>1254.65895</v>
      </c>
      <c r="O1019" s="4" t="s">
        <v>34</v>
      </c>
      <c r="P1019" s="4" t="s">
        <v>34</v>
      </c>
      <c r="Q1019" s="4">
        <v>1.9819999999999999E-4</v>
      </c>
      <c r="R1019" s="4">
        <v>3.1870000000000002E-3</v>
      </c>
      <c r="S1019" s="4">
        <v>2.09</v>
      </c>
    </row>
    <row r="1020" spans="1:34" hidden="1" outlineLevel="1" collapsed="1" x14ac:dyDescent="0.25">
      <c r="A1020" t="s">
        <v>39</v>
      </c>
      <c r="B1020" s="4" t="s">
        <v>34</v>
      </c>
      <c r="C1020" s="4" t="s">
        <v>2301</v>
      </c>
      <c r="D1020" s="4" t="s">
        <v>39</v>
      </c>
      <c r="E1020" s="4">
        <v>9.2534500000000006E-2</v>
      </c>
      <c r="F1020" s="4">
        <v>1.35166E-3</v>
      </c>
      <c r="G1020" s="4">
        <v>1</v>
      </c>
      <c r="H1020" s="4">
        <v>1</v>
      </c>
      <c r="I1020" s="4">
        <v>1</v>
      </c>
      <c r="J1020" s="4" t="s">
        <v>2288</v>
      </c>
      <c r="K1020" s="4" t="s">
        <v>2302</v>
      </c>
      <c r="L1020" s="4" t="s">
        <v>39</v>
      </c>
      <c r="M1020" s="4">
        <v>0</v>
      </c>
      <c r="N1020" s="4">
        <v>2267.11499</v>
      </c>
      <c r="O1020" s="4" t="s">
        <v>34</v>
      </c>
      <c r="P1020" s="4" t="s">
        <v>34</v>
      </c>
      <c r="Q1020" s="4">
        <v>3.7310000000000002E-4</v>
      </c>
      <c r="R1020" s="4">
        <v>2.7210000000000002E-2</v>
      </c>
      <c r="S1020" s="4">
        <v>2.59</v>
      </c>
    </row>
    <row r="1021" spans="1:34" hidden="1" outlineLevel="1" collapsed="1" x14ac:dyDescent="0.25">
      <c r="A1021" t="s">
        <v>39</v>
      </c>
      <c r="B1021" s="4" t="s">
        <v>34</v>
      </c>
      <c r="C1021" s="4" t="s">
        <v>2303</v>
      </c>
      <c r="D1021" s="4" t="s">
        <v>94</v>
      </c>
      <c r="E1021" s="4">
        <v>2.5267300000000003E-4</v>
      </c>
      <c r="F1021" s="4">
        <v>6.6384300000000001E-4</v>
      </c>
      <c r="G1021" s="4">
        <v>1</v>
      </c>
      <c r="H1021" s="4">
        <v>1</v>
      </c>
      <c r="I1021" s="4">
        <v>7</v>
      </c>
      <c r="J1021" s="4" t="s">
        <v>2288</v>
      </c>
      <c r="K1021" s="4" t="s">
        <v>2304</v>
      </c>
      <c r="L1021" s="4" t="s">
        <v>2305</v>
      </c>
      <c r="M1021" s="4">
        <v>0</v>
      </c>
      <c r="N1021" s="4">
        <v>1378.6770200000001</v>
      </c>
      <c r="O1021" s="4" t="s">
        <v>34</v>
      </c>
      <c r="P1021" s="4" t="s">
        <v>34</v>
      </c>
      <c r="Q1021" s="4">
        <v>1.9819999999999999E-4</v>
      </c>
      <c r="R1021" s="4">
        <v>1.2109999999999999E-5</v>
      </c>
      <c r="S1021" s="4">
        <v>2.98</v>
      </c>
    </row>
    <row r="1022" spans="1:34" hidden="1" outlineLevel="1" collapsed="1" x14ac:dyDescent="0.25">
      <c r="A1022" t="s">
        <v>39</v>
      </c>
      <c r="B1022" s="4" t="s">
        <v>34</v>
      </c>
      <c r="C1022" s="4" t="s">
        <v>2306</v>
      </c>
      <c r="D1022" s="4" t="s">
        <v>2307</v>
      </c>
      <c r="E1022" s="4">
        <v>3.9766000000000003E-3</v>
      </c>
      <c r="F1022" s="4">
        <v>6.6384300000000001E-4</v>
      </c>
      <c r="G1022" s="4">
        <v>1</v>
      </c>
      <c r="H1022" s="4">
        <v>1</v>
      </c>
      <c r="I1022" s="4">
        <v>5</v>
      </c>
      <c r="J1022" s="4" t="s">
        <v>2288</v>
      </c>
      <c r="K1022" s="4" t="s">
        <v>2308</v>
      </c>
      <c r="L1022" s="4" t="s">
        <v>2309</v>
      </c>
      <c r="M1022" s="4">
        <v>0</v>
      </c>
      <c r="N1022" s="4">
        <v>2037.0069599999999</v>
      </c>
      <c r="O1022" s="4" t="s">
        <v>34</v>
      </c>
      <c r="P1022" s="4" t="s">
        <v>34</v>
      </c>
      <c r="Q1022" s="4">
        <v>1.9819999999999999E-4</v>
      </c>
      <c r="R1022" s="4">
        <v>4.3229999999999999E-4</v>
      </c>
      <c r="S1022" s="4">
        <v>2.52</v>
      </c>
    </row>
    <row r="1023" spans="1:34" hidden="1" outlineLevel="1" collapsed="1" x14ac:dyDescent="0.25">
      <c r="A1023" t="s">
        <v>39</v>
      </c>
      <c r="B1023" s="4" t="s">
        <v>34</v>
      </c>
      <c r="C1023" s="4" t="s">
        <v>2310</v>
      </c>
      <c r="D1023" s="4" t="s">
        <v>39</v>
      </c>
      <c r="E1023" s="4">
        <v>3.4447000000000002E-3</v>
      </c>
      <c r="F1023" s="4">
        <v>6.6384300000000001E-4</v>
      </c>
      <c r="G1023" s="4">
        <v>1</v>
      </c>
      <c r="H1023" s="4">
        <v>1</v>
      </c>
      <c r="I1023" s="4">
        <v>2</v>
      </c>
      <c r="J1023" s="4" t="s">
        <v>2288</v>
      </c>
      <c r="K1023" s="4" t="s">
        <v>2311</v>
      </c>
      <c r="L1023" s="4" t="s">
        <v>39</v>
      </c>
      <c r="M1023" s="4">
        <v>0</v>
      </c>
      <c r="N1023" s="4">
        <v>1187.62664</v>
      </c>
      <c r="O1023" s="4" t="s">
        <v>34</v>
      </c>
      <c r="P1023" s="4" t="s">
        <v>34</v>
      </c>
      <c r="Q1023" s="4">
        <v>1.9819999999999999E-4</v>
      </c>
      <c r="R1023" s="4">
        <v>3.6019999999999997E-4</v>
      </c>
      <c r="S1023" s="4">
        <v>2.95</v>
      </c>
    </row>
    <row r="1024" spans="1:34" x14ac:dyDescent="0.25">
      <c r="A1024" s="3" t="s">
        <v>34</v>
      </c>
      <c r="B1024" s="3" t="s">
        <v>35</v>
      </c>
      <c r="C1024" s="3" t="s">
        <v>2312</v>
      </c>
      <c r="D1024" s="3" t="s">
        <v>2313</v>
      </c>
      <c r="E1024" s="3">
        <v>0</v>
      </c>
      <c r="F1024" s="3">
        <v>23.824000000000002</v>
      </c>
      <c r="G1024" s="3">
        <v>35</v>
      </c>
      <c r="H1024" s="3">
        <v>5</v>
      </c>
      <c r="I1024" s="3">
        <v>22</v>
      </c>
      <c r="J1024" s="3">
        <v>5</v>
      </c>
      <c r="K1024" s="3">
        <v>143</v>
      </c>
      <c r="L1024" s="3">
        <v>15.5</v>
      </c>
      <c r="M1024" s="3">
        <v>4.7300000000000004</v>
      </c>
      <c r="N1024" s="3">
        <v>68.540000000000006</v>
      </c>
      <c r="O1024" s="3">
        <v>5</v>
      </c>
      <c r="P1024" s="3" t="s">
        <v>421</v>
      </c>
      <c r="Q1024" s="3" t="s">
        <v>876</v>
      </c>
      <c r="R1024" s="3" t="s">
        <v>877</v>
      </c>
      <c r="S1024" s="3" t="s">
        <v>1863</v>
      </c>
      <c r="T1024" s="3" t="s">
        <v>39</v>
      </c>
      <c r="U1024" s="3" t="s">
        <v>2314</v>
      </c>
      <c r="V1024" s="3" t="s">
        <v>39</v>
      </c>
      <c r="W1024" s="3" t="s">
        <v>1340</v>
      </c>
      <c r="X1024" s="3" t="s">
        <v>39</v>
      </c>
      <c r="Y1024" s="3" t="s">
        <v>39</v>
      </c>
      <c r="Z1024" s="3" t="s">
        <v>39</v>
      </c>
      <c r="AA1024" s="3">
        <v>0</v>
      </c>
      <c r="AB1024" s="3" t="s">
        <v>34</v>
      </c>
      <c r="AC1024" s="3">
        <v>1</v>
      </c>
      <c r="AD1024" s="3">
        <v>0</v>
      </c>
      <c r="AE1024" s="3" t="s">
        <v>39</v>
      </c>
      <c r="AF1024" s="3">
        <v>2</v>
      </c>
      <c r="AG1024" s="3" t="s">
        <v>2315</v>
      </c>
      <c r="AH1024" s="3" t="s">
        <v>2315</v>
      </c>
    </row>
    <row r="1025" spans="1:34" hidden="1" outlineLevel="1" collapsed="1" x14ac:dyDescent="0.25">
      <c r="A1025" t="s">
        <v>39</v>
      </c>
      <c r="B1025" s="2" t="s">
        <v>45</v>
      </c>
      <c r="C1025" s="2" t="s">
        <v>46</v>
      </c>
      <c r="D1025" s="2" t="s">
        <v>33</v>
      </c>
      <c r="E1025" s="2" t="s">
        <v>47</v>
      </c>
      <c r="F1025" s="2" t="s">
        <v>48</v>
      </c>
      <c r="G1025" s="2" t="s">
        <v>28</v>
      </c>
      <c r="H1025" s="2" t="s">
        <v>49</v>
      </c>
      <c r="I1025" s="2" t="s">
        <v>8</v>
      </c>
      <c r="J1025" s="2" t="s">
        <v>50</v>
      </c>
      <c r="K1025" s="2" t="s">
        <v>51</v>
      </c>
      <c r="L1025" s="2" t="s">
        <v>52</v>
      </c>
      <c r="M1025" s="2" t="s">
        <v>53</v>
      </c>
      <c r="N1025" s="2" t="s">
        <v>54</v>
      </c>
      <c r="O1025" s="2" t="s">
        <v>27</v>
      </c>
      <c r="P1025" s="2" t="s">
        <v>55</v>
      </c>
      <c r="Q1025" s="2" t="s">
        <v>56</v>
      </c>
      <c r="R1025" s="2" t="s">
        <v>57</v>
      </c>
      <c r="S1025" s="2" t="s">
        <v>58</v>
      </c>
    </row>
    <row r="1026" spans="1:34" hidden="1" outlineLevel="1" collapsed="1" x14ac:dyDescent="0.25">
      <c r="A1026" t="s">
        <v>39</v>
      </c>
      <c r="B1026" s="4" t="s">
        <v>34</v>
      </c>
      <c r="C1026" s="4" t="s">
        <v>2316</v>
      </c>
      <c r="D1026" s="4" t="s">
        <v>39</v>
      </c>
      <c r="E1026" s="4">
        <v>9.6064300000000001E-5</v>
      </c>
      <c r="F1026" s="4">
        <v>6.6384300000000001E-4</v>
      </c>
      <c r="G1026" s="4">
        <v>1</v>
      </c>
      <c r="H1026" s="4">
        <v>1</v>
      </c>
      <c r="I1026" s="4">
        <v>2</v>
      </c>
      <c r="J1026" s="4" t="s">
        <v>2312</v>
      </c>
      <c r="K1026" s="4" t="s">
        <v>2317</v>
      </c>
      <c r="L1026" s="4" t="s">
        <v>39</v>
      </c>
      <c r="M1026" s="4">
        <v>1</v>
      </c>
      <c r="N1026" s="4">
        <v>1084.70886</v>
      </c>
      <c r="O1026" s="4" t="s">
        <v>34</v>
      </c>
      <c r="P1026" s="4" t="s">
        <v>34</v>
      </c>
      <c r="Q1026" s="4">
        <v>1.9819999999999999E-4</v>
      </c>
      <c r="R1026" s="4">
        <v>3.472E-6</v>
      </c>
      <c r="S1026" s="4">
        <v>3.34</v>
      </c>
    </row>
    <row r="1027" spans="1:34" hidden="1" outlineLevel="1" collapsed="1" x14ac:dyDescent="0.25">
      <c r="A1027" t="s">
        <v>39</v>
      </c>
      <c r="B1027" s="4" t="s">
        <v>34</v>
      </c>
      <c r="C1027" s="4" t="s">
        <v>2318</v>
      </c>
      <c r="D1027" s="4" t="s">
        <v>2319</v>
      </c>
      <c r="E1027" s="4">
        <v>2.59017E-4</v>
      </c>
      <c r="F1027" s="4">
        <v>6.6384300000000001E-4</v>
      </c>
      <c r="G1027" s="4">
        <v>1</v>
      </c>
      <c r="H1027" s="4">
        <v>1</v>
      </c>
      <c r="I1027" s="4">
        <v>15</v>
      </c>
      <c r="J1027" s="4" t="s">
        <v>2312</v>
      </c>
      <c r="K1027" s="4" t="s">
        <v>2320</v>
      </c>
      <c r="L1027" s="4" t="s">
        <v>2321</v>
      </c>
      <c r="M1027" s="4">
        <v>0</v>
      </c>
      <c r="N1027" s="4">
        <v>2284.9485199999999</v>
      </c>
      <c r="O1027" s="4" t="s">
        <v>34</v>
      </c>
      <c r="P1027" s="4" t="s">
        <v>34</v>
      </c>
      <c r="Q1027" s="4">
        <v>1.9819999999999999E-4</v>
      </c>
      <c r="R1027" s="4">
        <v>1.2510000000000001E-5</v>
      </c>
      <c r="S1027" s="4">
        <v>4.55</v>
      </c>
    </row>
    <row r="1028" spans="1:34" hidden="1" outlineLevel="1" collapsed="1" x14ac:dyDescent="0.25">
      <c r="A1028" t="s">
        <v>39</v>
      </c>
      <c r="B1028" s="4" t="s">
        <v>34</v>
      </c>
      <c r="C1028" s="4" t="s">
        <v>2322</v>
      </c>
      <c r="D1028" s="4" t="s">
        <v>39</v>
      </c>
      <c r="E1028" s="4">
        <v>8.9474499999999992E-3</v>
      </c>
      <c r="F1028" s="4">
        <v>6.6384300000000001E-4</v>
      </c>
      <c r="G1028" s="4">
        <v>1</v>
      </c>
      <c r="H1028" s="4">
        <v>1</v>
      </c>
      <c r="I1028" s="4">
        <v>1</v>
      </c>
      <c r="J1028" s="4" t="s">
        <v>2312</v>
      </c>
      <c r="K1028" s="4" t="s">
        <v>2323</v>
      </c>
      <c r="L1028" s="4" t="s">
        <v>39</v>
      </c>
      <c r="M1028" s="4">
        <v>0</v>
      </c>
      <c r="N1028" s="4">
        <v>1058.5629200000001</v>
      </c>
      <c r="O1028" s="4" t="s">
        <v>34</v>
      </c>
      <c r="P1028" s="4" t="s">
        <v>34</v>
      </c>
      <c r="Q1028" s="4">
        <v>1.9819999999999999E-4</v>
      </c>
      <c r="R1028" s="4">
        <v>1.248E-3</v>
      </c>
      <c r="S1028" s="4">
        <v>2.48</v>
      </c>
    </row>
    <row r="1029" spans="1:34" hidden="1" outlineLevel="1" collapsed="1" x14ac:dyDescent="0.25">
      <c r="A1029" t="s">
        <v>39</v>
      </c>
      <c r="B1029" s="4" t="s">
        <v>34</v>
      </c>
      <c r="C1029" s="4" t="s">
        <v>2324</v>
      </c>
      <c r="D1029" s="4" t="s">
        <v>39</v>
      </c>
      <c r="E1029" s="4">
        <v>6.5543399999999996E-3</v>
      </c>
      <c r="F1029" s="4">
        <v>6.6384300000000001E-4</v>
      </c>
      <c r="G1029" s="4">
        <v>1</v>
      </c>
      <c r="H1029" s="4">
        <v>1</v>
      </c>
      <c r="I1029" s="4">
        <v>2</v>
      </c>
      <c r="J1029" s="4" t="s">
        <v>2312</v>
      </c>
      <c r="K1029" s="4" t="s">
        <v>2325</v>
      </c>
      <c r="L1029" s="4" t="s">
        <v>39</v>
      </c>
      <c r="M1029" s="4">
        <v>0</v>
      </c>
      <c r="N1029" s="4">
        <v>1052.5847200000001</v>
      </c>
      <c r="O1029" s="4" t="s">
        <v>34</v>
      </c>
      <c r="P1029" s="4" t="s">
        <v>34</v>
      </c>
      <c r="Q1029" s="4">
        <v>1.9819999999999999E-4</v>
      </c>
      <c r="R1029" s="4">
        <v>8.3109999999999998E-4</v>
      </c>
      <c r="S1029" s="4">
        <v>2.33</v>
      </c>
    </row>
    <row r="1030" spans="1:34" hidden="1" outlineLevel="1" collapsed="1" x14ac:dyDescent="0.25">
      <c r="A1030" t="s">
        <v>39</v>
      </c>
      <c r="B1030" s="4" t="s">
        <v>34</v>
      </c>
      <c r="C1030" s="4" t="s">
        <v>2326</v>
      </c>
      <c r="D1030" s="4" t="s">
        <v>39</v>
      </c>
      <c r="E1030" s="4">
        <v>6.3239199999999996E-4</v>
      </c>
      <c r="F1030" s="4">
        <v>6.6384300000000001E-4</v>
      </c>
      <c r="G1030" s="4">
        <v>1</v>
      </c>
      <c r="H1030" s="4">
        <v>1</v>
      </c>
      <c r="I1030" s="4">
        <v>2</v>
      </c>
      <c r="J1030" s="4" t="s">
        <v>2312</v>
      </c>
      <c r="K1030" s="4" t="s">
        <v>2327</v>
      </c>
      <c r="L1030" s="4" t="s">
        <v>39</v>
      </c>
      <c r="M1030" s="4">
        <v>0</v>
      </c>
      <c r="N1030" s="4">
        <v>956.61388999999997</v>
      </c>
      <c r="O1030" s="4" t="s">
        <v>34</v>
      </c>
      <c r="P1030" s="4" t="s">
        <v>34</v>
      </c>
      <c r="Q1030" s="4">
        <v>1.9819999999999999E-4</v>
      </c>
      <c r="R1030" s="4">
        <v>3.9799999999999998E-5</v>
      </c>
      <c r="S1030" s="4">
        <v>2.4900000000000002</v>
      </c>
    </row>
    <row r="1031" spans="1:34" x14ac:dyDescent="0.25">
      <c r="A1031" s="3" t="s">
        <v>34</v>
      </c>
      <c r="B1031" s="3" t="s">
        <v>35</v>
      </c>
      <c r="C1031" s="3" t="s">
        <v>2328</v>
      </c>
      <c r="D1031" s="3" t="s">
        <v>2329</v>
      </c>
      <c r="E1031" s="3">
        <v>0</v>
      </c>
      <c r="F1031" s="3">
        <v>23.702999999999999</v>
      </c>
      <c r="G1031" s="3">
        <v>12</v>
      </c>
      <c r="H1031" s="3">
        <v>6</v>
      </c>
      <c r="I1031" s="3">
        <v>16</v>
      </c>
      <c r="J1031" s="3">
        <v>6</v>
      </c>
      <c r="K1031" s="3">
        <v>685</v>
      </c>
      <c r="L1031" s="3">
        <v>77.8</v>
      </c>
      <c r="M1031" s="3">
        <v>9.06</v>
      </c>
      <c r="N1031" s="3">
        <v>41.89</v>
      </c>
      <c r="O1031" s="3">
        <v>6</v>
      </c>
      <c r="P1031" s="3" t="s">
        <v>421</v>
      </c>
      <c r="Q1031" s="3" t="s">
        <v>795</v>
      </c>
      <c r="R1031" s="3" t="s">
        <v>796</v>
      </c>
      <c r="S1031" s="3" t="s">
        <v>1843</v>
      </c>
      <c r="T1031" s="3" t="s">
        <v>2330</v>
      </c>
      <c r="U1031" s="3" t="s">
        <v>2328</v>
      </c>
      <c r="V1031" s="3" t="s">
        <v>2331</v>
      </c>
      <c r="W1031" s="3" t="s">
        <v>1885</v>
      </c>
      <c r="X1031" s="3" t="s">
        <v>1290</v>
      </c>
      <c r="Y1031" s="3" t="s">
        <v>39</v>
      </c>
      <c r="Z1031" s="3" t="s">
        <v>39</v>
      </c>
      <c r="AA1031" s="3">
        <v>1</v>
      </c>
      <c r="AB1031" s="3" t="s">
        <v>34</v>
      </c>
      <c r="AC1031" s="3">
        <v>1</v>
      </c>
      <c r="AD1031" s="3">
        <v>0</v>
      </c>
      <c r="AE1031" s="3" t="s">
        <v>39</v>
      </c>
      <c r="AF1031" s="3">
        <v>2</v>
      </c>
      <c r="AG1031" s="3" t="s">
        <v>2332</v>
      </c>
      <c r="AH1031" s="3" t="s">
        <v>2332</v>
      </c>
    </row>
    <row r="1032" spans="1:34" hidden="1" outlineLevel="1" collapsed="1" x14ac:dyDescent="0.25">
      <c r="A1032" t="s">
        <v>39</v>
      </c>
      <c r="B1032" s="2" t="s">
        <v>45</v>
      </c>
      <c r="C1032" s="2" t="s">
        <v>46</v>
      </c>
      <c r="D1032" s="2" t="s">
        <v>33</v>
      </c>
      <c r="E1032" s="2" t="s">
        <v>47</v>
      </c>
      <c r="F1032" s="2" t="s">
        <v>48</v>
      </c>
      <c r="G1032" s="2" t="s">
        <v>28</v>
      </c>
      <c r="H1032" s="2" t="s">
        <v>49</v>
      </c>
      <c r="I1032" s="2" t="s">
        <v>8</v>
      </c>
      <c r="J1032" s="2" t="s">
        <v>50</v>
      </c>
      <c r="K1032" s="2" t="s">
        <v>51</v>
      </c>
      <c r="L1032" s="2" t="s">
        <v>52</v>
      </c>
      <c r="M1032" s="2" t="s">
        <v>53</v>
      </c>
      <c r="N1032" s="2" t="s">
        <v>54</v>
      </c>
      <c r="O1032" s="2" t="s">
        <v>27</v>
      </c>
      <c r="P1032" s="2" t="s">
        <v>55</v>
      </c>
      <c r="Q1032" s="2" t="s">
        <v>56</v>
      </c>
      <c r="R1032" s="2" t="s">
        <v>57</v>
      </c>
      <c r="S1032" s="2" t="s">
        <v>58</v>
      </c>
    </row>
    <row r="1033" spans="1:34" hidden="1" outlineLevel="1" collapsed="1" x14ac:dyDescent="0.25">
      <c r="A1033" t="s">
        <v>39</v>
      </c>
      <c r="B1033" s="4" t="s">
        <v>34</v>
      </c>
      <c r="C1033" s="4" t="s">
        <v>2333</v>
      </c>
      <c r="D1033" s="4" t="s">
        <v>186</v>
      </c>
      <c r="E1033" s="4">
        <v>2.3454800000000001E-2</v>
      </c>
      <c r="F1033" s="4">
        <v>6.6384300000000001E-4</v>
      </c>
      <c r="G1033" s="4">
        <v>1</v>
      </c>
      <c r="H1033" s="4">
        <v>1</v>
      </c>
      <c r="I1033" s="4">
        <v>2</v>
      </c>
      <c r="J1033" s="4" t="s">
        <v>2328</v>
      </c>
      <c r="K1033" s="4" t="s">
        <v>2334</v>
      </c>
      <c r="L1033" s="4" t="s">
        <v>2335</v>
      </c>
      <c r="M1033" s="4">
        <v>0</v>
      </c>
      <c r="N1033" s="4">
        <v>1280.5827300000001</v>
      </c>
      <c r="O1033" s="4" t="s">
        <v>34</v>
      </c>
      <c r="P1033" s="4" t="s">
        <v>34</v>
      </c>
      <c r="Q1033" s="4">
        <v>1.9819999999999999E-4</v>
      </c>
      <c r="R1033" s="4">
        <v>4.3880000000000004E-3</v>
      </c>
      <c r="S1033" s="4">
        <v>1.74</v>
      </c>
    </row>
    <row r="1034" spans="1:34" hidden="1" outlineLevel="1" collapsed="1" x14ac:dyDescent="0.25">
      <c r="A1034" t="s">
        <v>39</v>
      </c>
      <c r="B1034" s="4" t="s">
        <v>34</v>
      </c>
      <c r="C1034" s="4" t="s">
        <v>2336</v>
      </c>
      <c r="D1034" s="4" t="s">
        <v>39</v>
      </c>
      <c r="E1034" s="4">
        <v>1.7395500000000001E-2</v>
      </c>
      <c r="F1034" s="4">
        <v>6.6384300000000001E-4</v>
      </c>
      <c r="G1034" s="4">
        <v>1</v>
      </c>
      <c r="H1034" s="4">
        <v>1</v>
      </c>
      <c r="I1034" s="4">
        <v>1</v>
      </c>
      <c r="J1034" s="4" t="s">
        <v>2328</v>
      </c>
      <c r="K1034" s="4" t="s">
        <v>2337</v>
      </c>
      <c r="L1034" s="4" t="s">
        <v>39</v>
      </c>
      <c r="M1034" s="4">
        <v>1</v>
      </c>
      <c r="N1034" s="4">
        <v>1104.6411700000001</v>
      </c>
      <c r="O1034" s="4" t="s">
        <v>34</v>
      </c>
      <c r="P1034" s="4" t="s">
        <v>34</v>
      </c>
      <c r="Q1034" s="4">
        <v>1.9819999999999999E-4</v>
      </c>
      <c r="R1034" s="4">
        <v>2.967E-3</v>
      </c>
      <c r="S1034" s="4">
        <v>2.41</v>
      </c>
    </row>
    <row r="1035" spans="1:34" hidden="1" outlineLevel="1" collapsed="1" x14ac:dyDescent="0.25">
      <c r="A1035" t="s">
        <v>39</v>
      </c>
      <c r="B1035" s="4" t="s">
        <v>34</v>
      </c>
      <c r="C1035" s="4" t="s">
        <v>2338</v>
      </c>
      <c r="D1035" s="4" t="s">
        <v>916</v>
      </c>
      <c r="E1035" s="4">
        <v>2.6289899999999998E-4</v>
      </c>
      <c r="F1035" s="4">
        <v>6.6384300000000001E-4</v>
      </c>
      <c r="G1035" s="4">
        <v>1</v>
      </c>
      <c r="H1035" s="4">
        <v>1</v>
      </c>
      <c r="I1035" s="4">
        <v>6</v>
      </c>
      <c r="J1035" s="4" t="s">
        <v>2328</v>
      </c>
      <c r="K1035" s="4" t="s">
        <v>2339</v>
      </c>
      <c r="L1035" s="4" t="s">
        <v>2340</v>
      </c>
      <c r="M1035" s="4">
        <v>0</v>
      </c>
      <c r="N1035" s="4">
        <v>2641.2450199999998</v>
      </c>
      <c r="O1035" s="4" t="s">
        <v>34</v>
      </c>
      <c r="P1035" s="4" t="s">
        <v>34</v>
      </c>
      <c r="Q1035" s="4">
        <v>1.9819999999999999E-4</v>
      </c>
      <c r="R1035" s="4">
        <v>1.2819999999999999E-5</v>
      </c>
      <c r="S1035" s="4">
        <v>5.14</v>
      </c>
    </row>
    <row r="1036" spans="1:34" hidden="1" outlineLevel="1" collapsed="1" x14ac:dyDescent="0.25">
      <c r="A1036" t="s">
        <v>39</v>
      </c>
      <c r="B1036" s="4" t="s">
        <v>34</v>
      </c>
      <c r="C1036" s="4" t="s">
        <v>2341</v>
      </c>
      <c r="D1036" s="4" t="s">
        <v>39</v>
      </c>
      <c r="E1036" s="4">
        <v>1.10075E-2</v>
      </c>
      <c r="F1036" s="4">
        <v>6.6384300000000001E-4</v>
      </c>
      <c r="G1036" s="4">
        <v>1</v>
      </c>
      <c r="H1036" s="4">
        <v>1</v>
      </c>
      <c r="I1036" s="4">
        <v>2</v>
      </c>
      <c r="J1036" s="4" t="s">
        <v>2328</v>
      </c>
      <c r="K1036" s="4" t="s">
        <v>2342</v>
      </c>
      <c r="L1036" s="4" t="s">
        <v>39</v>
      </c>
      <c r="M1036" s="4">
        <v>0</v>
      </c>
      <c r="N1036" s="4">
        <v>1091.58438</v>
      </c>
      <c r="O1036" s="4" t="s">
        <v>34</v>
      </c>
      <c r="P1036" s="4" t="s">
        <v>34</v>
      </c>
      <c r="Q1036" s="4">
        <v>1.9819999999999999E-4</v>
      </c>
      <c r="R1036" s="4">
        <v>1.632E-3</v>
      </c>
      <c r="S1036" s="4">
        <v>2.34</v>
      </c>
    </row>
    <row r="1037" spans="1:34" hidden="1" outlineLevel="1" collapsed="1" x14ac:dyDescent="0.25">
      <c r="A1037" t="s">
        <v>39</v>
      </c>
      <c r="B1037" s="4" t="s">
        <v>34</v>
      </c>
      <c r="C1037" s="4" t="s">
        <v>2343</v>
      </c>
      <c r="D1037" s="4" t="s">
        <v>39</v>
      </c>
      <c r="E1037" s="4">
        <v>2.1882600000000001E-4</v>
      </c>
      <c r="F1037" s="4">
        <v>6.6384300000000001E-4</v>
      </c>
      <c r="G1037" s="4">
        <v>1</v>
      </c>
      <c r="H1037" s="4">
        <v>1</v>
      </c>
      <c r="I1037" s="4">
        <v>3</v>
      </c>
      <c r="J1037" s="4" t="s">
        <v>2328</v>
      </c>
      <c r="K1037" s="4" t="s">
        <v>2344</v>
      </c>
      <c r="L1037" s="4" t="s">
        <v>39</v>
      </c>
      <c r="M1037" s="4">
        <v>0</v>
      </c>
      <c r="N1037" s="4">
        <v>1904.90248</v>
      </c>
      <c r="O1037" s="4" t="s">
        <v>34</v>
      </c>
      <c r="P1037" s="4" t="s">
        <v>34</v>
      </c>
      <c r="Q1037" s="4">
        <v>1.9819999999999999E-4</v>
      </c>
      <c r="R1037" s="4">
        <v>1.011E-5</v>
      </c>
      <c r="S1037" s="4">
        <v>3.66</v>
      </c>
    </row>
    <row r="1038" spans="1:34" hidden="1" outlineLevel="1" collapsed="1" x14ac:dyDescent="0.25">
      <c r="A1038" t="s">
        <v>39</v>
      </c>
      <c r="B1038" s="4" t="s">
        <v>34</v>
      </c>
      <c r="C1038" s="4" t="s">
        <v>2345</v>
      </c>
      <c r="D1038" s="4" t="s">
        <v>39</v>
      </c>
      <c r="E1038" s="4">
        <v>8.1865199999999992E-3</v>
      </c>
      <c r="F1038" s="4">
        <v>6.6384300000000001E-4</v>
      </c>
      <c r="G1038" s="4">
        <v>1</v>
      </c>
      <c r="H1038" s="4">
        <v>1</v>
      </c>
      <c r="I1038" s="4">
        <v>2</v>
      </c>
      <c r="J1038" s="4" t="s">
        <v>2328</v>
      </c>
      <c r="K1038" s="4" t="s">
        <v>2346</v>
      </c>
      <c r="L1038" s="4" t="s">
        <v>39</v>
      </c>
      <c r="M1038" s="4">
        <v>0</v>
      </c>
      <c r="N1038" s="4">
        <v>1098.68812</v>
      </c>
      <c r="O1038" s="4" t="s">
        <v>34</v>
      </c>
      <c r="P1038" s="4" t="s">
        <v>34</v>
      </c>
      <c r="Q1038" s="4">
        <v>1.9819999999999999E-4</v>
      </c>
      <c r="R1038" s="4">
        <v>1.1069999999999999E-3</v>
      </c>
      <c r="S1038" s="4">
        <v>2.1</v>
      </c>
    </row>
    <row r="1039" spans="1:34" x14ac:dyDescent="0.25">
      <c r="A1039" s="3" t="s">
        <v>34</v>
      </c>
      <c r="B1039" s="3" t="s">
        <v>35</v>
      </c>
      <c r="C1039" s="3" t="s">
        <v>2347</v>
      </c>
      <c r="D1039" s="3" t="s">
        <v>2348</v>
      </c>
      <c r="E1039" s="3">
        <v>0</v>
      </c>
      <c r="F1039" s="3">
        <v>23.536999999999999</v>
      </c>
      <c r="G1039" s="3">
        <v>16</v>
      </c>
      <c r="H1039" s="3">
        <v>5</v>
      </c>
      <c r="I1039" s="3">
        <v>17</v>
      </c>
      <c r="J1039" s="3">
        <v>5</v>
      </c>
      <c r="K1039" s="3">
        <v>517</v>
      </c>
      <c r="L1039" s="3">
        <v>57.7</v>
      </c>
      <c r="M1039" s="3">
        <v>5.07</v>
      </c>
      <c r="N1039" s="3">
        <v>49.29</v>
      </c>
      <c r="O1039" s="3">
        <v>5</v>
      </c>
      <c r="P1039" s="3" t="s">
        <v>1908</v>
      </c>
      <c r="Q1039" s="3" t="s">
        <v>39</v>
      </c>
      <c r="R1039" s="3" t="s">
        <v>2349</v>
      </c>
      <c r="S1039" s="3" t="s">
        <v>2350</v>
      </c>
      <c r="T1039" s="3" t="s">
        <v>39</v>
      </c>
      <c r="U1039" s="3" t="s">
        <v>2351</v>
      </c>
      <c r="V1039" s="3" t="s">
        <v>39</v>
      </c>
      <c r="W1039" s="3" t="s">
        <v>879</v>
      </c>
      <c r="X1039" s="3" t="s">
        <v>39</v>
      </c>
      <c r="Y1039" s="3" t="s">
        <v>39</v>
      </c>
      <c r="Z1039" s="3" t="s">
        <v>39</v>
      </c>
      <c r="AA1039" s="3">
        <v>0</v>
      </c>
      <c r="AB1039" s="3" t="s">
        <v>34</v>
      </c>
      <c r="AC1039" s="3">
        <v>1</v>
      </c>
      <c r="AD1039" s="3">
        <v>0</v>
      </c>
      <c r="AE1039" s="3" t="s">
        <v>39</v>
      </c>
      <c r="AF1039" s="3">
        <v>2</v>
      </c>
      <c r="AG1039" s="3" t="s">
        <v>2352</v>
      </c>
      <c r="AH1039" s="3" t="s">
        <v>2352</v>
      </c>
    </row>
    <row r="1040" spans="1:34" hidden="1" outlineLevel="1" collapsed="1" x14ac:dyDescent="0.25">
      <c r="A1040" t="s">
        <v>39</v>
      </c>
      <c r="B1040" s="2" t="s">
        <v>45</v>
      </c>
      <c r="C1040" s="2" t="s">
        <v>46</v>
      </c>
      <c r="D1040" s="2" t="s">
        <v>33</v>
      </c>
      <c r="E1040" s="2" t="s">
        <v>47</v>
      </c>
      <c r="F1040" s="2" t="s">
        <v>48</v>
      </c>
      <c r="G1040" s="2" t="s">
        <v>28</v>
      </c>
      <c r="H1040" s="2" t="s">
        <v>49</v>
      </c>
      <c r="I1040" s="2" t="s">
        <v>8</v>
      </c>
      <c r="J1040" s="2" t="s">
        <v>50</v>
      </c>
      <c r="K1040" s="2" t="s">
        <v>51</v>
      </c>
      <c r="L1040" s="2" t="s">
        <v>52</v>
      </c>
      <c r="M1040" s="2" t="s">
        <v>53</v>
      </c>
      <c r="N1040" s="2" t="s">
        <v>54</v>
      </c>
      <c r="O1040" s="2" t="s">
        <v>27</v>
      </c>
      <c r="P1040" s="2" t="s">
        <v>55</v>
      </c>
      <c r="Q1040" s="2" t="s">
        <v>56</v>
      </c>
      <c r="R1040" s="2" t="s">
        <v>57</v>
      </c>
      <c r="S1040" s="2" t="s">
        <v>58</v>
      </c>
    </row>
    <row r="1041" spans="1:34" hidden="1" outlineLevel="1" collapsed="1" x14ac:dyDescent="0.25">
      <c r="A1041" t="s">
        <v>39</v>
      </c>
      <c r="B1041" s="4" t="s">
        <v>34</v>
      </c>
      <c r="C1041" s="4" t="s">
        <v>2353</v>
      </c>
      <c r="D1041" s="4" t="s">
        <v>39</v>
      </c>
      <c r="E1041" s="4">
        <v>5.3241500000000002E-5</v>
      </c>
      <c r="F1041" s="4">
        <v>6.6384300000000001E-4</v>
      </c>
      <c r="G1041" s="4">
        <v>1</v>
      </c>
      <c r="H1041" s="4">
        <v>1</v>
      </c>
      <c r="I1041" s="4">
        <v>3</v>
      </c>
      <c r="J1041" s="4" t="s">
        <v>2347</v>
      </c>
      <c r="K1041" s="4" t="s">
        <v>2354</v>
      </c>
      <c r="L1041" s="4" t="s">
        <v>39</v>
      </c>
      <c r="M1041" s="4">
        <v>0</v>
      </c>
      <c r="N1041" s="4">
        <v>1562.8424500000001</v>
      </c>
      <c r="O1041" s="4" t="s">
        <v>34</v>
      </c>
      <c r="P1041" s="4" t="s">
        <v>34</v>
      </c>
      <c r="Q1041" s="4">
        <v>1.9819999999999999E-4</v>
      </c>
      <c r="R1041" s="4">
        <v>1.609E-6</v>
      </c>
      <c r="S1041" s="4">
        <v>3.71</v>
      </c>
    </row>
    <row r="1042" spans="1:34" hidden="1" outlineLevel="1" collapsed="1" x14ac:dyDescent="0.25">
      <c r="A1042" t="s">
        <v>39</v>
      </c>
      <c r="B1042" s="4" t="s">
        <v>34</v>
      </c>
      <c r="C1042" s="4" t="s">
        <v>2355</v>
      </c>
      <c r="D1042" s="4" t="s">
        <v>39</v>
      </c>
      <c r="E1042" s="4">
        <v>1.24734E-3</v>
      </c>
      <c r="F1042" s="4">
        <v>6.6384300000000001E-4</v>
      </c>
      <c r="G1042" s="4">
        <v>1</v>
      </c>
      <c r="H1042" s="4">
        <v>1</v>
      </c>
      <c r="I1042" s="4">
        <v>2</v>
      </c>
      <c r="J1042" s="4" t="s">
        <v>2347</v>
      </c>
      <c r="K1042" s="4" t="s">
        <v>2356</v>
      </c>
      <c r="L1042" s="4" t="s">
        <v>39</v>
      </c>
      <c r="M1042" s="4">
        <v>0</v>
      </c>
      <c r="N1042" s="4">
        <v>1742.8959400000001</v>
      </c>
      <c r="O1042" s="4" t="s">
        <v>34</v>
      </c>
      <c r="P1042" s="4" t="s">
        <v>34</v>
      </c>
      <c r="Q1042" s="4">
        <v>1.9819999999999999E-4</v>
      </c>
      <c r="R1042" s="4">
        <v>9.6130000000000003E-5</v>
      </c>
      <c r="S1042" s="4">
        <v>3.42</v>
      </c>
    </row>
    <row r="1043" spans="1:34" hidden="1" outlineLevel="1" collapsed="1" x14ac:dyDescent="0.25">
      <c r="A1043" t="s">
        <v>39</v>
      </c>
      <c r="B1043" s="4" t="s">
        <v>34</v>
      </c>
      <c r="C1043" s="4" t="s">
        <v>2357</v>
      </c>
      <c r="D1043" s="4" t="s">
        <v>2358</v>
      </c>
      <c r="E1043" s="4">
        <v>7.0587699999999998E-3</v>
      </c>
      <c r="F1043" s="4">
        <v>6.6384300000000001E-4</v>
      </c>
      <c r="G1043" s="4">
        <v>1</v>
      </c>
      <c r="H1043" s="4">
        <v>1</v>
      </c>
      <c r="I1043" s="4">
        <v>8</v>
      </c>
      <c r="J1043" s="4" t="s">
        <v>2347</v>
      </c>
      <c r="K1043" s="4" t="s">
        <v>2359</v>
      </c>
      <c r="L1043" s="4" t="s">
        <v>2360</v>
      </c>
      <c r="M1043" s="4">
        <v>0</v>
      </c>
      <c r="N1043" s="4">
        <v>2430.1527000000001</v>
      </c>
      <c r="O1043" s="4" t="s">
        <v>34</v>
      </c>
      <c r="P1043" s="4" t="s">
        <v>34</v>
      </c>
      <c r="Q1043" s="4">
        <v>1.9819999999999999E-4</v>
      </c>
      <c r="R1043" s="4">
        <v>9.1299999999999997E-4</v>
      </c>
      <c r="S1043" s="4">
        <v>3.47</v>
      </c>
    </row>
    <row r="1044" spans="1:34" hidden="1" outlineLevel="1" collapsed="1" x14ac:dyDescent="0.25">
      <c r="A1044" t="s">
        <v>39</v>
      </c>
      <c r="B1044" s="4" t="s">
        <v>34</v>
      </c>
      <c r="C1044" s="4" t="s">
        <v>2361</v>
      </c>
      <c r="D1044" s="4" t="s">
        <v>39</v>
      </c>
      <c r="E1044" s="4">
        <v>3.9286300000000002E-4</v>
      </c>
      <c r="F1044" s="4">
        <v>6.6384300000000001E-4</v>
      </c>
      <c r="G1044" s="4">
        <v>1</v>
      </c>
      <c r="H1044" s="4">
        <v>1</v>
      </c>
      <c r="I1044" s="4">
        <v>2</v>
      </c>
      <c r="J1044" s="4" t="s">
        <v>2347</v>
      </c>
      <c r="K1044" s="4" t="s">
        <v>2362</v>
      </c>
      <c r="L1044" s="4" t="s">
        <v>39</v>
      </c>
      <c r="M1044" s="4">
        <v>0</v>
      </c>
      <c r="N1044" s="4">
        <v>1703.8962799999999</v>
      </c>
      <c r="O1044" s="4" t="s">
        <v>34</v>
      </c>
      <c r="P1044" s="4" t="s">
        <v>34</v>
      </c>
      <c r="Q1044" s="4">
        <v>1.9819999999999999E-4</v>
      </c>
      <c r="R1044" s="4">
        <v>2.1520000000000001E-5</v>
      </c>
      <c r="S1044" s="4">
        <v>3.81</v>
      </c>
    </row>
    <row r="1045" spans="1:34" hidden="1" outlineLevel="1" collapsed="1" x14ac:dyDescent="0.25">
      <c r="A1045" t="s">
        <v>39</v>
      </c>
      <c r="B1045" s="4" t="s">
        <v>34</v>
      </c>
      <c r="C1045" s="4" t="s">
        <v>2363</v>
      </c>
      <c r="D1045" s="4" t="s">
        <v>39</v>
      </c>
      <c r="E1045" s="4">
        <v>3.76583E-3</v>
      </c>
      <c r="F1045" s="4">
        <v>6.6384300000000001E-4</v>
      </c>
      <c r="G1045" s="4">
        <v>1</v>
      </c>
      <c r="H1045" s="4">
        <v>1</v>
      </c>
      <c r="I1045" s="4">
        <v>2</v>
      </c>
      <c r="J1045" s="4" t="s">
        <v>2347</v>
      </c>
      <c r="K1045" s="4" t="s">
        <v>2364</v>
      </c>
      <c r="L1045" s="4" t="s">
        <v>39</v>
      </c>
      <c r="M1045" s="4">
        <v>0</v>
      </c>
      <c r="N1045" s="4">
        <v>1703.8962799999999</v>
      </c>
      <c r="O1045" s="4" t="s">
        <v>34</v>
      </c>
      <c r="P1045" s="4" t="s">
        <v>34</v>
      </c>
      <c r="Q1045" s="4">
        <v>1.9819999999999999E-4</v>
      </c>
      <c r="R1045" s="4">
        <v>4.0450000000000002E-4</v>
      </c>
      <c r="S1045" s="4">
        <v>3</v>
      </c>
    </row>
    <row r="1046" spans="1:34" x14ac:dyDescent="0.25">
      <c r="A1046" s="3" t="s">
        <v>34</v>
      </c>
      <c r="B1046" s="3" t="s">
        <v>35</v>
      </c>
      <c r="C1046" s="3" t="s">
        <v>2365</v>
      </c>
      <c r="D1046" s="3" t="s">
        <v>2366</v>
      </c>
      <c r="E1046" s="3">
        <v>0</v>
      </c>
      <c r="F1046" s="3">
        <v>23.529</v>
      </c>
      <c r="G1046" s="3">
        <v>50</v>
      </c>
      <c r="H1046" s="3">
        <v>6</v>
      </c>
      <c r="I1046" s="3">
        <v>21</v>
      </c>
      <c r="J1046" s="3">
        <v>6</v>
      </c>
      <c r="K1046" s="3">
        <v>121</v>
      </c>
      <c r="L1046" s="3">
        <v>13.9</v>
      </c>
      <c r="M1046" s="3">
        <v>9.52</v>
      </c>
      <c r="N1046" s="3">
        <v>58.34</v>
      </c>
      <c r="O1046" s="3">
        <v>6</v>
      </c>
      <c r="P1046" s="3" t="s">
        <v>421</v>
      </c>
      <c r="Q1046" s="3" t="s">
        <v>876</v>
      </c>
      <c r="R1046" s="3" t="s">
        <v>844</v>
      </c>
      <c r="S1046" s="3" t="s">
        <v>2367</v>
      </c>
      <c r="T1046" s="3" t="s">
        <v>39</v>
      </c>
      <c r="U1046" s="3" t="s">
        <v>2368</v>
      </c>
      <c r="V1046" s="3" t="s">
        <v>39</v>
      </c>
      <c r="W1046" s="3" t="s">
        <v>652</v>
      </c>
      <c r="X1046" s="3" t="s">
        <v>39</v>
      </c>
      <c r="Y1046" s="3" t="s">
        <v>39</v>
      </c>
      <c r="Z1046" s="3" t="s">
        <v>39</v>
      </c>
      <c r="AA1046" s="3">
        <v>0</v>
      </c>
      <c r="AB1046" s="3" t="s">
        <v>34</v>
      </c>
      <c r="AC1046" s="3">
        <v>1</v>
      </c>
      <c r="AD1046" s="3">
        <v>0</v>
      </c>
      <c r="AE1046" s="3" t="s">
        <v>39</v>
      </c>
      <c r="AF1046" s="3">
        <v>0</v>
      </c>
      <c r="AG1046" s="3" t="s">
        <v>39</v>
      </c>
      <c r="AH1046" s="3" t="s">
        <v>39</v>
      </c>
    </row>
    <row r="1047" spans="1:34" hidden="1" outlineLevel="1" collapsed="1" x14ac:dyDescent="0.25">
      <c r="A1047" t="s">
        <v>39</v>
      </c>
      <c r="B1047" s="2" t="s">
        <v>45</v>
      </c>
      <c r="C1047" s="2" t="s">
        <v>46</v>
      </c>
      <c r="D1047" s="2" t="s">
        <v>33</v>
      </c>
      <c r="E1047" s="2" t="s">
        <v>47</v>
      </c>
      <c r="F1047" s="2" t="s">
        <v>48</v>
      </c>
      <c r="G1047" s="2" t="s">
        <v>28</v>
      </c>
      <c r="H1047" s="2" t="s">
        <v>49</v>
      </c>
      <c r="I1047" s="2" t="s">
        <v>8</v>
      </c>
      <c r="J1047" s="2" t="s">
        <v>50</v>
      </c>
      <c r="K1047" s="2" t="s">
        <v>51</v>
      </c>
      <c r="L1047" s="2" t="s">
        <v>52</v>
      </c>
      <c r="M1047" s="2" t="s">
        <v>53</v>
      </c>
      <c r="N1047" s="2" t="s">
        <v>54</v>
      </c>
      <c r="O1047" s="2" t="s">
        <v>27</v>
      </c>
      <c r="P1047" s="2" t="s">
        <v>55</v>
      </c>
      <c r="Q1047" s="2" t="s">
        <v>56</v>
      </c>
      <c r="R1047" s="2" t="s">
        <v>57</v>
      </c>
      <c r="S1047" s="2" t="s">
        <v>58</v>
      </c>
    </row>
    <row r="1048" spans="1:34" hidden="1" outlineLevel="1" collapsed="1" x14ac:dyDescent="0.25">
      <c r="A1048" t="s">
        <v>39</v>
      </c>
      <c r="B1048" s="4" t="s">
        <v>34</v>
      </c>
      <c r="C1048" s="4" t="s">
        <v>2369</v>
      </c>
      <c r="D1048" s="4" t="s">
        <v>39</v>
      </c>
      <c r="E1048" s="4">
        <v>1.82141E-4</v>
      </c>
      <c r="F1048" s="4">
        <v>6.6384300000000001E-4</v>
      </c>
      <c r="G1048" s="4">
        <v>1</v>
      </c>
      <c r="H1048" s="4">
        <v>1</v>
      </c>
      <c r="I1048" s="4">
        <v>2</v>
      </c>
      <c r="J1048" s="4" t="s">
        <v>2365</v>
      </c>
      <c r="K1048" s="4" t="s">
        <v>2370</v>
      </c>
      <c r="L1048" s="4" t="s">
        <v>39</v>
      </c>
      <c r="M1048" s="4">
        <v>1</v>
      </c>
      <c r="N1048" s="4">
        <v>1884.96615</v>
      </c>
      <c r="O1048" s="4" t="s">
        <v>34</v>
      </c>
      <c r="P1048" s="4" t="s">
        <v>34</v>
      </c>
      <c r="Q1048" s="4">
        <v>1.9819999999999999E-4</v>
      </c>
      <c r="R1048" s="4">
        <v>7.9570000000000002E-6</v>
      </c>
      <c r="S1048" s="4">
        <v>4.97</v>
      </c>
    </row>
    <row r="1049" spans="1:34" hidden="1" outlineLevel="1" collapsed="1" x14ac:dyDescent="0.25">
      <c r="A1049" t="s">
        <v>39</v>
      </c>
      <c r="B1049" s="4" t="s">
        <v>34</v>
      </c>
      <c r="C1049" s="4" t="s">
        <v>2371</v>
      </c>
      <c r="D1049" s="4" t="s">
        <v>39</v>
      </c>
      <c r="E1049" s="4">
        <v>3.76583E-3</v>
      </c>
      <c r="F1049" s="4">
        <v>6.6384300000000001E-4</v>
      </c>
      <c r="G1049" s="4">
        <v>1</v>
      </c>
      <c r="H1049" s="4">
        <v>1</v>
      </c>
      <c r="I1049" s="4">
        <v>5</v>
      </c>
      <c r="J1049" s="4" t="s">
        <v>2365</v>
      </c>
      <c r="K1049" s="4" t="s">
        <v>2372</v>
      </c>
      <c r="L1049" s="4" t="s">
        <v>39</v>
      </c>
      <c r="M1049" s="4">
        <v>0</v>
      </c>
      <c r="N1049" s="4">
        <v>1983.0644600000001</v>
      </c>
      <c r="O1049" s="4" t="s">
        <v>34</v>
      </c>
      <c r="P1049" s="4" t="s">
        <v>34</v>
      </c>
      <c r="Q1049" s="4">
        <v>1.9819999999999999E-4</v>
      </c>
      <c r="R1049" s="4">
        <v>4.0499999999999998E-4</v>
      </c>
      <c r="S1049" s="4">
        <v>3.79</v>
      </c>
    </row>
    <row r="1050" spans="1:34" hidden="1" outlineLevel="1" collapsed="1" x14ac:dyDescent="0.25">
      <c r="A1050" t="s">
        <v>39</v>
      </c>
      <c r="B1050" s="4" t="s">
        <v>34</v>
      </c>
      <c r="C1050" s="4" t="s">
        <v>2373</v>
      </c>
      <c r="D1050" s="4" t="s">
        <v>39</v>
      </c>
      <c r="E1050" s="4">
        <v>4.7198299999999998E-4</v>
      </c>
      <c r="F1050" s="4">
        <v>6.6384300000000001E-4</v>
      </c>
      <c r="G1050" s="4">
        <v>1</v>
      </c>
      <c r="H1050" s="4">
        <v>1</v>
      </c>
      <c r="I1050" s="4">
        <v>3</v>
      </c>
      <c r="J1050" s="4" t="s">
        <v>2365</v>
      </c>
      <c r="K1050" s="4" t="s">
        <v>2374</v>
      </c>
      <c r="L1050" s="4" t="s">
        <v>39</v>
      </c>
      <c r="M1050" s="4">
        <v>0</v>
      </c>
      <c r="N1050" s="4">
        <v>1230.66884</v>
      </c>
      <c r="O1050" s="4" t="s">
        <v>34</v>
      </c>
      <c r="P1050" s="4" t="s">
        <v>34</v>
      </c>
      <c r="Q1050" s="4">
        <v>1.9819999999999999E-4</v>
      </c>
      <c r="R1050" s="4">
        <v>2.7330000000000001E-5</v>
      </c>
      <c r="S1050" s="4">
        <v>2.87</v>
      </c>
    </row>
    <row r="1051" spans="1:34" hidden="1" outlineLevel="1" collapsed="1" x14ac:dyDescent="0.25">
      <c r="A1051" t="s">
        <v>39</v>
      </c>
      <c r="B1051" s="4" t="s">
        <v>34</v>
      </c>
      <c r="C1051" s="4" t="s">
        <v>2375</v>
      </c>
      <c r="D1051" s="4" t="s">
        <v>39</v>
      </c>
      <c r="E1051" s="4">
        <v>3.2945399999999999E-3</v>
      </c>
      <c r="F1051" s="4">
        <v>6.6384300000000001E-4</v>
      </c>
      <c r="G1051" s="4">
        <v>1</v>
      </c>
      <c r="H1051" s="4">
        <v>1</v>
      </c>
      <c r="I1051" s="4">
        <v>1</v>
      </c>
      <c r="J1051" s="4" t="s">
        <v>2365</v>
      </c>
      <c r="K1051" s="4" t="s">
        <v>2376</v>
      </c>
      <c r="L1051" s="4" t="s">
        <v>39</v>
      </c>
      <c r="M1051" s="4">
        <v>1</v>
      </c>
      <c r="N1051" s="4">
        <v>1457.83222</v>
      </c>
      <c r="O1051" s="4" t="s">
        <v>34</v>
      </c>
      <c r="P1051" s="4" t="s">
        <v>34</v>
      </c>
      <c r="Q1051" s="4">
        <v>1.9819999999999999E-4</v>
      </c>
      <c r="R1051" s="4">
        <v>3.4010000000000003E-4</v>
      </c>
      <c r="S1051" s="4">
        <v>3.03</v>
      </c>
    </row>
    <row r="1052" spans="1:34" hidden="1" outlineLevel="1" collapsed="1" x14ac:dyDescent="0.25">
      <c r="A1052" t="s">
        <v>39</v>
      </c>
      <c r="B1052" s="4" t="s">
        <v>34</v>
      </c>
      <c r="C1052" s="4" t="s">
        <v>2377</v>
      </c>
      <c r="D1052" s="4" t="s">
        <v>39</v>
      </c>
      <c r="E1052" s="4">
        <v>8.5708299999999994E-5</v>
      </c>
      <c r="F1052" s="4">
        <v>6.6384300000000001E-4</v>
      </c>
      <c r="G1052" s="4">
        <v>1</v>
      </c>
      <c r="H1052" s="4">
        <v>1</v>
      </c>
      <c r="I1052" s="4">
        <v>9</v>
      </c>
      <c r="J1052" s="4" t="s">
        <v>2365</v>
      </c>
      <c r="K1052" s="4" t="s">
        <v>2378</v>
      </c>
      <c r="L1052" s="4" t="s">
        <v>39</v>
      </c>
      <c r="M1052" s="4">
        <v>0</v>
      </c>
      <c r="N1052" s="4">
        <v>1387.78314</v>
      </c>
      <c r="O1052" s="4" t="s">
        <v>34</v>
      </c>
      <c r="P1052" s="4" t="s">
        <v>34</v>
      </c>
      <c r="Q1052" s="4">
        <v>1.9819999999999999E-4</v>
      </c>
      <c r="R1052" s="4">
        <v>2.9849999999999998E-6</v>
      </c>
      <c r="S1052" s="4">
        <v>2.87</v>
      </c>
    </row>
    <row r="1053" spans="1:34" hidden="1" outlineLevel="1" collapsed="1" x14ac:dyDescent="0.25">
      <c r="A1053" t="s">
        <v>39</v>
      </c>
      <c r="B1053" s="4" t="s">
        <v>34</v>
      </c>
      <c r="C1053" s="4" t="s">
        <v>2379</v>
      </c>
      <c r="D1053" s="4" t="s">
        <v>39</v>
      </c>
      <c r="E1053" s="4">
        <v>0.10714700000000001</v>
      </c>
      <c r="F1053" s="4">
        <v>1.97102E-3</v>
      </c>
      <c r="G1053" s="4">
        <v>1</v>
      </c>
      <c r="H1053" s="4">
        <v>1</v>
      </c>
      <c r="I1053" s="4">
        <v>1</v>
      </c>
      <c r="J1053" s="4" t="s">
        <v>2365</v>
      </c>
      <c r="K1053" s="4" t="s">
        <v>2380</v>
      </c>
      <c r="L1053" s="4" t="s">
        <v>39</v>
      </c>
      <c r="M1053" s="4">
        <v>1</v>
      </c>
      <c r="N1053" s="4">
        <v>1543.8842500000001</v>
      </c>
      <c r="O1053" s="4" t="s">
        <v>34</v>
      </c>
      <c r="P1053" s="4" t="s">
        <v>34</v>
      </c>
      <c r="Q1053" s="4">
        <v>5.2709999999999996E-4</v>
      </c>
      <c r="R1053" s="4">
        <v>3.3059999999999999E-2</v>
      </c>
      <c r="S1053" s="4">
        <v>2.52</v>
      </c>
    </row>
    <row r="1054" spans="1:34" x14ac:dyDescent="0.25">
      <c r="A1054" s="3" t="s">
        <v>34</v>
      </c>
      <c r="B1054" s="3" t="s">
        <v>35</v>
      </c>
      <c r="C1054" s="3" t="s">
        <v>2381</v>
      </c>
      <c r="D1054" s="3" t="s">
        <v>2382</v>
      </c>
      <c r="E1054" s="3">
        <v>0</v>
      </c>
      <c r="F1054" s="3">
        <v>23.17</v>
      </c>
      <c r="G1054" s="3">
        <v>15</v>
      </c>
      <c r="H1054" s="3">
        <v>6</v>
      </c>
      <c r="I1054" s="3">
        <v>15</v>
      </c>
      <c r="J1054" s="3">
        <v>6</v>
      </c>
      <c r="K1054" s="3">
        <v>647</v>
      </c>
      <c r="L1054" s="3">
        <v>74.400000000000006</v>
      </c>
      <c r="M1054" s="3">
        <v>8.7899999999999991</v>
      </c>
      <c r="N1054" s="3">
        <v>41.63</v>
      </c>
      <c r="O1054" s="3">
        <v>6</v>
      </c>
      <c r="P1054" s="3" t="s">
        <v>39</v>
      </c>
      <c r="Q1054" s="3" t="s">
        <v>39</v>
      </c>
      <c r="R1054" s="3" t="s">
        <v>602</v>
      </c>
      <c r="S1054" s="3" t="s">
        <v>2383</v>
      </c>
      <c r="T1054" s="3" t="s">
        <v>39</v>
      </c>
      <c r="U1054" s="3" t="s">
        <v>2384</v>
      </c>
      <c r="V1054" s="3" t="s">
        <v>39</v>
      </c>
      <c r="W1054" s="3" t="s">
        <v>1885</v>
      </c>
      <c r="X1054" s="3" t="s">
        <v>39</v>
      </c>
      <c r="Y1054" s="3" t="s">
        <v>39</v>
      </c>
      <c r="Z1054" s="3" t="s">
        <v>39</v>
      </c>
      <c r="AA1054" s="3">
        <v>0</v>
      </c>
      <c r="AB1054" s="3" t="s">
        <v>34</v>
      </c>
      <c r="AC1054" s="3">
        <v>1</v>
      </c>
      <c r="AD1054" s="3">
        <v>0</v>
      </c>
      <c r="AE1054" s="3" t="s">
        <v>39</v>
      </c>
      <c r="AF1054" s="3">
        <v>6</v>
      </c>
      <c r="AG1054" s="3" t="s">
        <v>2385</v>
      </c>
      <c r="AH1054" s="3" t="s">
        <v>2386</v>
      </c>
    </row>
    <row r="1055" spans="1:34" hidden="1" outlineLevel="1" collapsed="1" x14ac:dyDescent="0.25">
      <c r="A1055" t="s">
        <v>39</v>
      </c>
      <c r="B1055" s="2" t="s">
        <v>45</v>
      </c>
      <c r="C1055" s="2" t="s">
        <v>46</v>
      </c>
      <c r="D1055" s="2" t="s">
        <v>33</v>
      </c>
      <c r="E1055" s="2" t="s">
        <v>47</v>
      </c>
      <c r="F1055" s="2" t="s">
        <v>48</v>
      </c>
      <c r="G1055" s="2" t="s">
        <v>28</v>
      </c>
      <c r="H1055" s="2" t="s">
        <v>49</v>
      </c>
      <c r="I1055" s="2" t="s">
        <v>8</v>
      </c>
      <c r="J1055" s="2" t="s">
        <v>50</v>
      </c>
      <c r="K1055" s="2" t="s">
        <v>51</v>
      </c>
      <c r="L1055" s="2" t="s">
        <v>52</v>
      </c>
      <c r="M1055" s="2" t="s">
        <v>53</v>
      </c>
      <c r="N1055" s="2" t="s">
        <v>54</v>
      </c>
      <c r="O1055" s="2" t="s">
        <v>27</v>
      </c>
      <c r="P1055" s="2" t="s">
        <v>55</v>
      </c>
      <c r="Q1055" s="2" t="s">
        <v>56</v>
      </c>
      <c r="R1055" s="2" t="s">
        <v>57</v>
      </c>
      <c r="S1055" s="2" t="s">
        <v>58</v>
      </c>
    </row>
    <row r="1056" spans="1:34" hidden="1" outlineLevel="1" collapsed="1" x14ac:dyDescent="0.25">
      <c r="A1056" t="s">
        <v>39</v>
      </c>
      <c r="B1056" s="4" t="s">
        <v>34</v>
      </c>
      <c r="C1056" s="4" t="s">
        <v>2387</v>
      </c>
      <c r="D1056" s="4" t="s">
        <v>39</v>
      </c>
      <c r="E1056" s="4">
        <v>1.02462E-4</v>
      </c>
      <c r="F1056" s="4">
        <v>6.6384300000000001E-4</v>
      </c>
      <c r="G1056" s="4">
        <v>1</v>
      </c>
      <c r="H1056" s="4">
        <v>1</v>
      </c>
      <c r="I1056" s="4">
        <v>3</v>
      </c>
      <c r="J1056" s="4" t="s">
        <v>2381</v>
      </c>
      <c r="K1056" s="4" t="s">
        <v>2388</v>
      </c>
      <c r="L1056" s="4" t="s">
        <v>39</v>
      </c>
      <c r="M1056" s="4">
        <v>0</v>
      </c>
      <c r="N1056" s="4">
        <v>1746.8657000000001</v>
      </c>
      <c r="O1056" s="4" t="s">
        <v>34</v>
      </c>
      <c r="P1056" s="4" t="s">
        <v>34</v>
      </c>
      <c r="Q1056" s="4">
        <v>1.9819999999999999E-4</v>
      </c>
      <c r="R1056" s="4">
        <v>3.7570000000000002E-6</v>
      </c>
      <c r="S1056" s="4">
        <v>3.01</v>
      </c>
    </row>
    <row r="1057" spans="1:34" hidden="1" outlineLevel="1" collapsed="1" x14ac:dyDescent="0.25">
      <c r="A1057" t="s">
        <v>39</v>
      </c>
      <c r="B1057" s="4" t="s">
        <v>34</v>
      </c>
      <c r="C1057" s="4" t="s">
        <v>2389</v>
      </c>
      <c r="D1057" s="4" t="s">
        <v>2390</v>
      </c>
      <c r="E1057" s="4">
        <v>4.4757299999999999E-5</v>
      </c>
      <c r="F1057" s="4">
        <v>6.6384300000000001E-4</v>
      </c>
      <c r="G1057" s="4">
        <v>1</v>
      </c>
      <c r="H1057" s="4">
        <v>1</v>
      </c>
      <c r="I1057" s="4">
        <v>6</v>
      </c>
      <c r="J1057" s="4" t="s">
        <v>2381</v>
      </c>
      <c r="K1057" s="4" t="s">
        <v>2391</v>
      </c>
      <c r="L1057" s="4" t="s">
        <v>2392</v>
      </c>
      <c r="M1057" s="4">
        <v>0</v>
      </c>
      <c r="N1057" s="4">
        <v>2568.1626200000001</v>
      </c>
      <c r="O1057" s="4" t="s">
        <v>34</v>
      </c>
      <c r="P1057" s="4" t="s">
        <v>34</v>
      </c>
      <c r="Q1057" s="4">
        <v>1.9819999999999999E-4</v>
      </c>
      <c r="R1057" s="4">
        <v>1.288E-6</v>
      </c>
      <c r="S1057" s="4">
        <v>5.3</v>
      </c>
    </row>
    <row r="1058" spans="1:34" hidden="1" outlineLevel="1" collapsed="1" x14ac:dyDescent="0.25">
      <c r="A1058" t="s">
        <v>39</v>
      </c>
      <c r="B1058" s="4" t="s">
        <v>34</v>
      </c>
      <c r="C1058" s="4" t="s">
        <v>2393</v>
      </c>
      <c r="D1058" s="4" t="s">
        <v>463</v>
      </c>
      <c r="E1058" s="4">
        <v>3.5647100000000001E-2</v>
      </c>
      <c r="F1058" s="4">
        <v>6.6384300000000001E-4</v>
      </c>
      <c r="G1058" s="4">
        <v>1</v>
      </c>
      <c r="H1058" s="4">
        <v>1</v>
      </c>
      <c r="I1058" s="4">
        <v>1</v>
      </c>
      <c r="J1058" s="4" t="s">
        <v>2381</v>
      </c>
      <c r="K1058" s="4" t="s">
        <v>2394</v>
      </c>
      <c r="L1058" s="4" t="s">
        <v>2395</v>
      </c>
      <c r="M1058" s="4">
        <v>0</v>
      </c>
      <c r="N1058" s="4">
        <v>1149.5568499999999</v>
      </c>
      <c r="O1058" s="4" t="s">
        <v>34</v>
      </c>
      <c r="P1058" s="4" t="s">
        <v>34</v>
      </c>
      <c r="Q1058" s="4">
        <v>1.9819999999999999E-4</v>
      </c>
      <c r="R1058" s="4">
        <v>7.5799999999999999E-3</v>
      </c>
      <c r="S1058" s="4">
        <v>1.79</v>
      </c>
    </row>
    <row r="1059" spans="1:34" hidden="1" outlineLevel="1" collapsed="1" x14ac:dyDescent="0.25">
      <c r="A1059" t="s">
        <v>39</v>
      </c>
      <c r="B1059" s="4" t="s">
        <v>34</v>
      </c>
      <c r="C1059" s="4" t="s">
        <v>2396</v>
      </c>
      <c r="D1059" s="4" t="s">
        <v>2397</v>
      </c>
      <c r="E1059" s="4">
        <v>0.181004</v>
      </c>
      <c r="F1059" s="4">
        <v>8.4885199999999994E-3</v>
      </c>
      <c r="G1059" s="4">
        <v>1</v>
      </c>
      <c r="H1059" s="4">
        <v>1</v>
      </c>
      <c r="I1059" s="4">
        <v>1</v>
      </c>
      <c r="J1059" s="4" t="s">
        <v>2381</v>
      </c>
      <c r="K1059" s="4" t="s">
        <v>2398</v>
      </c>
      <c r="L1059" s="4" t="s">
        <v>2399</v>
      </c>
      <c r="M1059" s="4">
        <v>0</v>
      </c>
      <c r="N1059" s="4">
        <v>2107.8729199999998</v>
      </c>
      <c r="O1059" s="4" t="s">
        <v>34</v>
      </c>
      <c r="P1059" s="4" t="s">
        <v>34</v>
      </c>
      <c r="Q1059" s="4">
        <v>2.3640000000000002E-3</v>
      </c>
      <c r="R1059" s="4">
        <v>6.8500000000000005E-2</v>
      </c>
      <c r="S1059" s="4">
        <v>2.4500000000000002</v>
      </c>
    </row>
    <row r="1060" spans="1:34" hidden="1" outlineLevel="1" collapsed="1" x14ac:dyDescent="0.25">
      <c r="A1060" t="s">
        <v>39</v>
      </c>
      <c r="B1060" s="4" t="s">
        <v>34</v>
      </c>
      <c r="C1060" s="4" t="s">
        <v>2400</v>
      </c>
      <c r="D1060" s="4" t="s">
        <v>39</v>
      </c>
      <c r="E1060" s="4">
        <v>5.7839299999999996E-4</v>
      </c>
      <c r="F1060" s="4">
        <v>6.6384300000000001E-4</v>
      </c>
      <c r="G1060" s="4">
        <v>1</v>
      </c>
      <c r="H1060" s="4">
        <v>1</v>
      </c>
      <c r="I1060" s="4">
        <v>1</v>
      </c>
      <c r="J1060" s="4" t="s">
        <v>2381</v>
      </c>
      <c r="K1060" s="4" t="s">
        <v>2401</v>
      </c>
      <c r="L1060" s="4" t="s">
        <v>39</v>
      </c>
      <c r="M1060" s="4">
        <v>0</v>
      </c>
      <c r="N1060" s="4">
        <v>1494.74749</v>
      </c>
      <c r="O1060" s="4" t="s">
        <v>34</v>
      </c>
      <c r="P1060" s="4" t="s">
        <v>34</v>
      </c>
      <c r="Q1060" s="4">
        <v>1.9819999999999999E-4</v>
      </c>
      <c r="R1060" s="4">
        <v>3.557E-5</v>
      </c>
      <c r="S1060" s="4">
        <v>3.54</v>
      </c>
    </row>
    <row r="1061" spans="1:34" hidden="1" outlineLevel="1" collapsed="1" x14ac:dyDescent="0.25">
      <c r="A1061" t="s">
        <v>39</v>
      </c>
      <c r="B1061" s="4" t="s">
        <v>34</v>
      </c>
      <c r="C1061" s="4" t="s">
        <v>2402</v>
      </c>
      <c r="D1061" s="4" t="s">
        <v>39</v>
      </c>
      <c r="E1061" s="4">
        <v>3.0077799999999998E-2</v>
      </c>
      <c r="F1061" s="4">
        <v>6.6384300000000001E-4</v>
      </c>
      <c r="G1061" s="4">
        <v>1</v>
      </c>
      <c r="H1061" s="4">
        <v>1</v>
      </c>
      <c r="I1061" s="4">
        <v>3</v>
      </c>
      <c r="J1061" s="4" t="s">
        <v>2381</v>
      </c>
      <c r="K1061" s="4" t="s">
        <v>2403</v>
      </c>
      <c r="L1061" s="4" t="s">
        <v>39</v>
      </c>
      <c r="M1061" s="4">
        <v>0</v>
      </c>
      <c r="N1061" s="4">
        <v>1470.7111</v>
      </c>
      <c r="O1061" s="4" t="s">
        <v>34</v>
      </c>
      <c r="P1061" s="4" t="s">
        <v>34</v>
      </c>
      <c r="Q1061" s="4">
        <v>1.9819999999999999E-4</v>
      </c>
      <c r="R1061" s="4">
        <v>6.0559999999999998E-3</v>
      </c>
      <c r="S1061" s="4">
        <v>2.74</v>
      </c>
    </row>
    <row r="1062" spans="1:34" x14ac:dyDescent="0.25">
      <c r="A1062" s="3" t="s">
        <v>34</v>
      </c>
      <c r="B1062" s="3" t="s">
        <v>35</v>
      </c>
      <c r="C1062" s="3" t="s">
        <v>947</v>
      </c>
      <c r="D1062" s="3" t="s">
        <v>2404</v>
      </c>
      <c r="E1062" s="3">
        <v>0</v>
      </c>
      <c r="F1062" s="3">
        <v>23.045999999999999</v>
      </c>
      <c r="G1062" s="3">
        <v>17</v>
      </c>
      <c r="H1062" s="3">
        <v>6</v>
      </c>
      <c r="I1062" s="3">
        <v>14</v>
      </c>
      <c r="J1062" s="3">
        <v>6</v>
      </c>
      <c r="K1062" s="3">
        <v>593</v>
      </c>
      <c r="L1062" s="3">
        <v>59.5</v>
      </c>
      <c r="M1062" s="3">
        <v>5.21</v>
      </c>
      <c r="N1062" s="3">
        <v>35.979999999999997</v>
      </c>
      <c r="O1062" s="3">
        <v>6</v>
      </c>
      <c r="P1062" s="3" t="s">
        <v>39</v>
      </c>
      <c r="Q1062" s="3" t="s">
        <v>39</v>
      </c>
      <c r="R1062" s="3" t="s">
        <v>39</v>
      </c>
      <c r="S1062" s="3" t="s">
        <v>39</v>
      </c>
      <c r="T1062" s="3" t="s">
        <v>39</v>
      </c>
      <c r="U1062" s="3" t="s">
        <v>39</v>
      </c>
      <c r="V1062" s="3" t="s">
        <v>39</v>
      </c>
      <c r="W1062" s="3" t="s">
        <v>39</v>
      </c>
      <c r="X1062" s="3" t="s">
        <v>39</v>
      </c>
      <c r="Y1062" s="3" t="s">
        <v>39</v>
      </c>
      <c r="Z1062" s="3" t="s">
        <v>39</v>
      </c>
      <c r="AA1062" s="3">
        <v>0</v>
      </c>
      <c r="AB1062" s="3" t="s">
        <v>34</v>
      </c>
      <c r="AC1062" s="3">
        <v>1</v>
      </c>
      <c r="AD1062" s="3">
        <v>0</v>
      </c>
      <c r="AE1062" s="3" t="s">
        <v>39</v>
      </c>
      <c r="AF1062" s="3">
        <v>2</v>
      </c>
      <c r="AG1062" s="3" t="s">
        <v>2405</v>
      </c>
      <c r="AH1062" s="3" t="s">
        <v>2406</v>
      </c>
    </row>
    <row r="1063" spans="1:34" hidden="1" outlineLevel="1" collapsed="1" x14ac:dyDescent="0.25">
      <c r="A1063" t="s">
        <v>39</v>
      </c>
      <c r="B1063" s="2" t="s">
        <v>45</v>
      </c>
      <c r="C1063" s="2" t="s">
        <v>46</v>
      </c>
      <c r="D1063" s="2" t="s">
        <v>33</v>
      </c>
      <c r="E1063" s="2" t="s">
        <v>47</v>
      </c>
      <c r="F1063" s="2" t="s">
        <v>48</v>
      </c>
      <c r="G1063" s="2" t="s">
        <v>28</v>
      </c>
      <c r="H1063" s="2" t="s">
        <v>49</v>
      </c>
      <c r="I1063" s="2" t="s">
        <v>8</v>
      </c>
      <c r="J1063" s="2" t="s">
        <v>50</v>
      </c>
      <c r="K1063" s="2" t="s">
        <v>51</v>
      </c>
      <c r="L1063" s="2" t="s">
        <v>52</v>
      </c>
      <c r="M1063" s="2" t="s">
        <v>53</v>
      </c>
      <c r="N1063" s="2" t="s">
        <v>54</v>
      </c>
      <c r="O1063" s="2" t="s">
        <v>27</v>
      </c>
      <c r="P1063" s="2" t="s">
        <v>55</v>
      </c>
      <c r="Q1063" s="2" t="s">
        <v>56</v>
      </c>
      <c r="R1063" s="2" t="s">
        <v>57</v>
      </c>
      <c r="S1063" s="2" t="s">
        <v>58</v>
      </c>
    </row>
    <row r="1064" spans="1:34" hidden="1" outlineLevel="1" collapsed="1" x14ac:dyDescent="0.25">
      <c r="A1064" t="s">
        <v>39</v>
      </c>
      <c r="B1064" s="4" t="s">
        <v>34</v>
      </c>
      <c r="C1064" s="4" t="s">
        <v>2407</v>
      </c>
      <c r="D1064" s="4" t="s">
        <v>124</v>
      </c>
      <c r="E1064" s="4">
        <v>2.6457699999999999E-5</v>
      </c>
      <c r="F1064" s="4">
        <v>6.6384300000000001E-4</v>
      </c>
      <c r="G1064" s="4">
        <v>1</v>
      </c>
      <c r="H1064" s="4">
        <v>1</v>
      </c>
      <c r="I1064" s="4">
        <v>2</v>
      </c>
      <c r="J1064" s="4" t="s">
        <v>947</v>
      </c>
      <c r="K1064" s="4" t="s">
        <v>2408</v>
      </c>
      <c r="L1064" s="4" t="s">
        <v>2409</v>
      </c>
      <c r="M1064" s="4">
        <v>0</v>
      </c>
      <c r="N1064" s="4">
        <v>2082.9648299999999</v>
      </c>
      <c r="O1064" s="4" t="s">
        <v>34</v>
      </c>
      <c r="P1064" s="4" t="s">
        <v>34</v>
      </c>
      <c r="Q1064" s="4">
        <v>1.9819999999999999E-4</v>
      </c>
      <c r="R1064" s="4">
        <v>6.5239999999999999E-7</v>
      </c>
      <c r="S1064" s="4">
        <v>4.26</v>
      </c>
    </row>
    <row r="1065" spans="1:34" hidden="1" outlineLevel="1" collapsed="1" x14ac:dyDescent="0.25">
      <c r="A1065" t="s">
        <v>39</v>
      </c>
      <c r="B1065" s="4" t="s">
        <v>34</v>
      </c>
      <c r="C1065" s="4" t="s">
        <v>2410</v>
      </c>
      <c r="D1065" s="4" t="s">
        <v>39</v>
      </c>
      <c r="E1065" s="4">
        <v>7.7535700000000004E-3</v>
      </c>
      <c r="F1065" s="4">
        <v>6.6384300000000001E-4</v>
      </c>
      <c r="G1065" s="4">
        <v>1</v>
      </c>
      <c r="H1065" s="4">
        <v>1</v>
      </c>
      <c r="I1065" s="4">
        <v>1</v>
      </c>
      <c r="J1065" s="4" t="s">
        <v>947</v>
      </c>
      <c r="K1065" s="4" t="s">
        <v>2411</v>
      </c>
      <c r="L1065" s="4" t="s">
        <v>39</v>
      </c>
      <c r="M1065" s="4">
        <v>0</v>
      </c>
      <c r="N1065" s="4">
        <v>1996.9709600000001</v>
      </c>
      <c r="O1065" s="4" t="s">
        <v>34</v>
      </c>
      <c r="P1065" s="4" t="s">
        <v>34</v>
      </c>
      <c r="Q1065" s="4">
        <v>1.9819999999999999E-4</v>
      </c>
      <c r="R1065" s="4">
        <v>1.029E-3</v>
      </c>
      <c r="S1065" s="4">
        <v>3.48</v>
      </c>
    </row>
    <row r="1066" spans="1:34" hidden="1" outlineLevel="1" collapsed="1" x14ac:dyDescent="0.25">
      <c r="A1066" t="s">
        <v>39</v>
      </c>
      <c r="B1066" s="4" t="s">
        <v>34</v>
      </c>
      <c r="C1066" s="4" t="s">
        <v>2412</v>
      </c>
      <c r="D1066" s="4" t="s">
        <v>39</v>
      </c>
      <c r="E1066" s="4">
        <v>3.7472299999999998E-3</v>
      </c>
      <c r="F1066" s="4">
        <v>6.6384300000000001E-4</v>
      </c>
      <c r="G1066" s="4">
        <v>1</v>
      </c>
      <c r="H1066" s="4">
        <v>1</v>
      </c>
      <c r="I1066" s="4">
        <v>2</v>
      </c>
      <c r="J1066" s="4" t="s">
        <v>947</v>
      </c>
      <c r="K1066" s="4" t="s">
        <v>2413</v>
      </c>
      <c r="L1066" s="4" t="s">
        <v>39</v>
      </c>
      <c r="M1066" s="4">
        <v>0</v>
      </c>
      <c r="N1066" s="4">
        <v>1707.77214</v>
      </c>
      <c r="O1066" s="4" t="s">
        <v>34</v>
      </c>
      <c r="P1066" s="4" t="s">
        <v>34</v>
      </c>
      <c r="Q1066" s="4">
        <v>1.9819999999999999E-4</v>
      </c>
      <c r="R1066" s="4">
        <v>4.016E-4</v>
      </c>
      <c r="S1066" s="4">
        <v>3.24</v>
      </c>
    </row>
    <row r="1067" spans="1:34" hidden="1" outlineLevel="1" collapsed="1" x14ac:dyDescent="0.25">
      <c r="A1067" t="s">
        <v>39</v>
      </c>
      <c r="B1067" s="4" t="s">
        <v>34</v>
      </c>
      <c r="C1067" s="4" t="s">
        <v>2414</v>
      </c>
      <c r="D1067" s="4" t="s">
        <v>2415</v>
      </c>
      <c r="E1067" s="4">
        <v>2.0273999999999999E-3</v>
      </c>
      <c r="F1067" s="4">
        <v>6.6384300000000001E-4</v>
      </c>
      <c r="G1067" s="4">
        <v>1</v>
      </c>
      <c r="H1067" s="4">
        <v>1</v>
      </c>
      <c r="I1067" s="4">
        <v>4</v>
      </c>
      <c r="J1067" s="4" t="s">
        <v>947</v>
      </c>
      <c r="K1067" s="4" t="s">
        <v>2416</v>
      </c>
      <c r="L1067" s="4" t="s">
        <v>2417</v>
      </c>
      <c r="M1067" s="4">
        <v>0</v>
      </c>
      <c r="N1067" s="4">
        <v>2904.3825999999999</v>
      </c>
      <c r="O1067" s="4" t="s">
        <v>34</v>
      </c>
      <c r="P1067" s="4" t="s">
        <v>34</v>
      </c>
      <c r="Q1067" s="4">
        <v>1.9819999999999999E-4</v>
      </c>
      <c r="R1067" s="4">
        <v>1.807E-4</v>
      </c>
      <c r="S1067" s="4">
        <v>3.91</v>
      </c>
    </row>
    <row r="1068" spans="1:34" hidden="1" outlineLevel="1" collapsed="1" x14ac:dyDescent="0.25">
      <c r="A1068" t="s">
        <v>39</v>
      </c>
      <c r="B1068" s="4" t="s">
        <v>34</v>
      </c>
      <c r="C1068" s="4" t="s">
        <v>2418</v>
      </c>
      <c r="D1068" s="4" t="s">
        <v>39</v>
      </c>
      <c r="E1068" s="4">
        <v>1.36718E-2</v>
      </c>
      <c r="F1068" s="4">
        <v>6.6384300000000001E-4</v>
      </c>
      <c r="G1068" s="4">
        <v>1</v>
      </c>
      <c r="H1068" s="4">
        <v>1</v>
      </c>
      <c r="I1068" s="4">
        <v>2</v>
      </c>
      <c r="J1068" s="4" t="s">
        <v>947</v>
      </c>
      <c r="K1068" s="4" t="s">
        <v>2419</v>
      </c>
      <c r="L1068" s="4" t="s">
        <v>39</v>
      </c>
      <c r="M1068" s="4">
        <v>0</v>
      </c>
      <c r="N1068" s="4">
        <v>1390.6808599999999</v>
      </c>
      <c r="O1068" s="4" t="s">
        <v>34</v>
      </c>
      <c r="P1068" s="4" t="s">
        <v>34</v>
      </c>
      <c r="Q1068" s="4">
        <v>1.9819999999999999E-4</v>
      </c>
      <c r="R1068" s="4">
        <v>2.1670000000000001E-3</v>
      </c>
      <c r="S1068" s="4">
        <v>2.06</v>
      </c>
    </row>
    <row r="1069" spans="1:34" hidden="1" outlineLevel="1" collapsed="1" x14ac:dyDescent="0.25">
      <c r="A1069" t="s">
        <v>39</v>
      </c>
      <c r="B1069" s="4" t="s">
        <v>34</v>
      </c>
      <c r="C1069" s="4" t="s">
        <v>2420</v>
      </c>
      <c r="D1069" s="4" t="s">
        <v>39</v>
      </c>
      <c r="E1069" s="4">
        <v>1.48644E-2</v>
      </c>
      <c r="F1069" s="4">
        <v>6.6384300000000001E-4</v>
      </c>
      <c r="G1069" s="4">
        <v>1</v>
      </c>
      <c r="H1069" s="4">
        <v>2</v>
      </c>
      <c r="I1069" s="4">
        <v>3</v>
      </c>
      <c r="J1069" s="4" t="s">
        <v>947</v>
      </c>
      <c r="K1069" s="4" t="s">
        <v>2421</v>
      </c>
      <c r="L1069" s="4" t="s">
        <v>39</v>
      </c>
      <c r="M1069" s="4">
        <v>0</v>
      </c>
      <c r="N1069" s="4">
        <v>1031.5983000000001</v>
      </c>
      <c r="O1069" s="4" t="s">
        <v>34</v>
      </c>
      <c r="P1069" s="4" t="s">
        <v>34</v>
      </c>
      <c r="Q1069" s="4">
        <v>1.9819999999999999E-4</v>
      </c>
      <c r="R1069" s="4">
        <v>2.4099999999999998E-3</v>
      </c>
      <c r="S1069" s="4">
        <v>1.69</v>
      </c>
    </row>
    <row r="1070" spans="1:34" x14ac:dyDescent="0.25">
      <c r="A1070" s="3" t="s">
        <v>34</v>
      </c>
      <c r="B1070" s="3" t="s">
        <v>35</v>
      </c>
      <c r="C1070" s="3" t="s">
        <v>2422</v>
      </c>
      <c r="D1070" s="3" t="s">
        <v>2423</v>
      </c>
      <c r="E1070" s="3">
        <v>0</v>
      </c>
      <c r="F1070" s="3">
        <v>22.91</v>
      </c>
      <c r="G1070" s="3">
        <v>9</v>
      </c>
      <c r="H1070" s="3">
        <v>4</v>
      </c>
      <c r="I1070" s="3">
        <v>9</v>
      </c>
      <c r="J1070" s="3">
        <v>4</v>
      </c>
      <c r="K1070" s="3">
        <v>773</v>
      </c>
      <c r="L1070" s="3">
        <v>87</v>
      </c>
      <c r="M1070" s="3">
        <v>8.4</v>
      </c>
      <c r="N1070" s="3">
        <v>26.47</v>
      </c>
      <c r="O1070" s="3">
        <v>4</v>
      </c>
      <c r="P1070" s="3" t="s">
        <v>39</v>
      </c>
      <c r="Q1070" s="3" t="s">
        <v>39</v>
      </c>
      <c r="R1070" s="3" t="s">
        <v>602</v>
      </c>
      <c r="S1070" s="3" t="s">
        <v>1942</v>
      </c>
      <c r="T1070" s="3" t="s">
        <v>39</v>
      </c>
      <c r="U1070" s="3" t="s">
        <v>2422</v>
      </c>
      <c r="V1070" s="3" t="s">
        <v>39</v>
      </c>
      <c r="W1070" s="3" t="s">
        <v>879</v>
      </c>
      <c r="X1070" s="3" t="s">
        <v>39</v>
      </c>
      <c r="Y1070" s="3" t="s">
        <v>39</v>
      </c>
      <c r="Z1070" s="3" t="s">
        <v>39</v>
      </c>
      <c r="AA1070" s="3">
        <v>0</v>
      </c>
      <c r="AB1070" s="3" t="s">
        <v>34</v>
      </c>
      <c r="AC1070" s="3">
        <v>1</v>
      </c>
      <c r="AD1070" s="3">
        <v>0</v>
      </c>
      <c r="AE1070" s="3" t="s">
        <v>39</v>
      </c>
      <c r="AF1070" s="3">
        <v>2</v>
      </c>
      <c r="AG1070" s="3" t="s">
        <v>2424</v>
      </c>
      <c r="AH1070" s="3" t="s">
        <v>2424</v>
      </c>
    </row>
    <row r="1071" spans="1:34" hidden="1" outlineLevel="1" collapsed="1" x14ac:dyDescent="0.25">
      <c r="A1071" t="s">
        <v>39</v>
      </c>
      <c r="B1071" s="2" t="s">
        <v>45</v>
      </c>
      <c r="C1071" s="2" t="s">
        <v>46</v>
      </c>
      <c r="D1071" s="2" t="s">
        <v>33</v>
      </c>
      <c r="E1071" s="2" t="s">
        <v>47</v>
      </c>
      <c r="F1071" s="2" t="s">
        <v>48</v>
      </c>
      <c r="G1071" s="2" t="s">
        <v>28</v>
      </c>
      <c r="H1071" s="2" t="s">
        <v>49</v>
      </c>
      <c r="I1071" s="2" t="s">
        <v>8</v>
      </c>
      <c r="J1071" s="2" t="s">
        <v>50</v>
      </c>
      <c r="K1071" s="2" t="s">
        <v>51</v>
      </c>
      <c r="L1071" s="2" t="s">
        <v>52</v>
      </c>
      <c r="M1071" s="2" t="s">
        <v>53</v>
      </c>
      <c r="N1071" s="2" t="s">
        <v>54</v>
      </c>
      <c r="O1071" s="2" t="s">
        <v>27</v>
      </c>
      <c r="P1071" s="2" t="s">
        <v>55</v>
      </c>
      <c r="Q1071" s="2" t="s">
        <v>56</v>
      </c>
      <c r="R1071" s="2" t="s">
        <v>57</v>
      </c>
      <c r="S1071" s="2" t="s">
        <v>58</v>
      </c>
    </row>
    <row r="1072" spans="1:34" hidden="1" outlineLevel="1" collapsed="1" x14ac:dyDescent="0.25">
      <c r="A1072" t="s">
        <v>39</v>
      </c>
      <c r="B1072" s="4" t="s">
        <v>34</v>
      </c>
      <c r="C1072" s="4" t="s">
        <v>2425</v>
      </c>
      <c r="D1072" s="4" t="s">
        <v>39</v>
      </c>
      <c r="E1072" s="4">
        <v>9.9791900000000011E-4</v>
      </c>
      <c r="F1072" s="4">
        <v>6.6384300000000001E-4</v>
      </c>
      <c r="G1072" s="4">
        <v>1</v>
      </c>
      <c r="H1072" s="4">
        <v>1</v>
      </c>
      <c r="I1072" s="4">
        <v>2</v>
      </c>
      <c r="J1072" s="4" t="s">
        <v>2422</v>
      </c>
      <c r="K1072" s="4" t="s">
        <v>2426</v>
      </c>
      <c r="L1072" s="4" t="s">
        <v>39</v>
      </c>
      <c r="M1072" s="4">
        <v>0</v>
      </c>
      <c r="N1072" s="4">
        <v>1695.8660400000001</v>
      </c>
      <c r="O1072" s="4" t="s">
        <v>34</v>
      </c>
      <c r="P1072" s="4" t="s">
        <v>34</v>
      </c>
      <c r="Q1072" s="4">
        <v>1.9819999999999999E-4</v>
      </c>
      <c r="R1072" s="4">
        <v>7.2080000000000001E-5</v>
      </c>
      <c r="S1072" s="4">
        <v>3.97</v>
      </c>
    </row>
    <row r="1073" spans="1:34" hidden="1" outlineLevel="1" collapsed="1" x14ac:dyDescent="0.25">
      <c r="A1073" t="s">
        <v>39</v>
      </c>
      <c r="B1073" s="4" t="s">
        <v>34</v>
      </c>
      <c r="C1073" s="4" t="s">
        <v>2427</v>
      </c>
      <c r="D1073" s="4" t="s">
        <v>2428</v>
      </c>
      <c r="E1073" s="4">
        <v>2.5646000000000002E-4</v>
      </c>
      <c r="F1073" s="4">
        <v>6.6384300000000001E-4</v>
      </c>
      <c r="G1073" s="4">
        <v>1</v>
      </c>
      <c r="H1073" s="4">
        <v>1</v>
      </c>
      <c r="I1073" s="4">
        <v>5</v>
      </c>
      <c r="J1073" s="4" t="s">
        <v>2422</v>
      </c>
      <c r="K1073" s="4" t="s">
        <v>2429</v>
      </c>
      <c r="L1073" s="4" t="s">
        <v>2430</v>
      </c>
      <c r="M1073" s="4">
        <v>0</v>
      </c>
      <c r="N1073" s="4">
        <v>1505.7702099999999</v>
      </c>
      <c r="O1073" s="4" t="s">
        <v>34</v>
      </c>
      <c r="P1073" s="4" t="s">
        <v>34</v>
      </c>
      <c r="Q1073" s="4">
        <v>1.9819999999999999E-4</v>
      </c>
      <c r="R1073" s="4">
        <v>1.241E-5</v>
      </c>
      <c r="S1073" s="4">
        <v>3.04</v>
      </c>
    </row>
    <row r="1074" spans="1:34" hidden="1" outlineLevel="1" collapsed="1" x14ac:dyDescent="0.25">
      <c r="A1074" t="s">
        <v>39</v>
      </c>
      <c r="B1074" s="4" t="s">
        <v>34</v>
      </c>
      <c r="C1074" s="4" t="s">
        <v>2431</v>
      </c>
      <c r="D1074" s="4" t="s">
        <v>39</v>
      </c>
      <c r="E1074" s="4">
        <v>4.0964900000000004E-3</v>
      </c>
      <c r="F1074" s="4">
        <v>6.6384300000000001E-4</v>
      </c>
      <c r="G1074" s="4">
        <v>1</v>
      </c>
      <c r="H1074" s="4">
        <v>1</v>
      </c>
      <c r="I1074" s="4">
        <v>1</v>
      </c>
      <c r="J1074" s="4" t="s">
        <v>2422</v>
      </c>
      <c r="K1074" s="4" t="s">
        <v>2432</v>
      </c>
      <c r="L1074" s="4" t="s">
        <v>39</v>
      </c>
      <c r="M1074" s="4">
        <v>0</v>
      </c>
      <c r="N1074" s="4">
        <v>1694.9323300000001</v>
      </c>
      <c r="O1074" s="4" t="s">
        <v>34</v>
      </c>
      <c r="P1074" s="4" t="s">
        <v>34</v>
      </c>
      <c r="Q1074" s="4">
        <v>1.9819999999999999E-4</v>
      </c>
      <c r="R1074" s="4">
        <v>4.5120000000000002E-4</v>
      </c>
      <c r="S1074" s="4">
        <v>3.01</v>
      </c>
    </row>
    <row r="1075" spans="1:34" hidden="1" outlineLevel="1" collapsed="1" x14ac:dyDescent="0.25">
      <c r="A1075" t="s">
        <v>39</v>
      </c>
      <c r="B1075" s="4" t="s">
        <v>34</v>
      </c>
      <c r="C1075" s="4" t="s">
        <v>2433</v>
      </c>
      <c r="D1075" s="4" t="s">
        <v>39</v>
      </c>
      <c r="E1075" s="4">
        <v>2.24937E-6</v>
      </c>
      <c r="F1075" s="4">
        <v>6.6384300000000001E-4</v>
      </c>
      <c r="G1075" s="4">
        <v>1</v>
      </c>
      <c r="H1075" s="4">
        <v>1</v>
      </c>
      <c r="I1075" s="4">
        <v>1</v>
      </c>
      <c r="J1075" s="4" t="s">
        <v>2422</v>
      </c>
      <c r="K1075" s="4" t="s">
        <v>2434</v>
      </c>
      <c r="L1075" s="4" t="s">
        <v>39</v>
      </c>
      <c r="M1075" s="4">
        <v>0</v>
      </c>
      <c r="N1075" s="4">
        <v>2508.3052499999999</v>
      </c>
      <c r="O1075" s="4" t="s">
        <v>34</v>
      </c>
      <c r="P1075" s="4" t="s">
        <v>34</v>
      </c>
      <c r="Q1075" s="4">
        <v>1.9819999999999999E-4</v>
      </c>
      <c r="R1075" s="4">
        <v>2.6560000000000001E-8</v>
      </c>
      <c r="S1075" s="4">
        <v>5.27</v>
      </c>
    </row>
    <row r="1076" spans="1:34" x14ac:dyDescent="0.25">
      <c r="A1076" s="3" t="s">
        <v>34</v>
      </c>
      <c r="B1076" s="3" t="s">
        <v>35</v>
      </c>
      <c r="C1076" s="3" t="s">
        <v>2435</v>
      </c>
      <c r="D1076" s="3" t="s">
        <v>2436</v>
      </c>
      <c r="E1076" s="3">
        <v>0</v>
      </c>
      <c r="F1076" s="3">
        <v>22.404</v>
      </c>
      <c r="G1076" s="3">
        <v>12</v>
      </c>
      <c r="H1076" s="3">
        <v>6</v>
      </c>
      <c r="I1076" s="3">
        <v>9</v>
      </c>
      <c r="J1076" s="3">
        <v>6</v>
      </c>
      <c r="K1076" s="3">
        <v>896</v>
      </c>
      <c r="L1076" s="3">
        <v>101.2</v>
      </c>
      <c r="M1076" s="3">
        <v>6.35</v>
      </c>
      <c r="N1076" s="3">
        <v>27.89</v>
      </c>
      <c r="O1076" s="3">
        <v>6</v>
      </c>
      <c r="P1076" s="3" t="s">
        <v>39</v>
      </c>
      <c r="Q1076" s="3" t="s">
        <v>39</v>
      </c>
      <c r="R1076" s="3" t="s">
        <v>222</v>
      </c>
      <c r="S1076" s="3" t="s">
        <v>2437</v>
      </c>
      <c r="T1076" s="3" t="s">
        <v>39</v>
      </c>
      <c r="U1076" s="3" t="s">
        <v>2435</v>
      </c>
      <c r="V1076" s="3" t="s">
        <v>39</v>
      </c>
      <c r="W1076" s="3" t="s">
        <v>1885</v>
      </c>
      <c r="X1076" s="3" t="s">
        <v>39</v>
      </c>
      <c r="Y1076" s="3" t="s">
        <v>39</v>
      </c>
      <c r="Z1076" s="3" t="s">
        <v>39</v>
      </c>
      <c r="AA1076" s="3">
        <v>0</v>
      </c>
      <c r="AB1076" s="3" t="s">
        <v>34</v>
      </c>
      <c r="AC1076" s="3">
        <v>1</v>
      </c>
      <c r="AD1076" s="3">
        <v>0</v>
      </c>
      <c r="AE1076" s="3" t="s">
        <v>39</v>
      </c>
      <c r="AF1076" s="3">
        <v>0</v>
      </c>
      <c r="AG1076" s="3" t="s">
        <v>39</v>
      </c>
      <c r="AH1076" s="3" t="s">
        <v>39</v>
      </c>
    </row>
    <row r="1077" spans="1:34" hidden="1" outlineLevel="1" collapsed="1" x14ac:dyDescent="0.25">
      <c r="A1077" t="s">
        <v>39</v>
      </c>
      <c r="B1077" s="2" t="s">
        <v>45</v>
      </c>
      <c r="C1077" s="2" t="s">
        <v>46</v>
      </c>
      <c r="D1077" s="2" t="s">
        <v>33</v>
      </c>
      <c r="E1077" s="2" t="s">
        <v>47</v>
      </c>
      <c r="F1077" s="2" t="s">
        <v>48</v>
      </c>
      <c r="G1077" s="2" t="s">
        <v>28</v>
      </c>
      <c r="H1077" s="2" t="s">
        <v>49</v>
      </c>
      <c r="I1077" s="2" t="s">
        <v>8</v>
      </c>
      <c r="J1077" s="2" t="s">
        <v>50</v>
      </c>
      <c r="K1077" s="2" t="s">
        <v>51</v>
      </c>
      <c r="L1077" s="2" t="s">
        <v>52</v>
      </c>
      <c r="M1077" s="2" t="s">
        <v>53</v>
      </c>
      <c r="N1077" s="2" t="s">
        <v>54</v>
      </c>
      <c r="O1077" s="2" t="s">
        <v>27</v>
      </c>
      <c r="P1077" s="2" t="s">
        <v>55</v>
      </c>
      <c r="Q1077" s="2" t="s">
        <v>56</v>
      </c>
      <c r="R1077" s="2" t="s">
        <v>57</v>
      </c>
      <c r="S1077" s="2" t="s">
        <v>58</v>
      </c>
    </row>
    <row r="1078" spans="1:34" hidden="1" outlineLevel="1" collapsed="1" x14ac:dyDescent="0.25">
      <c r="A1078" t="s">
        <v>39</v>
      </c>
      <c r="B1078" s="4" t="s">
        <v>34</v>
      </c>
      <c r="C1078" s="4" t="s">
        <v>2438</v>
      </c>
      <c r="D1078" s="4" t="s">
        <v>39</v>
      </c>
      <c r="E1078" s="4">
        <v>3.2039600000000001E-2</v>
      </c>
      <c r="F1078" s="4">
        <v>6.6384300000000001E-4</v>
      </c>
      <c r="G1078" s="4">
        <v>1</v>
      </c>
      <c r="H1078" s="4">
        <v>1</v>
      </c>
      <c r="I1078" s="4">
        <v>1</v>
      </c>
      <c r="J1078" s="4" t="s">
        <v>2435</v>
      </c>
      <c r="K1078" s="4" t="s">
        <v>2439</v>
      </c>
      <c r="L1078" s="4" t="s">
        <v>39</v>
      </c>
      <c r="M1078" s="4">
        <v>0</v>
      </c>
      <c r="N1078" s="4">
        <v>2595.29369</v>
      </c>
      <c r="O1078" s="4" t="s">
        <v>34</v>
      </c>
      <c r="P1078" s="4" t="s">
        <v>34</v>
      </c>
      <c r="Q1078" s="4">
        <v>1.9819999999999999E-4</v>
      </c>
      <c r="R1078" s="4">
        <v>6.6100000000000004E-3</v>
      </c>
      <c r="S1078" s="4">
        <v>3.77</v>
      </c>
    </row>
    <row r="1079" spans="1:34" hidden="1" outlineLevel="1" collapsed="1" x14ac:dyDescent="0.25">
      <c r="A1079" t="s">
        <v>39</v>
      </c>
      <c r="B1079" s="4" t="s">
        <v>34</v>
      </c>
      <c r="C1079" s="4" t="s">
        <v>2440</v>
      </c>
      <c r="D1079" s="4" t="s">
        <v>39</v>
      </c>
      <c r="E1079" s="4">
        <v>2.8788899999999999E-2</v>
      </c>
      <c r="F1079" s="4">
        <v>6.6384300000000001E-4</v>
      </c>
      <c r="G1079" s="4">
        <v>1</v>
      </c>
      <c r="H1079" s="4">
        <v>1</v>
      </c>
      <c r="I1079" s="4">
        <v>2</v>
      </c>
      <c r="J1079" s="4" t="s">
        <v>2435</v>
      </c>
      <c r="K1079" s="4" t="s">
        <v>2441</v>
      </c>
      <c r="L1079" s="4" t="s">
        <v>39</v>
      </c>
      <c r="M1079" s="4">
        <v>0</v>
      </c>
      <c r="N1079" s="4">
        <v>1251.68309</v>
      </c>
      <c r="O1079" s="4" t="s">
        <v>34</v>
      </c>
      <c r="P1079" s="4" t="s">
        <v>34</v>
      </c>
      <c r="Q1079" s="4">
        <v>1.9819999999999999E-4</v>
      </c>
      <c r="R1079" s="4">
        <v>5.7200000000000003E-3</v>
      </c>
      <c r="S1079" s="4">
        <v>2.4</v>
      </c>
    </row>
    <row r="1080" spans="1:34" hidden="1" outlineLevel="1" collapsed="1" x14ac:dyDescent="0.25">
      <c r="A1080" t="s">
        <v>39</v>
      </c>
      <c r="B1080" s="4" t="s">
        <v>34</v>
      </c>
      <c r="C1080" s="4" t="s">
        <v>2442</v>
      </c>
      <c r="D1080" s="4" t="s">
        <v>39</v>
      </c>
      <c r="E1080" s="4">
        <v>1.15795E-3</v>
      </c>
      <c r="F1080" s="4">
        <v>6.6384300000000001E-4</v>
      </c>
      <c r="G1080" s="4">
        <v>1</v>
      </c>
      <c r="H1080" s="4">
        <v>1</v>
      </c>
      <c r="I1080" s="4">
        <v>1</v>
      </c>
      <c r="J1080" s="4" t="s">
        <v>2435</v>
      </c>
      <c r="K1080" s="4" t="s">
        <v>2443</v>
      </c>
      <c r="L1080" s="4" t="s">
        <v>39</v>
      </c>
      <c r="M1080" s="4">
        <v>0</v>
      </c>
      <c r="N1080" s="4">
        <v>2042.1240399999999</v>
      </c>
      <c r="O1080" s="4" t="s">
        <v>34</v>
      </c>
      <c r="P1080" s="4" t="s">
        <v>34</v>
      </c>
      <c r="Q1080" s="4">
        <v>1.9819999999999999E-4</v>
      </c>
      <c r="R1080" s="4">
        <v>8.7340000000000001E-5</v>
      </c>
      <c r="S1080" s="4">
        <v>3.7</v>
      </c>
    </row>
    <row r="1081" spans="1:34" hidden="1" outlineLevel="1" collapsed="1" x14ac:dyDescent="0.25">
      <c r="A1081" t="s">
        <v>39</v>
      </c>
      <c r="B1081" s="4" t="s">
        <v>34</v>
      </c>
      <c r="C1081" s="4" t="s">
        <v>2444</v>
      </c>
      <c r="D1081" s="4" t="s">
        <v>39</v>
      </c>
      <c r="E1081" s="4">
        <v>5.5737599999999998E-2</v>
      </c>
      <c r="F1081" s="4">
        <v>6.6384300000000001E-4</v>
      </c>
      <c r="G1081" s="4">
        <v>1</v>
      </c>
      <c r="H1081" s="4">
        <v>1</v>
      </c>
      <c r="I1081" s="4">
        <v>2</v>
      </c>
      <c r="J1081" s="4" t="s">
        <v>2435</v>
      </c>
      <c r="K1081" s="4" t="s">
        <v>2445</v>
      </c>
      <c r="L1081" s="4" t="s">
        <v>39</v>
      </c>
      <c r="M1081" s="4">
        <v>0</v>
      </c>
      <c r="N1081" s="4">
        <v>1363.73686</v>
      </c>
      <c r="O1081" s="4" t="s">
        <v>34</v>
      </c>
      <c r="P1081" s="4" t="s">
        <v>34</v>
      </c>
      <c r="Q1081" s="4">
        <v>1.9819999999999999E-4</v>
      </c>
      <c r="R1081" s="4">
        <v>1.374E-2</v>
      </c>
      <c r="S1081" s="4">
        <v>2.96</v>
      </c>
    </row>
    <row r="1082" spans="1:34" hidden="1" outlineLevel="1" collapsed="1" x14ac:dyDescent="0.25">
      <c r="A1082" t="s">
        <v>39</v>
      </c>
      <c r="B1082" s="4" t="s">
        <v>34</v>
      </c>
      <c r="C1082" s="4" t="s">
        <v>2446</v>
      </c>
      <c r="D1082" s="4" t="s">
        <v>39</v>
      </c>
      <c r="E1082" s="4">
        <v>2.25749E-5</v>
      </c>
      <c r="F1082" s="4">
        <v>6.6384300000000001E-4</v>
      </c>
      <c r="G1082" s="4">
        <v>1</v>
      </c>
      <c r="H1082" s="4">
        <v>1</v>
      </c>
      <c r="I1082" s="4">
        <v>1</v>
      </c>
      <c r="J1082" s="4" t="s">
        <v>2435</v>
      </c>
      <c r="K1082" s="4" t="s">
        <v>2447</v>
      </c>
      <c r="L1082" s="4" t="s">
        <v>39</v>
      </c>
      <c r="M1082" s="4">
        <v>0</v>
      </c>
      <c r="N1082" s="4">
        <v>2600.3930099999998</v>
      </c>
      <c r="O1082" s="4" t="s">
        <v>34</v>
      </c>
      <c r="P1082" s="4" t="s">
        <v>34</v>
      </c>
      <c r="Q1082" s="4">
        <v>1.9819999999999999E-4</v>
      </c>
      <c r="R1082" s="4">
        <v>5.2819999999999998E-7</v>
      </c>
      <c r="S1082" s="4">
        <v>4.99</v>
      </c>
    </row>
    <row r="1083" spans="1:34" hidden="1" outlineLevel="1" collapsed="1" x14ac:dyDescent="0.25">
      <c r="A1083" t="s">
        <v>39</v>
      </c>
      <c r="B1083" s="4" t="s">
        <v>34</v>
      </c>
      <c r="C1083" s="4" t="s">
        <v>2448</v>
      </c>
      <c r="D1083" s="4" t="s">
        <v>39</v>
      </c>
      <c r="E1083" s="4">
        <v>5.4039599999999997E-5</v>
      </c>
      <c r="F1083" s="4">
        <v>6.6384300000000001E-4</v>
      </c>
      <c r="G1083" s="4">
        <v>1</v>
      </c>
      <c r="H1083" s="4">
        <v>1</v>
      </c>
      <c r="I1083" s="4">
        <v>2</v>
      </c>
      <c r="J1083" s="4" t="s">
        <v>2435</v>
      </c>
      <c r="K1083" s="4" t="s">
        <v>2449</v>
      </c>
      <c r="L1083" s="4" t="s">
        <v>39</v>
      </c>
      <c r="M1083" s="4">
        <v>0</v>
      </c>
      <c r="N1083" s="4">
        <v>1696.8639700000001</v>
      </c>
      <c r="O1083" s="4" t="s">
        <v>34</v>
      </c>
      <c r="P1083" s="4" t="s">
        <v>34</v>
      </c>
      <c r="Q1083" s="4">
        <v>1.9819999999999999E-4</v>
      </c>
      <c r="R1083" s="4">
        <v>1.646E-6</v>
      </c>
      <c r="S1083" s="4">
        <v>3.12</v>
      </c>
    </row>
    <row r="1084" spans="1:34" x14ac:dyDescent="0.25">
      <c r="A1084" s="3" t="s">
        <v>34</v>
      </c>
      <c r="B1084" s="3" t="s">
        <v>35</v>
      </c>
      <c r="C1084" s="3" t="s">
        <v>2450</v>
      </c>
      <c r="D1084" s="3" t="s">
        <v>2451</v>
      </c>
      <c r="E1084" s="3">
        <v>0</v>
      </c>
      <c r="F1084" s="3">
        <v>22.265999999999998</v>
      </c>
      <c r="G1084" s="3">
        <v>37</v>
      </c>
      <c r="H1084" s="3">
        <v>6</v>
      </c>
      <c r="I1084" s="3">
        <v>19</v>
      </c>
      <c r="J1084" s="3">
        <v>6</v>
      </c>
      <c r="K1084" s="3">
        <v>135</v>
      </c>
      <c r="L1084" s="3">
        <v>15.3</v>
      </c>
      <c r="M1084" s="3">
        <v>10.51</v>
      </c>
      <c r="N1084" s="3">
        <v>48.63</v>
      </c>
      <c r="O1084" s="3">
        <v>6</v>
      </c>
      <c r="P1084" s="3" t="s">
        <v>421</v>
      </c>
      <c r="Q1084" s="3" t="s">
        <v>876</v>
      </c>
      <c r="R1084" s="3" t="s">
        <v>877</v>
      </c>
      <c r="S1084" s="3" t="s">
        <v>2452</v>
      </c>
      <c r="T1084" s="3" t="s">
        <v>39</v>
      </c>
      <c r="U1084" s="3" t="s">
        <v>2453</v>
      </c>
      <c r="V1084" s="3" t="s">
        <v>39</v>
      </c>
      <c r="W1084" s="3" t="s">
        <v>2454</v>
      </c>
      <c r="X1084" s="3" t="s">
        <v>39</v>
      </c>
      <c r="Y1084" s="3" t="s">
        <v>39</v>
      </c>
      <c r="Z1084" s="3" t="s">
        <v>39</v>
      </c>
      <c r="AA1084" s="3">
        <v>0</v>
      </c>
      <c r="AB1084" s="3" t="s">
        <v>34</v>
      </c>
      <c r="AC1084" s="3">
        <v>1</v>
      </c>
      <c r="AD1084" s="3">
        <v>0</v>
      </c>
      <c r="AE1084" s="3" t="s">
        <v>39</v>
      </c>
      <c r="AF1084" s="3">
        <v>0</v>
      </c>
      <c r="AG1084" s="3" t="s">
        <v>39</v>
      </c>
      <c r="AH1084" s="3" t="s">
        <v>39</v>
      </c>
    </row>
    <row r="1085" spans="1:34" hidden="1" outlineLevel="1" collapsed="1" x14ac:dyDescent="0.25">
      <c r="A1085" t="s">
        <v>39</v>
      </c>
      <c r="B1085" s="2" t="s">
        <v>45</v>
      </c>
      <c r="C1085" s="2" t="s">
        <v>46</v>
      </c>
      <c r="D1085" s="2" t="s">
        <v>33</v>
      </c>
      <c r="E1085" s="2" t="s">
        <v>47</v>
      </c>
      <c r="F1085" s="2" t="s">
        <v>48</v>
      </c>
      <c r="G1085" s="2" t="s">
        <v>28</v>
      </c>
      <c r="H1085" s="2" t="s">
        <v>49</v>
      </c>
      <c r="I1085" s="2" t="s">
        <v>8</v>
      </c>
      <c r="J1085" s="2" t="s">
        <v>50</v>
      </c>
      <c r="K1085" s="2" t="s">
        <v>51</v>
      </c>
      <c r="L1085" s="2" t="s">
        <v>52</v>
      </c>
      <c r="M1085" s="2" t="s">
        <v>53</v>
      </c>
      <c r="N1085" s="2" t="s">
        <v>54</v>
      </c>
      <c r="O1085" s="2" t="s">
        <v>27</v>
      </c>
      <c r="P1085" s="2" t="s">
        <v>55</v>
      </c>
      <c r="Q1085" s="2" t="s">
        <v>56</v>
      </c>
      <c r="R1085" s="2" t="s">
        <v>57</v>
      </c>
      <c r="S1085" s="2" t="s">
        <v>58</v>
      </c>
    </row>
    <row r="1086" spans="1:34" hidden="1" outlineLevel="1" collapsed="1" x14ac:dyDescent="0.25">
      <c r="A1086" t="s">
        <v>39</v>
      </c>
      <c r="B1086" s="4" t="s">
        <v>34</v>
      </c>
      <c r="C1086" s="4" t="s">
        <v>2455</v>
      </c>
      <c r="D1086" s="4" t="s">
        <v>39</v>
      </c>
      <c r="E1086" s="4">
        <v>4.45613E-3</v>
      </c>
      <c r="F1086" s="4">
        <v>6.6384300000000001E-4</v>
      </c>
      <c r="G1086" s="4">
        <v>1</v>
      </c>
      <c r="H1086" s="4">
        <v>1</v>
      </c>
      <c r="I1086" s="4">
        <v>1</v>
      </c>
      <c r="J1086" s="4" t="s">
        <v>2450</v>
      </c>
      <c r="K1086" s="4" t="s">
        <v>2456</v>
      </c>
      <c r="L1086" s="4" t="s">
        <v>39</v>
      </c>
      <c r="M1086" s="4">
        <v>0</v>
      </c>
      <c r="N1086" s="4">
        <v>997.51016000000004</v>
      </c>
      <c r="O1086" s="4" t="s">
        <v>34</v>
      </c>
      <c r="P1086" s="4" t="s">
        <v>34</v>
      </c>
      <c r="Q1086" s="4">
        <v>1.9819999999999999E-4</v>
      </c>
      <c r="R1086" s="4">
        <v>5.0120000000000004E-4</v>
      </c>
      <c r="S1086" s="4">
        <v>2.59</v>
      </c>
    </row>
    <row r="1087" spans="1:34" hidden="1" outlineLevel="1" collapsed="1" x14ac:dyDescent="0.25">
      <c r="A1087" t="s">
        <v>39</v>
      </c>
      <c r="B1087" s="4" t="s">
        <v>34</v>
      </c>
      <c r="C1087" s="4" t="s">
        <v>2457</v>
      </c>
      <c r="D1087" s="4" t="s">
        <v>39</v>
      </c>
      <c r="E1087" s="4">
        <v>2.31133E-2</v>
      </c>
      <c r="F1087" s="4">
        <v>6.6384300000000001E-4</v>
      </c>
      <c r="G1087" s="4">
        <v>1</v>
      </c>
      <c r="H1087" s="4">
        <v>1</v>
      </c>
      <c r="I1087" s="4">
        <v>2</v>
      </c>
      <c r="J1087" s="4" t="s">
        <v>2450</v>
      </c>
      <c r="K1087" s="4" t="s">
        <v>2458</v>
      </c>
      <c r="L1087" s="4" t="s">
        <v>39</v>
      </c>
      <c r="M1087" s="4">
        <v>1</v>
      </c>
      <c r="N1087" s="4">
        <v>940.48869000000002</v>
      </c>
      <c r="O1087" s="4" t="s">
        <v>34</v>
      </c>
      <c r="P1087" s="4" t="s">
        <v>34</v>
      </c>
      <c r="Q1087" s="4">
        <v>1.9819999999999999E-4</v>
      </c>
      <c r="R1087" s="4">
        <v>4.2830000000000003E-3</v>
      </c>
      <c r="S1087" s="4">
        <v>1.79</v>
      </c>
    </row>
    <row r="1088" spans="1:34" hidden="1" outlineLevel="1" collapsed="1" x14ac:dyDescent="0.25">
      <c r="A1088" t="s">
        <v>39</v>
      </c>
      <c r="B1088" s="4" t="s">
        <v>34</v>
      </c>
      <c r="C1088" s="4" t="s">
        <v>2459</v>
      </c>
      <c r="D1088" s="4" t="s">
        <v>39</v>
      </c>
      <c r="E1088" s="4">
        <v>3.9179799999999997E-3</v>
      </c>
      <c r="F1088" s="4">
        <v>6.6384300000000001E-4</v>
      </c>
      <c r="G1088" s="4">
        <v>1</v>
      </c>
      <c r="H1088" s="4">
        <v>1</v>
      </c>
      <c r="I1088" s="4">
        <v>1</v>
      </c>
      <c r="J1088" s="4" t="s">
        <v>2450</v>
      </c>
      <c r="K1088" s="4" t="s">
        <v>2460</v>
      </c>
      <c r="L1088" s="4" t="s">
        <v>39</v>
      </c>
      <c r="M1088" s="4">
        <v>1</v>
      </c>
      <c r="N1088" s="4">
        <v>1110.6993500000001</v>
      </c>
      <c r="O1088" s="4" t="s">
        <v>34</v>
      </c>
      <c r="P1088" s="4" t="s">
        <v>34</v>
      </c>
      <c r="Q1088" s="4">
        <v>1.9819999999999999E-4</v>
      </c>
      <c r="R1088" s="4">
        <v>4.2450000000000002E-4</v>
      </c>
      <c r="S1088" s="4">
        <v>2.04</v>
      </c>
    </row>
    <row r="1089" spans="1:34" hidden="1" outlineLevel="1" collapsed="1" x14ac:dyDescent="0.25">
      <c r="A1089" t="s">
        <v>39</v>
      </c>
      <c r="B1089" s="4" t="s">
        <v>34</v>
      </c>
      <c r="C1089" s="4" t="s">
        <v>2461</v>
      </c>
      <c r="D1089" s="4" t="s">
        <v>39</v>
      </c>
      <c r="E1089" s="4">
        <v>3.9986600000000001E-6</v>
      </c>
      <c r="F1089" s="4">
        <v>6.6384300000000001E-4</v>
      </c>
      <c r="G1089" s="4">
        <v>1</v>
      </c>
      <c r="H1089" s="4">
        <v>1</v>
      </c>
      <c r="I1089" s="4">
        <v>10</v>
      </c>
      <c r="J1089" s="4" t="s">
        <v>2450</v>
      </c>
      <c r="K1089" s="4" t="s">
        <v>2462</v>
      </c>
      <c r="L1089" s="4" t="s">
        <v>39</v>
      </c>
      <c r="M1089" s="4">
        <v>0</v>
      </c>
      <c r="N1089" s="4">
        <v>1540.8005800000001</v>
      </c>
      <c r="O1089" s="4" t="s">
        <v>34</v>
      </c>
      <c r="P1089" s="4" t="s">
        <v>34</v>
      </c>
      <c r="Q1089" s="4">
        <v>1.9819999999999999E-4</v>
      </c>
      <c r="R1089" s="4">
        <v>5.606E-8</v>
      </c>
      <c r="S1089" s="4">
        <v>3.99</v>
      </c>
    </row>
    <row r="1090" spans="1:34" hidden="1" outlineLevel="1" collapsed="1" x14ac:dyDescent="0.25">
      <c r="A1090" t="s">
        <v>39</v>
      </c>
      <c r="B1090" s="4" t="s">
        <v>34</v>
      </c>
      <c r="C1090" s="4" t="s">
        <v>2463</v>
      </c>
      <c r="D1090" s="4" t="s">
        <v>39</v>
      </c>
      <c r="E1090" s="4">
        <v>4.5904400000000003E-3</v>
      </c>
      <c r="F1090" s="4">
        <v>6.6384300000000001E-4</v>
      </c>
      <c r="G1090" s="4">
        <v>1</v>
      </c>
      <c r="H1090" s="4">
        <v>1</v>
      </c>
      <c r="I1090" s="4">
        <v>4</v>
      </c>
      <c r="J1090" s="4" t="s">
        <v>2450</v>
      </c>
      <c r="K1090" s="4" t="s">
        <v>2464</v>
      </c>
      <c r="L1090" s="4" t="s">
        <v>39</v>
      </c>
      <c r="M1090" s="4">
        <v>0</v>
      </c>
      <c r="N1090" s="4">
        <v>982.60438999999997</v>
      </c>
      <c r="O1090" s="4" t="s">
        <v>34</v>
      </c>
      <c r="P1090" s="4" t="s">
        <v>34</v>
      </c>
      <c r="Q1090" s="4">
        <v>1.9819999999999999E-4</v>
      </c>
      <c r="R1090" s="4">
        <v>5.2090000000000003E-4</v>
      </c>
      <c r="S1090" s="4">
        <v>1.8</v>
      </c>
    </row>
    <row r="1091" spans="1:34" hidden="1" outlineLevel="1" collapsed="1" x14ac:dyDescent="0.25">
      <c r="A1091" t="s">
        <v>39</v>
      </c>
      <c r="B1091" s="4" t="s">
        <v>34</v>
      </c>
      <c r="C1091" s="4" t="s">
        <v>2465</v>
      </c>
      <c r="D1091" s="4" t="s">
        <v>39</v>
      </c>
      <c r="E1091" s="4">
        <v>1.30793E-2</v>
      </c>
      <c r="F1091" s="4">
        <v>6.6384300000000001E-4</v>
      </c>
      <c r="G1091" s="4">
        <v>1</v>
      </c>
      <c r="H1091" s="4">
        <v>1</v>
      </c>
      <c r="I1091" s="4">
        <v>1</v>
      </c>
      <c r="J1091" s="4" t="s">
        <v>2450</v>
      </c>
      <c r="K1091" s="4" t="s">
        <v>2466</v>
      </c>
      <c r="L1091" s="4" t="s">
        <v>39</v>
      </c>
      <c r="M1091" s="4">
        <v>1</v>
      </c>
      <c r="N1091" s="4">
        <v>1036.5673400000001</v>
      </c>
      <c r="O1091" s="4" t="s">
        <v>34</v>
      </c>
      <c r="P1091" s="4" t="s">
        <v>34</v>
      </c>
      <c r="Q1091" s="4">
        <v>1.9819999999999999E-4</v>
      </c>
      <c r="R1091" s="4">
        <v>2.0379999999999999E-3</v>
      </c>
      <c r="S1091" s="4">
        <v>2.62</v>
      </c>
    </row>
    <row r="1092" spans="1:34" x14ac:dyDescent="0.25">
      <c r="A1092" s="3" t="s">
        <v>34</v>
      </c>
      <c r="B1092" s="3" t="s">
        <v>35</v>
      </c>
      <c r="C1092" s="3" t="s">
        <v>947</v>
      </c>
      <c r="D1092" s="3" t="s">
        <v>2467</v>
      </c>
      <c r="E1092" s="3">
        <v>0</v>
      </c>
      <c r="F1092" s="3">
        <v>22.15</v>
      </c>
      <c r="G1092" s="3">
        <v>23</v>
      </c>
      <c r="H1092" s="3">
        <v>5</v>
      </c>
      <c r="I1092" s="3">
        <v>10</v>
      </c>
      <c r="J1092" s="3">
        <v>5</v>
      </c>
      <c r="K1092" s="3">
        <v>348</v>
      </c>
      <c r="L1092" s="3">
        <v>36.799999999999997</v>
      </c>
      <c r="M1092" s="3">
        <v>6.74</v>
      </c>
      <c r="N1092" s="3">
        <v>32.4</v>
      </c>
      <c r="O1092" s="3">
        <v>5</v>
      </c>
      <c r="P1092" s="3" t="s">
        <v>39</v>
      </c>
      <c r="Q1092" s="3" t="s">
        <v>39</v>
      </c>
      <c r="R1092" s="3" t="s">
        <v>39</v>
      </c>
      <c r="S1092" s="3" t="s">
        <v>39</v>
      </c>
      <c r="T1092" s="3" t="s">
        <v>39</v>
      </c>
      <c r="U1092" s="3" t="s">
        <v>39</v>
      </c>
      <c r="V1092" s="3" t="s">
        <v>39</v>
      </c>
      <c r="W1092" s="3" t="s">
        <v>39</v>
      </c>
      <c r="X1092" s="3" t="s">
        <v>39</v>
      </c>
      <c r="Y1092" s="3" t="s">
        <v>39</v>
      </c>
      <c r="Z1092" s="3" t="s">
        <v>39</v>
      </c>
      <c r="AA1092" s="3">
        <v>0</v>
      </c>
      <c r="AB1092" s="3" t="s">
        <v>34</v>
      </c>
      <c r="AC1092" s="3">
        <v>1</v>
      </c>
      <c r="AD1092" s="3">
        <v>0</v>
      </c>
      <c r="AE1092" s="3" t="s">
        <v>39</v>
      </c>
      <c r="AF1092" s="3">
        <v>1</v>
      </c>
      <c r="AG1092" s="3" t="s">
        <v>2468</v>
      </c>
      <c r="AH1092" s="3" t="s">
        <v>2468</v>
      </c>
    </row>
    <row r="1093" spans="1:34" hidden="1" outlineLevel="1" collapsed="1" x14ac:dyDescent="0.25">
      <c r="A1093" t="s">
        <v>39</v>
      </c>
      <c r="B1093" s="2" t="s">
        <v>45</v>
      </c>
      <c r="C1093" s="2" t="s">
        <v>46</v>
      </c>
      <c r="D1093" s="2" t="s">
        <v>33</v>
      </c>
      <c r="E1093" s="2" t="s">
        <v>47</v>
      </c>
      <c r="F1093" s="2" t="s">
        <v>48</v>
      </c>
      <c r="G1093" s="2" t="s">
        <v>28</v>
      </c>
      <c r="H1093" s="2" t="s">
        <v>49</v>
      </c>
      <c r="I1093" s="2" t="s">
        <v>8</v>
      </c>
      <c r="J1093" s="2" t="s">
        <v>50</v>
      </c>
      <c r="K1093" s="2" t="s">
        <v>51</v>
      </c>
      <c r="L1093" s="2" t="s">
        <v>52</v>
      </c>
      <c r="M1093" s="2" t="s">
        <v>53</v>
      </c>
      <c r="N1093" s="2" t="s">
        <v>54</v>
      </c>
      <c r="O1093" s="2" t="s">
        <v>27</v>
      </c>
      <c r="P1093" s="2" t="s">
        <v>55</v>
      </c>
      <c r="Q1093" s="2" t="s">
        <v>56</v>
      </c>
      <c r="R1093" s="2" t="s">
        <v>57</v>
      </c>
      <c r="S1093" s="2" t="s">
        <v>58</v>
      </c>
    </row>
    <row r="1094" spans="1:34" hidden="1" outlineLevel="1" collapsed="1" x14ac:dyDescent="0.25">
      <c r="A1094" t="s">
        <v>39</v>
      </c>
      <c r="B1094" s="4" t="s">
        <v>34</v>
      </c>
      <c r="C1094" s="4" t="s">
        <v>2469</v>
      </c>
      <c r="D1094" s="4" t="s">
        <v>39</v>
      </c>
      <c r="E1094" s="4">
        <v>7.7880899999999999E-4</v>
      </c>
      <c r="F1094" s="4">
        <v>6.6384300000000001E-4</v>
      </c>
      <c r="G1094" s="4">
        <v>1</v>
      </c>
      <c r="H1094" s="4">
        <v>2</v>
      </c>
      <c r="I1094" s="4">
        <v>2</v>
      </c>
      <c r="J1094" s="4" t="s">
        <v>947</v>
      </c>
      <c r="K1094" s="4" t="s">
        <v>2470</v>
      </c>
      <c r="L1094" s="4" t="s">
        <v>39</v>
      </c>
      <c r="M1094" s="4">
        <v>0</v>
      </c>
      <c r="N1094" s="4">
        <v>1013.59897</v>
      </c>
      <c r="O1094" s="4" t="s">
        <v>34</v>
      </c>
      <c r="P1094" s="4" t="s">
        <v>34</v>
      </c>
      <c r="Q1094" s="4">
        <v>1.9819999999999999E-4</v>
      </c>
      <c r="R1094" s="4">
        <v>5.2330000000000002E-5</v>
      </c>
      <c r="S1094" s="4">
        <v>2.62</v>
      </c>
    </row>
    <row r="1095" spans="1:34" hidden="1" outlineLevel="1" collapsed="1" x14ac:dyDescent="0.25">
      <c r="A1095" t="s">
        <v>39</v>
      </c>
      <c r="B1095" s="4" t="s">
        <v>34</v>
      </c>
      <c r="C1095" s="4" t="s">
        <v>2471</v>
      </c>
      <c r="D1095" s="4" t="s">
        <v>39</v>
      </c>
      <c r="E1095" s="4">
        <v>9.2453699999999992E-6</v>
      </c>
      <c r="F1095" s="4">
        <v>6.6384300000000001E-4</v>
      </c>
      <c r="G1095" s="4">
        <v>1</v>
      </c>
      <c r="H1095" s="4">
        <v>2</v>
      </c>
      <c r="I1095" s="4">
        <v>4</v>
      </c>
      <c r="J1095" s="4" t="s">
        <v>947</v>
      </c>
      <c r="K1095" s="4" t="s">
        <v>2472</v>
      </c>
      <c r="L1095" s="4" t="s">
        <v>39</v>
      </c>
      <c r="M1095" s="4">
        <v>0</v>
      </c>
      <c r="N1095" s="4">
        <v>2312.1476899999998</v>
      </c>
      <c r="O1095" s="4" t="s">
        <v>34</v>
      </c>
      <c r="P1095" s="4" t="s">
        <v>34</v>
      </c>
      <c r="Q1095" s="4">
        <v>1.9819999999999999E-4</v>
      </c>
      <c r="R1095" s="4">
        <v>1.6619999999999999E-7</v>
      </c>
      <c r="S1095" s="4">
        <v>5.23</v>
      </c>
    </row>
    <row r="1096" spans="1:34" hidden="1" outlineLevel="1" collapsed="1" x14ac:dyDescent="0.25">
      <c r="A1096" t="s">
        <v>39</v>
      </c>
      <c r="B1096" s="4" t="s">
        <v>34</v>
      </c>
      <c r="C1096" s="4" t="s">
        <v>2473</v>
      </c>
      <c r="D1096" s="4" t="s">
        <v>168</v>
      </c>
      <c r="E1096" s="4">
        <v>1.0555700000000001E-4</v>
      </c>
      <c r="F1096" s="4">
        <v>6.6384300000000001E-4</v>
      </c>
      <c r="G1096" s="4">
        <v>1</v>
      </c>
      <c r="H1096" s="4">
        <v>3</v>
      </c>
      <c r="I1096" s="4">
        <v>2</v>
      </c>
      <c r="J1096" s="4" t="s">
        <v>947</v>
      </c>
      <c r="K1096" s="4" t="s">
        <v>2474</v>
      </c>
      <c r="L1096" s="4" t="s">
        <v>2475</v>
      </c>
      <c r="M1096" s="4">
        <v>0</v>
      </c>
      <c r="N1096" s="4">
        <v>2035.0640900000001</v>
      </c>
      <c r="O1096" s="4" t="s">
        <v>34</v>
      </c>
      <c r="P1096" s="4" t="s">
        <v>34</v>
      </c>
      <c r="Q1096" s="4">
        <v>1.9819999999999999E-4</v>
      </c>
      <c r="R1096" s="4">
        <v>3.9210000000000002E-6</v>
      </c>
      <c r="S1096" s="4">
        <v>4.07</v>
      </c>
    </row>
    <row r="1097" spans="1:34" hidden="1" outlineLevel="1" collapsed="1" x14ac:dyDescent="0.25">
      <c r="A1097" t="s">
        <v>39</v>
      </c>
      <c r="B1097" s="4" t="s">
        <v>34</v>
      </c>
      <c r="C1097" s="4" t="s">
        <v>2476</v>
      </c>
      <c r="D1097" s="4" t="s">
        <v>39</v>
      </c>
      <c r="E1097" s="4">
        <v>2.1164700000000002E-2</v>
      </c>
      <c r="F1097" s="4">
        <v>6.6384300000000001E-4</v>
      </c>
      <c r="G1097" s="4">
        <v>1</v>
      </c>
      <c r="H1097" s="4">
        <v>2</v>
      </c>
      <c r="I1097" s="4">
        <v>1</v>
      </c>
      <c r="J1097" s="4" t="s">
        <v>947</v>
      </c>
      <c r="K1097" s="4" t="s">
        <v>2477</v>
      </c>
      <c r="L1097" s="4" t="s">
        <v>39</v>
      </c>
      <c r="M1097" s="4">
        <v>0</v>
      </c>
      <c r="N1097" s="4">
        <v>1312.6783399999999</v>
      </c>
      <c r="O1097" s="4" t="s">
        <v>34</v>
      </c>
      <c r="P1097" s="4" t="s">
        <v>34</v>
      </c>
      <c r="Q1097" s="4">
        <v>1.9819999999999999E-4</v>
      </c>
      <c r="R1097" s="4">
        <v>3.8219999999999999E-3</v>
      </c>
      <c r="S1097" s="4">
        <v>2.36</v>
      </c>
    </row>
    <row r="1098" spans="1:34" hidden="1" outlineLevel="1" collapsed="1" x14ac:dyDescent="0.25">
      <c r="A1098" t="s">
        <v>39</v>
      </c>
      <c r="B1098" s="4" t="s">
        <v>34</v>
      </c>
      <c r="C1098" s="4" t="s">
        <v>2478</v>
      </c>
      <c r="D1098" s="4" t="s">
        <v>39</v>
      </c>
      <c r="E1098" s="4">
        <v>2.1689199999999999E-2</v>
      </c>
      <c r="F1098" s="4">
        <v>6.6384300000000001E-4</v>
      </c>
      <c r="G1098" s="4">
        <v>1</v>
      </c>
      <c r="H1098" s="4">
        <v>2</v>
      </c>
      <c r="I1098" s="4">
        <v>1</v>
      </c>
      <c r="J1098" s="4" t="s">
        <v>947</v>
      </c>
      <c r="K1098" s="4" t="s">
        <v>2479</v>
      </c>
      <c r="L1098" s="4" t="s">
        <v>39</v>
      </c>
      <c r="M1098" s="4">
        <v>0</v>
      </c>
      <c r="N1098" s="4">
        <v>1447.8042700000001</v>
      </c>
      <c r="O1098" s="4" t="s">
        <v>34</v>
      </c>
      <c r="P1098" s="4" t="s">
        <v>34</v>
      </c>
      <c r="Q1098" s="4">
        <v>1.9819999999999999E-4</v>
      </c>
      <c r="R1098" s="4">
        <v>3.9630000000000004E-3</v>
      </c>
      <c r="S1098" s="4">
        <v>2.52</v>
      </c>
    </row>
    <row r="1099" spans="1:34" x14ac:dyDescent="0.25">
      <c r="A1099" s="3" t="s">
        <v>34</v>
      </c>
      <c r="B1099" s="3" t="s">
        <v>35</v>
      </c>
      <c r="C1099" s="3" t="s">
        <v>2480</v>
      </c>
      <c r="D1099" s="3" t="s">
        <v>2481</v>
      </c>
      <c r="E1099" s="3">
        <v>0</v>
      </c>
      <c r="F1099" s="3">
        <v>21.855</v>
      </c>
      <c r="G1099" s="3">
        <v>47</v>
      </c>
      <c r="H1099" s="3">
        <v>8</v>
      </c>
      <c r="I1099" s="3">
        <v>15</v>
      </c>
      <c r="J1099" s="3">
        <v>8</v>
      </c>
      <c r="K1099" s="3">
        <v>127</v>
      </c>
      <c r="L1099" s="3">
        <v>14.2</v>
      </c>
      <c r="M1099" s="3">
        <v>10.46</v>
      </c>
      <c r="N1099" s="3">
        <v>33.89</v>
      </c>
      <c r="O1099" s="3">
        <v>8</v>
      </c>
      <c r="P1099" s="3" t="s">
        <v>421</v>
      </c>
      <c r="Q1099" s="3" t="s">
        <v>876</v>
      </c>
      <c r="R1099" s="3" t="s">
        <v>877</v>
      </c>
      <c r="S1099" s="3" t="s">
        <v>2482</v>
      </c>
      <c r="T1099" s="3" t="s">
        <v>39</v>
      </c>
      <c r="U1099" s="3" t="s">
        <v>2483</v>
      </c>
      <c r="V1099" s="3" t="s">
        <v>39</v>
      </c>
      <c r="W1099" s="3" t="s">
        <v>2484</v>
      </c>
      <c r="X1099" s="3" t="s">
        <v>39</v>
      </c>
      <c r="Y1099" s="3" t="s">
        <v>39</v>
      </c>
      <c r="Z1099" s="3" t="s">
        <v>39</v>
      </c>
      <c r="AA1099" s="3">
        <v>0</v>
      </c>
      <c r="AB1099" s="3" t="s">
        <v>34</v>
      </c>
      <c r="AC1099" s="3">
        <v>1</v>
      </c>
      <c r="AD1099" s="3">
        <v>0</v>
      </c>
      <c r="AE1099" s="3" t="s">
        <v>39</v>
      </c>
      <c r="AF1099" s="3">
        <v>0</v>
      </c>
      <c r="AG1099" s="3" t="s">
        <v>39</v>
      </c>
      <c r="AH1099" s="3" t="s">
        <v>2485</v>
      </c>
    </row>
    <row r="1100" spans="1:34" hidden="1" outlineLevel="1" collapsed="1" x14ac:dyDescent="0.25">
      <c r="A1100" t="s">
        <v>39</v>
      </c>
      <c r="B1100" s="2" t="s">
        <v>45</v>
      </c>
      <c r="C1100" s="2" t="s">
        <v>46</v>
      </c>
      <c r="D1100" s="2" t="s">
        <v>33</v>
      </c>
      <c r="E1100" s="2" t="s">
        <v>47</v>
      </c>
      <c r="F1100" s="2" t="s">
        <v>48</v>
      </c>
      <c r="G1100" s="2" t="s">
        <v>28</v>
      </c>
      <c r="H1100" s="2" t="s">
        <v>49</v>
      </c>
      <c r="I1100" s="2" t="s">
        <v>8</v>
      </c>
      <c r="J1100" s="2" t="s">
        <v>50</v>
      </c>
      <c r="K1100" s="2" t="s">
        <v>51</v>
      </c>
      <c r="L1100" s="2" t="s">
        <v>52</v>
      </c>
      <c r="M1100" s="2" t="s">
        <v>53</v>
      </c>
      <c r="N1100" s="2" t="s">
        <v>54</v>
      </c>
      <c r="O1100" s="2" t="s">
        <v>27</v>
      </c>
      <c r="P1100" s="2" t="s">
        <v>55</v>
      </c>
      <c r="Q1100" s="2" t="s">
        <v>56</v>
      </c>
      <c r="R1100" s="2" t="s">
        <v>57</v>
      </c>
      <c r="S1100" s="2" t="s">
        <v>58</v>
      </c>
    </row>
    <row r="1101" spans="1:34" hidden="1" outlineLevel="1" collapsed="1" x14ac:dyDescent="0.25">
      <c r="A1101" t="s">
        <v>39</v>
      </c>
      <c r="B1101" s="4" t="s">
        <v>34</v>
      </c>
      <c r="C1101" s="4" t="s">
        <v>2486</v>
      </c>
      <c r="D1101" s="4" t="s">
        <v>39</v>
      </c>
      <c r="E1101" s="4">
        <v>0.22365299999999999</v>
      </c>
      <c r="F1101" s="4">
        <v>9.6284400000000003E-3</v>
      </c>
      <c r="G1101" s="4">
        <v>1</v>
      </c>
      <c r="H1101" s="4">
        <v>2</v>
      </c>
      <c r="I1101" s="4">
        <v>1</v>
      </c>
      <c r="J1101" s="4" t="s">
        <v>2480</v>
      </c>
      <c r="K1101" s="4" t="s">
        <v>2487</v>
      </c>
      <c r="L1101" s="4" t="s">
        <v>39</v>
      </c>
      <c r="M1101" s="4">
        <v>2</v>
      </c>
      <c r="N1101" s="4">
        <v>1650.96496</v>
      </c>
      <c r="O1101" s="4" t="s">
        <v>34</v>
      </c>
      <c r="P1101" s="4" t="s">
        <v>34</v>
      </c>
      <c r="Q1101" s="4">
        <v>2.6549999999999998E-3</v>
      </c>
      <c r="R1101" s="4">
        <v>9.2439999999999994E-2</v>
      </c>
      <c r="S1101" s="4">
        <v>2.52</v>
      </c>
    </row>
    <row r="1102" spans="1:34" hidden="1" outlineLevel="1" collapsed="1" x14ac:dyDescent="0.25">
      <c r="A1102" t="s">
        <v>39</v>
      </c>
      <c r="B1102" s="4" t="s">
        <v>34</v>
      </c>
      <c r="C1102" s="4" t="s">
        <v>2488</v>
      </c>
      <c r="D1102" s="4" t="s">
        <v>39</v>
      </c>
      <c r="E1102" s="4">
        <v>8.9033900000000006E-3</v>
      </c>
      <c r="F1102" s="4">
        <v>6.6384300000000001E-4</v>
      </c>
      <c r="G1102" s="4">
        <v>1</v>
      </c>
      <c r="H1102" s="4">
        <v>2</v>
      </c>
      <c r="I1102" s="4">
        <v>1</v>
      </c>
      <c r="J1102" s="4" t="s">
        <v>2480</v>
      </c>
      <c r="K1102" s="4" t="s">
        <v>2489</v>
      </c>
      <c r="L1102" s="4" t="s">
        <v>39</v>
      </c>
      <c r="M1102" s="4">
        <v>0</v>
      </c>
      <c r="N1102" s="4">
        <v>944.50473999999997</v>
      </c>
      <c r="O1102" s="4" t="s">
        <v>34</v>
      </c>
      <c r="P1102" s="4" t="s">
        <v>34</v>
      </c>
      <c r="Q1102" s="4">
        <v>1.9819999999999999E-4</v>
      </c>
      <c r="R1102" s="4">
        <v>1.235E-3</v>
      </c>
      <c r="S1102" s="4">
        <v>2.46</v>
      </c>
    </row>
    <row r="1103" spans="1:34" hidden="1" outlineLevel="1" collapsed="1" x14ac:dyDescent="0.25">
      <c r="A1103" t="s">
        <v>39</v>
      </c>
      <c r="B1103" s="4" t="s">
        <v>34</v>
      </c>
      <c r="C1103" s="4" t="s">
        <v>2490</v>
      </c>
      <c r="D1103" s="4" t="s">
        <v>39</v>
      </c>
      <c r="E1103" s="4">
        <v>1.9974799999999998E-3</v>
      </c>
      <c r="F1103" s="4">
        <v>6.6384300000000001E-4</v>
      </c>
      <c r="G1103" s="4">
        <v>1</v>
      </c>
      <c r="H1103" s="4">
        <v>2</v>
      </c>
      <c r="I1103" s="4">
        <v>2</v>
      </c>
      <c r="J1103" s="4" t="s">
        <v>2480</v>
      </c>
      <c r="K1103" s="4" t="s">
        <v>2491</v>
      </c>
      <c r="L1103" s="4" t="s">
        <v>39</v>
      </c>
      <c r="M1103" s="4">
        <v>1</v>
      </c>
      <c r="N1103" s="4">
        <v>1134.65174</v>
      </c>
      <c r="O1103" s="4" t="s">
        <v>34</v>
      </c>
      <c r="P1103" s="4" t="s">
        <v>34</v>
      </c>
      <c r="Q1103" s="4">
        <v>1.9819999999999999E-4</v>
      </c>
      <c r="R1103" s="4">
        <v>1.7699999999999999E-4</v>
      </c>
      <c r="S1103" s="4">
        <v>2.62</v>
      </c>
    </row>
    <row r="1104" spans="1:34" hidden="1" outlineLevel="1" collapsed="1" x14ac:dyDescent="0.25">
      <c r="A1104" t="s">
        <v>39</v>
      </c>
      <c r="B1104" s="4" t="s">
        <v>34</v>
      </c>
      <c r="C1104" s="4" t="s">
        <v>2492</v>
      </c>
      <c r="D1104" s="4" t="s">
        <v>1306</v>
      </c>
      <c r="E1104" s="4">
        <v>1.87242E-2</v>
      </c>
      <c r="F1104" s="4">
        <v>6.6384300000000001E-4</v>
      </c>
      <c r="G1104" s="4">
        <v>1</v>
      </c>
      <c r="H1104" s="4">
        <v>2</v>
      </c>
      <c r="I1104" s="4">
        <v>2</v>
      </c>
      <c r="J1104" s="4" t="s">
        <v>2480</v>
      </c>
      <c r="K1104" s="4" t="s">
        <v>2493</v>
      </c>
      <c r="L1104" s="4" t="s">
        <v>2494</v>
      </c>
      <c r="M1104" s="4">
        <v>1</v>
      </c>
      <c r="N1104" s="4">
        <v>1205.61205</v>
      </c>
      <c r="O1104" s="4" t="s">
        <v>34</v>
      </c>
      <c r="P1104" s="4" t="s">
        <v>34</v>
      </c>
      <c r="Q1104" s="4">
        <v>1.9819999999999999E-4</v>
      </c>
      <c r="R1104" s="4">
        <v>3.2490000000000002E-3</v>
      </c>
      <c r="S1104" s="4">
        <v>2.64</v>
      </c>
    </row>
    <row r="1105" spans="1:34" hidden="1" outlineLevel="1" collapsed="1" x14ac:dyDescent="0.25">
      <c r="A1105" t="s">
        <v>39</v>
      </c>
      <c r="B1105" s="4" t="s">
        <v>34</v>
      </c>
      <c r="C1105" s="4" t="s">
        <v>2495</v>
      </c>
      <c r="D1105" s="4" t="s">
        <v>39</v>
      </c>
      <c r="E1105" s="4">
        <v>1.20287E-2</v>
      </c>
      <c r="F1105" s="4">
        <v>6.6384300000000001E-4</v>
      </c>
      <c r="G1105" s="4">
        <v>1</v>
      </c>
      <c r="H1105" s="4">
        <v>2</v>
      </c>
      <c r="I1105" s="4">
        <v>3</v>
      </c>
      <c r="J1105" s="4" t="s">
        <v>2480</v>
      </c>
      <c r="K1105" s="4" t="s">
        <v>2496</v>
      </c>
      <c r="L1105" s="4" t="s">
        <v>39</v>
      </c>
      <c r="M1105" s="4">
        <v>1</v>
      </c>
      <c r="N1105" s="4">
        <v>1100.6058499999999</v>
      </c>
      <c r="O1105" s="4" t="s">
        <v>34</v>
      </c>
      <c r="P1105" s="4" t="s">
        <v>34</v>
      </c>
      <c r="Q1105" s="4">
        <v>1.9819999999999999E-4</v>
      </c>
      <c r="R1105" s="4">
        <v>1.8339999999999999E-3</v>
      </c>
      <c r="S1105" s="4">
        <v>2.33</v>
      </c>
    </row>
    <row r="1106" spans="1:34" hidden="1" outlineLevel="1" collapsed="1" x14ac:dyDescent="0.25">
      <c r="A1106" t="s">
        <v>39</v>
      </c>
      <c r="B1106" s="4" t="s">
        <v>34</v>
      </c>
      <c r="C1106" s="4" t="s">
        <v>2497</v>
      </c>
      <c r="D1106" s="4" t="s">
        <v>39</v>
      </c>
      <c r="E1106" s="4">
        <v>5.9666299999999997E-3</v>
      </c>
      <c r="F1106" s="4">
        <v>6.6384300000000001E-4</v>
      </c>
      <c r="G1106" s="4">
        <v>1</v>
      </c>
      <c r="H1106" s="4">
        <v>2</v>
      </c>
      <c r="I1106" s="4">
        <v>1</v>
      </c>
      <c r="J1106" s="4" t="s">
        <v>2480</v>
      </c>
      <c r="K1106" s="4" t="s">
        <v>2498</v>
      </c>
      <c r="L1106" s="4" t="s">
        <v>39</v>
      </c>
      <c r="M1106" s="4">
        <v>1</v>
      </c>
      <c r="N1106" s="4">
        <v>1083.6884600000001</v>
      </c>
      <c r="O1106" s="4" t="s">
        <v>34</v>
      </c>
      <c r="P1106" s="4" t="s">
        <v>34</v>
      </c>
      <c r="Q1106" s="4">
        <v>1.9819999999999999E-4</v>
      </c>
      <c r="R1106" s="4">
        <v>7.3340000000000005E-4</v>
      </c>
      <c r="S1106" s="4">
        <v>2.27</v>
      </c>
    </row>
    <row r="1107" spans="1:34" hidden="1" outlineLevel="1" collapsed="1" x14ac:dyDescent="0.25">
      <c r="A1107" t="s">
        <v>39</v>
      </c>
      <c r="B1107" s="4" t="s">
        <v>34</v>
      </c>
      <c r="C1107" s="4" t="s">
        <v>2499</v>
      </c>
      <c r="D1107" s="4" t="s">
        <v>39</v>
      </c>
      <c r="E1107" s="4">
        <v>2.1061400000000001E-2</v>
      </c>
      <c r="F1107" s="4">
        <v>6.6384300000000001E-4</v>
      </c>
      <c r="G1107" s="4">
        <v>1</v>
      </c>
      <c r="H1107" s="4">
        <v>2</v>
      </c>
      <c r="I1107" s="4">
        <v>3</v>
      </c>
      <c r="J1107" s="4" t="s">
        <v>2480</v>
      </c>
      <c r="K1107" s="4" t="s">
        <v>2500</v>
      </c>
      <c r="L1107" s="4" t="s">
        <v>39</v>
      </c>
      <c r="M1107" s="4">
        <v>0</v>
      </c>
      <c r="N1107" s="4">
        <v>927.58734000000004</v>
      </c>
      <c r="O1107" s="4" t="s">
        <v>34</v>
      </c>
      <c r="P1107" s="4" t="s">
        <v>34</v>
      </c>
      <c r="Q1107" s="4">
        <v>1.9819999999999999E-4</v>
      </c>
      <c r="R1107" s="4">
        <v>3.8110000000000002E-3</v>
      </c>
      <c r="S1107" s="4">
        <v>1.77</v>
      </c>
    </row>
    <row r="1108" spans="1:34" hidden="1" outlineLevel="1" collapsed="1" x14ac:dyDescent="0.25">
      <c r="A1108" t="s">
        <v>39</v>
      </c>
      <c r="B1108" s="4" t="s">
        <v>34</v>
      </c>
      <c r="C1108" s="4" t="s">
        <v>2501</v>
      </c>
      <c r="D1108" s="4" t="s">
        <v>39</v>
      </c>
      <c r="E1108" s="4">
        <v>4.00328E-2</v>
      </c>
      <c r="F1108" s="4">
        <v>6.6384300000000001E-4</v>
      </c>
      <c r="G1108" s="4">
        <v>1</v>
      </c>
      <c r="H1108" s="4">
        <v>2</v>
      </c>
      <c r="I1108" s="4">
        <v>2</v>
      </c>
      <c r="J1108" s="4" t="s">
        <v>2480</v>
      </c>
      <c r="K1108" s="4" t="s">
        <v>2502</v>
      </c>
      <c r="L1108" s="4" t="s">
        <v>39</v>
      </c>
      <c r="M1108" s="4">
        <v>0</v>
      </c>
      <c r="N1108" s="4">
        <v>1432.79069</v>
      </c>
      <c r="O1108" s="4" t="s">
        <v>34</v>
      </c>
      <c r="P1108" s="4" t="s">
        <v>34</v>
      </c>
      <c r="Q1108" s="4">
        <v>1.9819999999999999E-4</v>
      </c>
      <c r="R1108" s="4">
        <v>8.8749999999999992E-3</v>
      </c>
      <c r="S1108" s="4">
        <v>3.31</v>
      </c>
    </row>
    <row r="1109" spans="1:34" x14ac:dyDescent="0.25">
      <c r="A1109" s="3" t="s">
        <v>34</v>
      </c>
      <c r="B1109" s="3" t="s">
        <v>35</v>
      </c>
      <c r="C1109" s="3" t="s">
        <v>2503</v>
      </c>
      <c r="D1109" s="3" t="s">
        <v>2504</v>
      </c>
      <c r="E1109" s="3">
        <v>0</v>
      </c>
      <c r="F1109" s="3">
        <v>21.602</v>
      </c>
      <c r="G1109" s="3">
        <v>23</v>
      </c>
      <c r="H1109" s="3">
        <v>3</v>
      </c>
      <c r="I1109" s="3">
        <v>14</v>
      </c>
      <c r="J1109" s="3">
        <v>3</v>
      </c>
      <c r="K1109" s="3">
        <v>100</v>
      </c>
      <c r="L1109" s="3">
        <v>11.1</v>
      </c>
      <c r="M1109" s="3">
        <v>11.59</v>
      </c>
      <c r="N1109" s="3">
        <v>37.6</v>
      </c>
      <c r="O1109" s="3">
        <v>3</v>
      </c>
      <c r="P1109" s="3" t="s">
        <v>421</v>
      </c>
      <c r="Q1109" s="3" t="s">
        <v>1233</v>
      </c>
      <c r="R1109" s="3" t="s">
        <v>844</v>
      </c>
      <c r="S1109" s="3" t="s">
        <v>2505</v>
      </c>
      <c r="T1109" s="3" t="s">
        <v>2506</v>
      </c>
      <c r="U1109" s="3" t="s">
        <v>2503</v>
      </c>
      <c r="V1109" s="3" t="s">
        <v>2507</v>
      </c>
      <c r="W1109" s="3" t="s">
        <v>620</v>
      </c>
      <c r="X1109" s="3" t="s">
        <v>848</v>
      </c>
      <c r="Y1109" s="3" t="s">
        <v>849</v>
      </c>
      <c r="Z1109" s="3" t="s">
        <v>850</v>
      </c>
      <c r="AA1109" s="3">
        <v>14</v>
      </c>
      <c r="AB1109" s="3" t="s">
        <v>34</v>
      </c>
      <c r="AC1109" s="3">
        <v>1</v>
      </c>
      <c r="AD1109" s="3">
        <v>0</v>
      </c>
      <c r="AE1109" s="3" t="s">
        <v>39</v>
      </c>
      <c r="AF1109" s="3">
        <v>1</v>
      </c>
      <c r="AG1109" s="3" t="s">
        <v>2508</v>
      </c>
      <c r="AH1109" s="3" t="s">
        <v>2508</v>
      </c>
    </row>
    <row r="1110" spans="1:34" hidden="1" outlineLevel="1" collapsed="1" x14ac:dyDescent="0.25">
      <c r="A1110" t="s">
        <v>39</v>
      </c>
      <c r="B1110" s="2" t="s">
        <v>45</v>
      </c>
      <c r="C1110" s="2" t="s">
        <v>46</v>
      </c>
      <c r="D1110" s="2" t="s">
        <v>33</v>
      </c>
      <c r="E1110" s="2" t="s">
        <v>47</v>
      </c>
      <c r="F1110" s="2" t="s">
        <v>48</v>
      </c>
      <c r="G1110" s="2" t="s">
        <v>28</v>
      </c>
      <c r="H1110" s="2" t="s">
        <v>49</v>
      </c>
      <c r="I1110" s="2" t="s">
        <v>8</v>
      </c>
      <c r="J1110" s="2" t="s">
        <v>50</v>
      </c>
      <c r="K1110" s="2" t="s">
        <v>51</v>
      </c>
      <c r="L1110" s="2" t="s">
        <v>52</v>
      </c>
      <c r="M1110" s="2" t="s">
        <v>53</v>
      </c>
      <c r="N1110" s="2" t="s">
        <v>54</v>
      </c>
      <c r="O1110" s="2" t="s">
        <v>27</v>
      </c>
      <c r="P1110" s="2" t="s">
        <v>55</v>
      </c>
      <c r="Q1110" s="2" t="s">
        <v>56</v>
      </c>
      <c r="R1110" s="2" t="s">
        <v>57</v>
      </c>
      <c r="S1110" s="2" t="s">
        <v>58</v>
      </c>
    </row>
    <row r="1111" spans="1:34" hidden="1" outlineLevel="1" collapsed="1" x14ac:dyDescent="0.25">
      <c r="A1111" t="s">
        <v>39</v>
      </c>
      <c r="B1111" s="4" t="s">
        <v>34</v>
      </c>
      <c r="C1111" s="4" t="s">
        <v>2509</v>
      </c>
      <c r="D1111" s="4" t="s">
        <v>39</v>
      </c>
      <c r="E1111" s="4">
        <v>9.9735899999999992E-3</v>
      </c>
      <c r="F1111" s="4">
        <v>6.6384300000000001E-4</v>
      </c>
      <c r="G1111" s="4">
        <v>1</v>
      </c>
      <c r="H1111" s="4">
        <v>2</v>
      </c>
      <c r="I1111" s="4">
        <v>2</v>
      </c>
      <c r="J1111" s="4" t="s">
        <v>2503</v>
      </c>
      <c r="K1111" s="4" t="s">
        <v>2510</v>
      </c>
      <c r="L1111" s="4" t="s">
        <v>39</v>
      </c>
      <c r="M1111" s="4">
        <v>1</v>
      </c>
      <c r="N1111" s="4">
        <v>1545.8053500000001</v>
      </c>
      <c r="O1111" s="4" t="s">
        <v>34</v>
      </c>
      <c r="P1111" s="4" t="s">
        <v>34</v>
      </c>
      <c r="Q1111" s="4">
        <v>1.9819999999999999E-4</v>
      </c>
      <c r="R1111" s="4">
        <v>1.433E-3</v>
      </c>
      <c r="S1111" s="4">
        <v>3</v>
      </c>
    </row>
    <row r="1112" spans="1:34" hidden="1" outlineLevel="1" collapsed="1" x14ac:dyDescent="0.25">
      <c r="A1112" t="s">
        <v>39</v>
      </c>
      <c r="B1112" s="4" t="s">
        <v>34</v>
      </c>
      <c r="C1112" s="4" t="s">
        <v>2509</v>
      </c>
      <c r="D1112" s="4" t="s">
        <v>1903</v>
      </c>
      <c r="E1112" s="4">
        <v>1.7945099999999999E-4</v>
      </c>
      <c r="F1112" s="4">
        <v>6.6384300000000001E-4</v>
      </c>
      <c r="G1112" s="4">
        <v>1</v>
      </c>
      <c r="H1112" s="4">
        <v>2</v>
      </c>
      <c r="I1112" s="4">
        <v>6</v>
      </c>
      <c r="J1112" s="4" t="s">
        <v>2503</v>
      </c>
      <c r="K1112" s="4" t="s">
        <v>2510</v>
      </c>
      <c r="L1112" s="4" t="s">
        <v>2511</v>
      </c>
      <c r="M1112" s="4">
        <v>1</v>
      </c>
      <c r="N1112" s="4">
        <v>1561.80027</v>
      </c>
      <c r="O1112" s="4" t="s">
        <v>34</v>
      </c>
      <c r="P1112" s="4" t="s">
        <v>34</v>
      </c>
      <c r="Q1112" s="4">
        <v>1.9819999999999999E-4</v>
      </c>
      <c r="R1112" s="4">
        <v>7.7700000000000001E-6</v>
      </c>
      <c r="S1112" s="4">
        <v>3.02</v>
      </c>
    </row>
    <row r="1113" spans="1:34" hidden="1" outlineLevel="1" collapsed="1" x14ac:dyDescent="0.25">
      <c r="A1113" t="s">
        <v>39</v>
      </c>
      <c r="B1113" s="4" t="s">
        <v>34</v>
      </c>
      <c r="C1113" s="4" t="s">
        <v>2512</v>
      </c>
      <c r="D1113" s="4" t="s">
        <v>39</v>
      </c>
      <c r="E1113" s="4">
        <v>2.3569799999999998E-2</v>
      </c>
      <c r="F1113" s="4">
        <v>6.6384300000000001E-4</v>
      </c>
      <c r="G1113" s="4">
        <v>1</v>
      </c>
      <c r="H1113" s="4">
        <v>2</v>
      </c>
      <c r="I1113" s="4">
        <v>2</v>
      </c>
      <c r="J1113" s="4" t="s">
        <v>2503</v>
      </c>
      <c r="K1113" s="4" t="s">
        <v>2513</v>
      </c>
      <c r="L1113" s="4" t="s">
        <v>39</v>
      </c>
      <c r="M1113" s="4">
        <v>0</v>
      </c>
      <c r="N1113" s="4">
        <v>886.53563999999994</v>
      </c>
      <c r="O1113" s="4" t="s">
        <v>34</v>
      </c>
      <c r="P1113" s="4" t="s">
        <v>34</v>
      </c>
      <c r="Q1113" s="4">
        <v>1.9819999999999999E-4</v>
      </c>
      <c r="R1113" s="4">
        <v>4.4060000000000002E-3</v>
      </c>
      <c r="S1113" s="4">
        <v>1.82</v>
      </c>
    </row>
    <row r="1114" spans="1:34" hidden="1" outlineLevel="1" collapsed="1" x14ac:dyDescent="0.25">
      <c r="A1114" t="s">
        <v>39</v>
      </c>
      <c r="B1114" s="4" t="s">
        <v>34</v>
      </c>
      <c r="C1114" s="4" t="s">
        <v>2514</v>
      </c>
      <c r="D1114" s="4" t="s">
        <v>592</v>
      </c>
      <c r="E1114" s="4">
        <v>9.4177400000000004E-5</v>
      </c>
      <c r="F1114" s="4">
        <v>6.6384300000000001E-4</v>
      </c>
      <c r="G1114" s="4">
        <v>1</v>
      </c>
      <c r="H1114" s="4">
        <v>2</v>
      </c>
      <c r="I1114" s="4">
        <v>4</v>
      </c>
      <c r="J1114" s="4" t="s">
        <v>2503</v>
      </c>
      <c r="K1114" s="4" t="s">
        <v>2515</v>
      </c>
      <c r="L1114" s="4" t="s">
        <v>2511</v>
      </c>
      <c r="M1114" s="4">
        <v>0</v>
      </c>
      <c r="N1114" s="4">
        <v>1362.6681900000001</v>
      </c>
      <c r="O1114" s="4" t="s">
        <v>34</v>
      </c>
      <c r="P1114" s="4" t="s">
        <v>34</v>
      </c>
      <c r="Q1114" s="4">
        <v>1.9819999999999999E-4</v>
      </c>
      <c r="R1114" s="4">
        <v>3.3720000000000001E-6</v>
      </c>
      <c r="S1114" s="4">
        <v>3.28</v>
      </c>
    </row>
    <row r="1115" spans="1:34" x14ac:dyDescent="0.25">
      <c r="A1115" s="3" t="s">
        <v>34</v>
      </c>
      <c r="B1115" s="3" t="s">
        <v>35</v>
      </c>
      <c r="C1115" s="3" t="s">
        <v>2516</v>
      </c>
      <c r="D1115" s="3" t="s">
        <v>2517</v>
      </c>
      <c r="E1115" s="3">
        <v>0</v>
      </c>
      <c r="F1115" s="3">
        <v>21.030999999999999</v>
      </c>
      <c r="G1115" s="3">
        <v>19</v>
      </c>
      <c r="H1115" s="3">
        <v>3</v>
      </c>
      <c r="I1115" s="3">
        <v>59</v>
      </c>
      <c r="J1115" s="3">
        <v>3</v>
      </c>
      <c r="K1115" s="3">
        <v>186</v>
      </c>
      <c r="L1115" s="3">
        <v>20.6</v>
      </c>
      <c r="M1115" s="3">
        <v>11.71</v>
      </c>
      <c r="N1115" s="3">
        <v>176.7</v>
      </c>
      <c r="O1115" s="3">
        <v>3</v>
      </c>
      <c r="P1115" s="3" t="s">
        <v>421</v>
      </c>
      <c r="Q1115" s="3" t="s">
        <v>876</v>
      </c>
      <c r="R1115" s="3" t="s">
        <v>877</v>
      </c>
      <c r="S1115" s="3" t="s">
        <v>2518</v>
      </c>
      <c r="T1115" s="3" t="s">
        <v>39</v>
      </c>
      <c r="U1115" s="3" t="s">
        <v>2519</v>
      </c>
      <c r="V1115" s="3" t="s">
        <v>39</v>
      </c>
      <c r="W1115" s="3" t="s">
        <v>2520</v>
      </c>
      <c r="X1115" s="3" t="s">
        <v>39</v>
      </c>
      <c r="Y1115" s="3" t="s">
        <v>39</v>
      </c>
      <c r="Z1115" s="3" t="s">
        <v>39</v>
      </c>
      <c r="AA1115" s="3">
        <v>0</v>
      </c>
      <c r="AB1115" s="3" t="s">
        <v>34</v>
      </c>
      <c r="AC1115" s="3">
        <v>1</v>
      </c>
      <c r="AD1115" s="3">
        <v>0</v>
      </c>
      <c r="AE1115" s="3" t="s">
        <v>39</v>
      </c>
      <c r="AF1115" s="3">
        <v>0</v>
      </c>
      <c r="AG1115" s="3" t="s">
        <v>39</v>
      </c>
      <c r="AH1115" s="3" t="s">
        <v>2521</v>
      </c>
    </row>
    <row r="1116" spans="1:34" hidden="1" outlineLevel="1" collapsed="1" x14ac:dyDescent="0.25">
      <c r="A1116" t="s">
        <v>39</v>
      </c>
      <c r="B1116" s="2" t="s">
        <v>45</v>
      </c>
      <c r="C1116" s="2" t="s">
        <v>46</v>
      </c>
      <c r="D1116" s="2" t="s">
        <v>33</v>
      </c>
      <c r="E1116" s="2" t="s">
        <v>47</v>
      </c>
      <c r="F1116" s="2" t="s">
        <v>48</v>
      </c>
      <c r="G1116" s="2" t="s">
        <v>28</v>
      </c>
      <c r="H1116" s="2" t="s">
        <v>49</v>
      </c>
      <c r="I1116" s="2" t="s">
        <v>8</v>
      </c>
      <c r="J1116" s="2" t="s">
        <v>50</v>
      </c>
      <c r="K1116" s="2" t="s">
        <v>51</v>
      </c>
      <c r="L1116" s="2" t="s">
        <v>52</v>
      </c>
      <c r="M1116" s="2" t="s">
        <v>53</v>
      </c>
      <c r="N1116" s="2" t="s">
        <v>54</v>
      </c>
      <c r="O1116" s="2" t="s">
        <v>27</v>
      </c>
      <c r="P1116" s="2" t="s">
        <v>55</v>
      </c>
      <c r="Q1116" s="2" t="s">
        <v>56</v>
      </c>
      <c r="R1116" s="2" t="s">
        <v>57</v>
      </c>
      <c r="S1116" s="2" t="s">
        <v>58</v>
      </c>
    </row>
    <row r="1117" spans="1:34" hidden="1" outlineLevel="1" collapsed="1" x14ac:dyDescent="0.25">
      <c r="A1117" t="s">
        <v>39</v>
      </c>
      <c r="B1117" s="4" t="s">
        <v>34</v>
      </c>
      <c r="C1117" s="4" t="s">
        <v>2522</v>
      </c>
      <c r="D1117" s="4" t="s">
        <v>124</v>
      </c>
      <c r="E1117" s="4">
        <v>6.4458100000000005E-7</v>
      </c>
      <c r="F1117" s="4">
        <v>6.6384300000000001E-4</v>
      </c>
      <c r="G1117" s="4">
        <v>1</v>
      </c>
      <c r="H1117" s="4">
        <v>1</v>
      </c>
      <c r="I1117" s="4">
        <v>17</v>
      </c>
      <c r="J1117" s="4" t="s">
        <v>2516</v>
      </c>
      <c r="K1117" s="4" t="s">
        <v>2523</v>
      </c>
      <c r="L1117" s="4" t="s">
        <v>2524</v>
      </c>
      <c r="M1117" s="4">
        <v>0</v>
      </c>
      <c r="N1117" s="4">
        <v>1502.76315</v>
      </c>
      <c r="O1117" s="4" t="s">
        <v>34</v>
      </c>
      <c r="P1117" s="4" t="s">
        <v>34</v>
      </c>
      <c r="Q1117" s="4">
        <v>1.9819999999999999E-4</v>
      </c>
      <c r="R1117" s="4">
        <v>5.2819999999999998E-9</v>
      </c>
      <c r="S1117" s="4">
        <v>5.41</v>
      </c>
    </row>
    <row r="1118" spans="1:34" hidden="1" outlineLevel="1" collapsed="1" x14ac:dyDescent="0.25">
      <c r="A1118" t="s">
        <v>39</v>
      </c>
      <c r="B1118" s="4" t="s">
        <v>34</v>
      </c>
      <c r="C1118" s="4" t="s">
        <v>2525</v>
      </c>
      <c r="D1118" s="4" t="s">
        <v>39</v>
      </c>
      <c r="E1118" s="4">
        <v>2.1902499999999998E-2</v>
      </c>
      <c r="F1118" s="4">
        <v>6.6384300000000001E-4</v>
      </c>
      <c r="G1118" s="4">
        <v>1</v>
      </c>
      <c r="H1118" s="4">
        <v>1</v>
      </c>
      <c r="I1118" s="4">
        <v>4</v>
      </c>
      <c r="J1118" s="4" t="s">
        <v>2516</v>
      </c>
      <c r="K1118" s="4" t="s">
        <v>2526</v>
      </c>
      <c r="L1118" s="4" t="s">
        <v>39</v>
      </c>
      <c r="M1118" s="4">
        <v>0</v>
      </c>
      <c r="N1118" s="4">
        <v>914.54178999999999</v>
      </c>
      <c r="O1118" s="4" t="s">
        <v>34</v>
      </c>
      <c r="P1118" s="4" t="s">
        <v>34</v>
      </c>
      <c r="Q1118" s="4">
        <v>1.9819999999999999E-4</v>
      </c>
      <c r="R1118" s="4">
        <v>3.9899999999999996E-3</v>
      </c>
      <c r="S1118" s="4">
        <v>2.0099999999999998</v>
      </c>
    </row>
    <row r="1119" spans="1:34" hidden="1" outlineLevel="1" collapsed="1" x14ac:dyDescent="0.25">
      <c r="A1119" t="s">
        <v>39</v>
      </c>
      <c r="B1119" s="4" t="s">
        <v>34</v>
      </c>
      <c r="C1119" s="4" t="s">
        <v>2527</v>
      </c>
      <c r="D1119" s="4" t="s">
        <v>39</v>
      </c>
      <c r="E1119" s="4">
        <v>3.6703599999999999E-5</v>
      </c>
      <c r="F1119" s="4">
        <v>6.6384300000000001E-4</v>
      </c>
      <c r="G1119" s="4">
        <v>1</v>
      </c>
      <c r="H1119" s="4">
        <v>1</v>
      </c>
      <c r="I1119" s="4">
        <v>38</v>
      </c>
      <c r="J1119" s="4" t="s">
        <v>2516</v>
      </c>
      <c r="K1119" s="4" t="s">
        <v>2528</v>
      </c>
      <c r="L1119" s="4" t="s">
        <v>39</v>
      </c>
      <c r="M1119" s="4">
        <v>0</v>
      </c>
      <c r="N1119" s="4">
        <v>1331.7165199999999</v>
      </c>
      <c r="O1119" s="4" t="s">
        <v>34</v>
      </c>
      <c r="P1119" s="4" t="s">
        <v>34</v>
      </c>
      <c r="Q1119" s="4">
        <v>1.9819999999999999E-4</v>
      </c>
      <c r="R1119" s="4">
        <v>9.9679999999999993E-7</v>
      </c>
      <c r="S1119" s="4">
        <v>3.59</v>
      </c>
    </row>
    <row r="1120" spans="1:34" x14ac:dyDescent="0.25">
      <c r="A1120" s="3" t="s">
        <v>34</v>
      </c>
      <c r="B1120" s="3" t="s">
        <v>35</v>
      </c>
      <c r="C1120" s="3" t="s">
        <v>2529</v>
      </c>
      <c r="D1120" s="3" t="s">
        <v>2530</v>
      </c>
      <c r="E1120" s="3">
        <v>0</v>
      </c>
      <c r="F1120" s="3">
        <v>20.948</v>
      </c>
      <c r="G1120" s="3">
        <v>6</v>
      </c>
      <c r="H1120" s="3">
        <v>8</v>
      </c>
      <c r="I1120" s="3">
        <v>15</v>
      </c>
      <c r="J1120" s="3">
        <v>8</v>
      </c>
      <c r="K1120" s="3">
        <v>2214</v>
      </c>
      <c r="L1120" s="3">
        <v>244.9</v>
      </c>
      <c r="M1120" s="3">
        <v>5.83</v>
      </c>
      <c r="N1120" s="3">
        <v>26.62</v>
      </c>
      <c r="O1120" s="3">
        <v>8</v>
      </c>
      <c r="P1120" s="3" t="s">
        <v>421</v>
      </c>
      <c r="Q1120" s="3" t="s">
        <v>39</v>
      </c>
      <c r="R1120" s="3" t="s">
        <v>2166</v>
      </c>
      <c r="S1120" s="3" t="s">
        <v>2531</v>
      </c>
      <c r="T1120" s="3" t="s">
        <v>39</v>
      </c>
      <c r="U1120" s="3" t="s">
        <v>2529</v>
      </c>
      <c r="V1120" s="3" t="s">
        <v>39</v>
      </c>
      <c r="W1120" s="3" t="s">
        <v>1026</v>
      </c>
      <c r="X1120" s="3" t="s">
        <v>39</v>
      </c>
      <c r="Y1120" s="3" t="s">
        <v>39</v>
      </c>
      <c r="Z1120" s="3" t="s">
        <v>39</v>
      </c>
      <c r="AA1120" s="3">
        <v>0</v>
      </c>
      <c r="AB1120" s="3" t="s">
        <v>34</v>
      </c>
      <c r="AC1120" s="3">
        <v>1</v>
      </c>
      <c r="AD1120" s="3">
        <v>0</v>
      </c>
      <c r="AE1120" s="3" t="s">
        <v>39</v>
      </c>
      <c r="AF1120" s="3">
        <v>4</v>
      </c>
      <c r="AG1120" s="3" t="s">
        <v>2532</v>
      </c>
      <c r="AH1120" s="3" t="s">
        <v>2533</v>
      </c>
    </row>
    <row r="1121" spans="1:34" hidden="1" outlineLevel="1" collapsed="1" x14ac:dyDescent="0.25">
      <c r="A1121" t="s">
        <v>39</v>
      </c>
      <c r="B1121" s="2" t="s">
        <v>45</v>
      </c>
      <c r="C1121" s="2" t="s">
        <v>46</v>
      </c>
      <c r="D1121" s="2" t="s">
        <v>33</v>
      </c>
      <c r="E1121" s="2" t="s">
        <v>47</v>
      </c>
      <c r="F1121" s="2" t="s">
        <v>48</v>
      </c>
      <c r="G1121" s="2" t="s">
        <v>28</v>
      </c>
      <c r="H1121" s="2" t="s">
        <v>49</v>
      </c>
      <c r="I1121" s="2" t="s">
        <v>8</v>
      </c>
      <c r="J1121" s="2" t="s">
        <v>50</v>
      </c>
      <c r="K1121" s="2" t="s">
        <v>51</v>
      </c>
      <c r="L1121" s="2" t="s">
        <v>52</v>
      </c>
      <c r="M1121" s="2" t="s">
        <v>53</v>
      </c>
      <c r="N1121" s="2" t="s">
        <v>54</v>
      </c>
      <c r="O1121" s="2" t="s">
        <v>27</v>
      </c>
      <c r="P1121" s="2" t="s">
        <v>55</v>
      </c>
      <c r="Q1121" s="2" t="s">
        <v>56</v>
      </c>
      <c r="R1121" s="2" t="s">
        <v>57</v>
      </c>
      <c r="S1121" s="2" t="s">
        <v>58</v>
      </c>
    </row>
    <row r="1122" spans="1:34" hidden="1" outlineLevel="1" collapsed="1" x14ac:dyDescent="0.25">
      <c r="A1122" t="s">
        <v>39</v>
      </c>
      <c r="B1122" s="4" t="s">
        <v>34</v>
      </c>
      <c r="C1122" s="4" t="s">
        <v>2534</v>
      </c>
      <c r="D1122" s="4" t="s">
        <v>308</v>
      </c>
      <c r="E1122" s="4">
        <v>2.0856099999999999E-2</v>
      </c>
      <c r="F1122" s="4">
        <v>6.6384300000000001E-4</v>
      </c>
      <c r="G1122" s="4">
        <v>1</v>
      </c>
      <c r="H1122" s="4">
        <v>1</v>
      </c>
      <c r="I1122" s="4">
        <v>2</v>
      </c>
      <c r="J1122" s="4" t="s">
        <v>2529</v>
      </c>
      <c r="K1122" s="4" t="s">
        <v>2535</v>
      </c>
      <c r="L1122" s="4" t="s">
        <v>2536</v>
      </c>
      <c r="M1122" s="4">
        <v>0</v>
      </c>
      <c r="N1122" s="4">
        <v>2232.1176399999999</v>
      </c>
      <c r="O1122" s="4" t="s">
        <v>34</v>
      </c>
      <c r="P1122" s="4" t="s">
        <v>34</v>
      </c>
      <c r="Q1122" s="4">
        <v>1.9819999999999999E-4</v>
      </c>
      <c r="R1122" s="4">
        <v>3.7499999999999999E-3</v>
      </c>
      <c r="S1122" s="4">
        <v>2.12</v>
      </c>
    </row>
    <row r="1123" spans="1:34" hidden="1" outlineLevel="1" collapsed="1" x14ac:dyDescent="0.25">
      <c r="A1123" t="s">
        <v>39</v>
      </c>
      <c r="B1123" s="4" t="s">
        <v>34</v>
      </c>
      <c r="C1123" s="4" t="s">
        <v>2537</v>
      </c>
      <c r="D1123" s="4" t="s">
        <v>152</v>
      </c>
      <c r="E1123" s="4">
        <v>0.13960400000000001</v>
      </c>
      <c r="F1123" s="4">
        <v>1.97102E-3</v>
      </c>
      <c r="G1123" s="4">
        <v>1</v>
      </c>
      <c r="H1123" s="4">
        <v>1</v>
      </c>
      <c r="I1123" s="4">
        <v>1</v>
      </c>
      <c r="J1123" s="4" t="s">
        <v>2529</v>
      </c>
      <c r="K1123" s="4" t="s">
        <v>2538</v>
      </c>
      <c r="L1123" s="4" t="s">
        <v>2539</v>
      </c>
      <c r="M1123" s="4">
        <v>0</v>
      </c>
      <c r="N1123" s="4">
        <v>1602.6839600000001</v>
      </c>
      <c r="O1123" s="4" t="s">
        <v>34</v>
      </c>
      <c r="P1123" s="4" t="s">
        <v>34</v>
      </c>
      <c r="Q1123" s="4">
        <v>5.2709999999999996E-4</v>
      </c>
      <c r="R1123" s="4">
        <v>4.761E-2</v>
      </c>
      <c r="S1123" s="4">
        <v>1.93</v>
      </c>
    </row>
    <row r="1124" spans="1:34" hidden="1" outlineLevel="1" collapsed="1" x14ac:dyDescent="0.25">
      <c r="A1124" t="s">
        <v>39</v>
      </c>
      <c r="B1124" s="4" t="s">
        <v>34</v>
      </c>
      <c r="C1124" s="4" t="s">
        <v>2540</v>
      </c>
      <c r="D1124" s="4" t="s">
        <v>39</v>
      </c>
      <c r="E1124" s="4">
        <v>5.5674699999999997E-3</v>
      </c>
      <c r="F1124" s="4">
        <v>6.6384300000000001E-4</v>
      </c>
      <c r="G1124" s="4">
        <v>1</v>
      </c>
      <c r="H1124" s="4">
        <v>1</v>
      </c>
      <c r="I1124" s="4">
        <v>1</v>
      </c>
      <c r="J1124" s="4" t="s">
        <v>2529</v>
      </c>
      <c r="K1124" s="4" t="s">
        <v>2541</v>
      </c>
      <c r="L1124" s="4" t="s">
        <v>39</v>
      </c>
      <c r="M1124" s="4">
        <v>0</v>
      </c>
      <c r="N1124" s="4">
        <v>1209.7201500000001</v>
      </c>
      <c r="O1124" s="4" t="s">
        <v>34</v>
      </c>
      <c r="P1124" s="4" t="s">
        <v>34</v>
      </c>
      <c r="Q1124" s="4">
        <v>1.9819999999999999E-4</v>
      </c>
      <c r="R1124" s="4">
        <v>6.7279999999999998E-4</v>
      </c>
      <c r="S1124" s="4">
        <v>2.4700000000000002</v>
      </c>
    </row>
    <row r="1125" spans="1:34" hidden="1" outlineLevel="1" collapsed="1" x14ac:dyDescent="0.25">
      <c r="A1125" t="s">
        <v>39</v>
      </c>
      <c r="B1125" s="4" t="s">
        <v>34</v>
      </c>
      <c r="C1125" s="4" t="s">
        <v>2542</v>
      </c>
      <c r="D1125" s="4" t="s">
        <v>804</v>
      </c>
      <c r="E1125" s="4">
        <v>7.2642399999999996E-2</v>
      </c>
      <c r="F1125" s="4">
        <v>1.35166E-3</v>
      </c>
      <c r="G1125" s="4">
        <v>1</v>
      </c>
      <c r="H1125" s="4">
        <v>1</v>
      </c>
      <c r="I1125" s="4">
        <v>2</v>
      </c>
      <c r="J1125" s="4" t="s">
        <v>2529</v>
      </c>
      <c r="K1125" s="4" t="s">
        <v>2543</v>
      </c>
      <c r="L1125" s="4" t="s">
        <v>2544</v>
      </c>
      <c r="M1125" s="4">
        <v>0</v>
      </c>
      <c r="N1125" s="4">
        <v>1634.7690299999999</v>
      </c>
      <c r="O1125" s="4" t="s">
        <v>34</v>
      </c>
      <c r="P1125" s="4" t="s">
        <v>34</v>
      </c>
      <c r="Q1125" s="4">
        <v>3.7310000000000002E-4</v>
      </c>
      <c r="R1125" s="4">
        <v>1.9609999999999999E-2</v>
      </c>
      <c r="S1125" s="4">
        <v>1.89</v>
      </c>
    </row>
    <row r="1126" spans="1:34" hidden="1" outlineLevel="1" collapsed="1" x14ac:dyDescent="0.25">
      <c r="A1126" t="s">
        <v>39</v>
      </c>
      <c r="B1126" s="4" t="s">
        <v>34</v>
      </c>
      <c r="C1126" s="4" t="s">
        <v>2545</v>
      </c>
      <c r="D1126" s="4" t="s">
        <v>2546</v>
      </c>
      <c r="E1126" s="4">
        <v>0.168347</v>
      </c>
      <c r="F1126" s="4">
        <v>5.2710999999999999E-3</v>
      </c>
      <c r="G1126" s="4">
        <v>1</v>
      </c>
      <c r="H1126" s="4">
        <v>1</v>
      </c>
      <c r="I1126" s="4">
        <v>3</v>
      </c>
      <c r="J1126" s="4" t="s">
        <v>2529</v>
      </c>
      <c r="K1126" s="4" t="s">
        <v>2547</v>
      </c>
      <c r="L1126" s="4" t="s">
        <v>2548</v>
      </c>
      <c r="M1126" s="4">
        <v>0</v>
      </c>
      <c r="N1126" s="4">
        <v>1983.9691800000001</v>
      </c>
      <c r="O1126" s="4" t="s">
        <v>34</v>
      </c>
      <c r="P1126" s="4" t="s">
        <v>34</v>
      </c>
      <c r="Q1126" s="4">
        <v>1.5460000000000001E-3</v>
      </c>
      <c r="R1126" s="4">
        <v>6.2080000000000003E-2</v>
      </c>
      <c r="S1126" s="4">
        <v>1.0900000000000001</v>
      </c>
    </row>
    <row r="1127" spans="1:34" hidden="1" outlineLevel="1" collapsed="1" x14ac:dyDescent="0.25">
      <c r="A1127" t="s">
        <v>39</v>
      </c>
      <c r="B1127" s="4" t="s">
        <v>34</v>
      </c>
      <c r="C1127" s="4" t="s">
        <v>2549</v>
      </c>
      <c r="D1127" s="4" t="s">
        <v>94</v>
      </c>
      <c r="E1127" s="4">
        <v>8.9917299999999999E-3</v>
      </c>
      <c r="F1127" s="4">
        <v>6.6384300000000001E-4</v>
      </c>
      <c r="G1127" s="4">
        <v>1</v>
      </c>
      <c r="H1127" s="4">
        <v>1</v>
      </c>
      <c r="I1127" s="4">
        <v>2</v>
      </c>
      <c r="J1127" s="4" t="s">
        <v>2529</v>
      </c>
      <c r="K1127" s="4" t="s">
        <v>2550</v>
      </c>
      <c r="L1127" s="4" t="s">
        <v>2551</v>
      </c>
      <c r="M1127" s="4">
        <v>0</v>
      </c>
      <c r="N1127" s="4">
        <v>1516.7464399999999</v>
      </c>
      <c r="O1127" s="4" t="s">
        <v>34</v>
      </c>
      <c r="P1127" s="4" t="s">
        <v>34</v>
      </c>
      <c r="Q1127" s="4">
        <v>1.9819999999999999E-4</v>
      </c>
      <c r="R1127" s="4">
        <v>1.2520000000000001E-3</v>
      </c>
      <c r="S1127" s="4">
        <v>2.5099999999999998</v>
      </c>
    </row>
    <row r="1128" spans="1:34" hidden="1" outlineLevel="1" collapsed="1" x14ac:dyDescent="0.25">
      <c r="A1128" t="s">
        <v>39</v>
      </c>
      <c r="B1128" s="4" t="s">
        <v>34</v>
      </c>
      <c r="C1128" s="4" t="s">
        <v>2552</v>
      </c>
      <c r="D1128" s="4" t="s">
        <v>39</v>
      </c>
      <c r="E1128" s="4">
        <v>2.42845E-4</v>
      </c>
      <c r="F1128" s="4">
        <v>6.6384300000000001E-4</v>
      </c>
      <c r="G1128" s="4">
        <v>1</v>
      </c>
      <c r="H1128" s="4">
        <v>1</v>
      </c>
      <c r="I1128" s="4">
        <v>3</v>
      </c>
      <c r="J1128" s="4" t="s">
        <v>2529</v>
      </c>
      <c r="K1128" s="4" t="s">
        <v>2553</v>
      </c>
      <c r="L1128" s="4" t="s">
        <v>39</v>
      </c>
      <c r="M1128" s="4">
        <v>0</v>
      </c>
      <c r="N1128" s="4">
        <v>1386.78387</v>
      </c>
      <c r="O1128" s="4" t="s">
        <v>34</v>
      </c>
      <c r="P1128" s="4" t="s">
        <v>34</v>
      </c>
      <c r="Q1128" s="4">
        <v>1.9819999999999999E-4</v>
      </c>
      <c r="R1128" s="4">
        <v>1.152E-5</v>
      </c>
      <c r="S1128" s="4">
        <v>2.52</v>
      </c>
    </row>
    <row r="1129" spans="1:34" hidden="1" outlineLevel="1" collapsed="1" x14ac:dyDescent="0.25">
      <c r="A1129" t="s">
        <v>39</v>
      </c>
      <c r="B1129" s="4" t="s">
        <v>34</v>
      </c>
      <c r="C1129" s="4" t="s">
        <v>2554</v>
      </c>
      <c r="D1129" s="4" t="s">
        <v>39</v>
      </c>
      <c r="E1129" s="4">
        <v>4.68222E-3</v>
      </c>
      <c r="F1129" s="4">
        <v>6.6384300000000001E-4</v>
      </c>
      <c r="G1129" s="4">
        <v>1</v>
      </c>
      <c r="H1129" s="4">
        <v>1</v>
      </c>
      <c r="I1129" s="4">
        <v>1</v>
      </c>
      <c r="J1129" s="4" t="s">
        <v>2529</v>
      </c>
      <c r="K1129" s="4" t="s">
        <v>2555</v>
      </c>
      <c r="L1129" s="4" t="s">
        <v>39</v>
      </c>
      <c r="M1129" s="4">
        <v>0</v>
      </c>
      <c r="N1129" s="4">
        <v>2032.0961</v>
      </c>
      <c r="O1129" s="4" t="s">
        <v>34</v>
      </c>
      <c r="P1129" s="4" t="s">
        <v>34</v>
      </c>
      <c r="Q1129" s="4">
        <v>1.9819999999999999E-4</v>
      </c>
      <c r="R1129" s="4">
        <v>5.3430000000000003E-4</v>
      </c>
      <c r="S1129" s="4">
        <v>2.2599999999999998</v>
      </c>
    </row>
    <row r="1130" spans="1:34" x14ac:dyDescent="0.25">
      <c r="A1130" s="3" t="s">
        <v>34</v>
      </c>
      <c r="B1130" s="3" t="s">
        <v>35</v>
      </c>
      <c r="C1130" s="3" t="s">
        <v>2556</v>
      </c>
      <c r="D1130" s="3" t="s">
        <v>2557</v>
      </c>
      <c r="E1130" s="3">
        <v>0</v>
      </c>
      <c r="F1130" s="3">
        <v>20.79</v>
      </c>
      <c r="G1130" s="3">
        <v>23</v>
      </c>
      <c r="H1130" s="3">
        <v>4</v>
      </c>
      <c r="I1130" s="3">
        <v>18</v>
      </c>
      <c r="J1130" s="3">
        <v>1</v>
      </c>
      <c r="K1130" s="3">
        <v>191</v>
      </c>
      <c r="L1130" s="3">
        <v>21.6</v>
      </c>
      <c r="M1130" s="3">
        <v>9.73</v>
      </c>
      <c r="N1130" s="3">
        <v>58.42</v>
      </c>
      <c r="O1130" s="3">
        <v>4</v>
      </c>
      <c r="P1130" s="3" t="s">
        <v>421</v>
      </c>
      <c r="Q1130" s="3" t="s">
        <v>876</v>
      </c>
      <c r="R1130" s="3" t="s">
        <v>844</v>
      </c>
      <c r="S1130" s="3" t="s">
        <v>2558</v>
      </c>
      <c r="T1130" s="3" t="s">
        <v>39</v>
      </c>
      <c r="U1130" s="3" t="s">
        <v>2556</v>
      </c>
      <c r="V1130" s="3" t="s">
        <v>39</v>
      </c>
      <c r="W1130" s="3" t="s">
        <v>226</v>
      </c>
      <c r="X1130" s="3" t="s">
        <v>39</v>
      </c>
      <c r="Y1130" s="3" t="s">
        <v>39</v>
      </c>
      <c r="Z1130" s="3" t="s">
        <v>39</v>
      </c>
      <c r="AA1130" s="3">
        <v>0</v>
      </c>
      <c r="AB1130" s="3" t="s">
        <v>34</v>
      </c>
      <c r="AC1130" s="3">
        <v>1</v>
      </c>
      <c r="AD1130" s="3">
        <v>0</v>
      </c>
      <c r="AE1130" s="3" t="s">
        <v>39</v>
      </c>
      <c r="AF1130" s="3">
        <v>0</v>
      </c>
      <c r="AG1130" s="3" t="s">
        <v>39</v>
      </c>
      <c r="AH1130" s="3" t="s">
        <v>39</v>
      </c>
    </row>
    <row r="1131" spans="1:34" hidden="1" outlineLevel="1" collapsed="1" x14ac:dyDescent="0.25">
      <c r="A1131" t="s">
        <v>39</v>
      </c>
      <c r="B1131" s="2" t="s">
        <v>45</v>
      </c>
      <c r="C1131" s="2" t="s">
        <v>46</v>
      </c>
      <c r="D1131" s="2" t="s">
        <v>33</v>
      </c>
      <c r="E1131" s="2" t="s">
        <v>47</v>
      </c>
      <c r="F1131" s="2" t="s">
        <v>48</v>
      </c>
      <c r="G1131" s="2" t="s">
        <v>28</v>
      </c>
      <c r="H1131" s="2" t="s">
        <v>49</v>
      </c>
      <c r="I1131" s="2" t="s">
        <v>8</v>
      </c>
      <c r="J1131" s="2" t="s">
        <v>50</v>
      </c>
      <c r="K1131" s="2" t="s">
        <v>51</v>
      </c>
      <c r="L1131" s="2" t="s">
        <v>52</v>
      </c>
      <c r="M1131" s="2" t="s">
        <v>53</v>
      </c>
      <c r="N1131" s="2" t="s">
        <v>54</v>
      </c>
      <c r="O1131" s="2" t="s">
        <v>27</v>
      </c>
      <c r="P1131" s="2" t="s">
        <v>55</v>
      </c>
      <c r="Q1131" s="2" t="s">
        <v>56</v>
      </c>
      <c r="R1131" s="2" t="s">
        <v>57</v>
      </c>
      <c r="S1131" s="2" t="s">
        <v>58</v>
      </c>
    </row>
    <row r="1132" spans="1:34" hidden="1" outlineLevel="1" collapsed="1" x14ac:dyDescent="0.25">
      <c r="A1132" t="s">
        <v>39</v>
      </c>
      <c r="B1132" s="4" t="s">
        <v>34</v>
      </c>
      <c r="C1132" s="4" t="s">
        <v>2559</v>
      </c>
      <c r="D1132" s="4" t="s">
        <v>39</v>
      </c>
      <c r="E1132" s="4">
        <v>0.11677899999999999</v>
      </c>
      <c r="F1132" s="4">
        <v>1.97102E-3</v>
      </c>
      <c r="G1132" s="4">
        <v>2</v>
      </c>
      <c r="H1132" s="4">
        <v>2</v>
      </c>
      <c r="I1132" s="4">
        <v>1</v>
      </c>
      <c r="J1132" s="4" t="s">
        <v>2560</v>
      </c>
      <c r="K1132" s="4" t="s">
        <v>2561</v>
      </c>
      <c r="L1132" s="4" t="s">
        <v>39</v>
      </c>
      <c r="M1132" s="4">
        <v>0</v>
      </c>
      <c r="N1132" s="4">
        <v>1178.6204399999999</v>
      </c>
      <c r="O1132" s="4" t="s">
        <v>34</v>
      </c>
      <c r="P1132" s="4" t="s">
        <v>34</v>
      </c>
      <c r="Q1132" s="4">
        <v>5.2709999999999996E-4</v>
      </c>
      <c r="R1132" s="4">
        <v>3.7159999999999999E-2</v>
      </c>
      <c r="S1132" s="4">
        <v>2.02</v>
      </c>
    </row>
    <row r="1133" spans="1:34" hidden="1" outlineLevel="1" collapsed="1" x14ac:dyDescent="0.25">
      <c r="A1133" t="s">
        <v>39</v>
      </c>
      <c r="B1133" s="4" t="s">
        <v>34</v>
      </c>
      <c r="C1133" s="4" t="s">
        <v>2562</v>
      </c>
      <c r="D1133" s="4" t="s">
        <v>39</v>
      </c>
      <c r="E1133" s="4">
        <v>2.1516199999999999E-3</v>
      </c>
      <c r="F1133" s="4">
        <v>6.6384300000000001E-4</v>
      </c>
      <c r="G1133" s="4">
        <v>2</v>
      </c>
      <c r="H1133" s="4">
        <v>2</v>
      </c>
      <c r="I1133" s="4">
        <v>1</v>
      </c>
      <c r="J1133" s="4" t="s">
        <v>2560</v>
      </c>
      <c r="K1133" s="4" t="s">
        <v>2563</v>
      </c>
      <c r="L1133" s="4" t="s">
        <v>39</v>
      </c>
      <c r="M1133" s="4">
        <v>0</v>
      </c>
      <c r="N1133" s="4">
        <v>960.51490999999999</v>
      </c>
      <c r="O1133" s="4" t="s">
        <v>34</v>
      </c>
      <c r="P1133" s="4" t="s">
        <v>34</v>
      </c>
      <c r="Q1133" s="4">
        <v>1.9819999999999999E-4</v>
      </c>
      <c r="R1133" s="4">
        <v>1.953E-4</v>
      </c>
      <c r="S1133" s="4">
        <v>2.78</v>
      </c>
    </row>
    <row r="1134" spans="1:34" hidden="1" outlineLevel="1" collapsed="1" x14ac:dyDescent="0.25">
      <c r="A1134" t="s">
        <v>39</v>
      </c>
      <c r="B1134" s="4" t="s">
        <v>34</v>
      </c>
      <c r="C1134" s="4" t="s">
        <v>2564</v>
      </c>
      <c r="D1134" s="4" t="s">
        <v>39</v>
      </c>
      <c r="E1134" s="4">
        <v>0.214725</v>
      </c>
      <c r="F1134" s="4">
        <v>9.0459700000000004E-3</v>
      </c>
      <c r="G1134" s="4">
        <v>2</v>
      </c>
      <c r="H1134" s="4">
        <v>2</v>
      </c>
      <c r="I1134" s="4">
        <v>1</v>
      </c>
      <c r="J1134" s="4" t="s">
        <v>2560</v>
      </c>
      <c r="K1134" s="4" t="s">
        <v>2565</v>
      </c>
      <c r="L1134" s="4" t="s">
        <v>39</v>
      </c>
      <c r="M1134" s="4">
        <v>1</v>
      </c>
      <c r="N1134" s="4">
        <v>821.45158000000004</v>
      </c>
      <c r="O1134" s="4" t="s">
        <v>34</v>
      </c>
      <c r="P1134" s="4" t="s">
        <v>34</v>
      </c>
      <c r="Q1134" s="4">
        <v>2.503E-3</v>
      </c>
      <c r="R1134" s="4">
        <v>8.7419999999999998E-2</v>
      </c>
      <c r="S1134" s="4">
        <v>1.65</v>
      </c>
    </row>
    <row r="1135" spans="1:34" hidden="1" outlineLevel="1" collapsed="1" x14ac:dyDescent="0.25">
      <c r="A1135" t="s">
        <v>39</v>
      </c>
      <c r="B1135" s="4" t="s">
        <v>34</v>
      </c>
      <c r="C1135" s="4" t="s">
        <v>2566</v>
      </c>
      <c r="D1135" s="4" t="s">
        <v>39</v>
      </c>
      <c r="E1135" s="4">
        <v>3.9060099999999999E-7</v>
      </c>
      <c r="F1135" s="4">
        <v>6.6384300000000001E-4</v>
      </c>
      <c r="G1135" s="4">
        <v>1</v>
      </c>
      <c r="H1135" s="4">
        <v>1</v>
      </c>
      <c r="I1135" s="4">
        <v>15</v>
      </c>
      <c r="J1135" s="4" t="s">
        <v>2556</v>
      </c>
      <c r="K1135" s="4" t="s">
        <v>2567</v>
      </c>
      <c r="L1135" s="4" t="s">
        <v>39</v>
      </c>
      <c r="M1135" s="4">
        <v>0</v>
      </c>
      <c r="N1135" s="4">
        <v>2161.1386900000002</v>
      </c>
      <c r="O1135" s="4" t="s">
        <v>34</v>
      </c>
      <c r="P1135" s="4" t="s">
        <v>34</v>
      </c>
      <c r="Q1135" s="4">
        <v>1.9819999999999999E-4</v>
      </c>
      <c r="R1135" s="4">
        <v>2.7539999999999998E-9</v>
      </c>
      <c r="S1135" s="4">
        <v>5.35</v>
      </c>
    </row>
    <row r="1136" spans="1:34" x14ac:dyDescent="0.25">
      <c r="A1136" s="3" t="s">
        <v>34</v>
      </c>
      <c r="B1136" s="3" t="s">
        <v>35</v>
      </c>
      <c r="C1136" s="3" t="s">
        <v>2568</v>
      </c>
      <c r="D1136" s="3" t="s">
        <v>2569</v>
      </c>
      <c r="E1136" s="3">
        <v>0</v>
      </c>
      <c r="F1136" s="3">
        <v>20.456</v>
      </c>
      <c r="G1136" s="3">
        <v>50</v>
      </c>
      <c r="H1136" s="3">
        <v>6</v>
      </c>
      <c r="I1136" s="3">
        <v>10</v>
      </c>
      <c r="J1136" s="3">
        <v>2</v>
      </c>
      <c r="K1136" s="3">
        <v>107</v>
      </c>
      <c r="L1136" s="3">
        <v>12.1</v>
      </c>
      <c r="M1136" s="3">
        <v>11.08</v>
      </c>
      <c r="N1136" s="3">
        <v>21.45</v>
      </c>
      <c r="O1136" s="3">
        <v>6</v>
      </c>
      <c r="P1136" s="3" t="s">
        <v>421</v>
      </c>
      <c r="Q1136" s="3" t="s">
        <v>876</v>
      </c>
      <c r="R1136" s="3" t="s">
        <v>877</v>
      </c>
      <c r="S1136" s="3" t="s">
        <v>2570</v>
      </c>
      <c r="T1136" s="3" t="s">
        <v>39</v>
      </c>
      <c r="U1136" s="3" t="s">
        <v>2571</v>
      </c>
      <c r="V1136" s="3" t="s">
        <v>39</v>
      </c>
      <c r="W1136" s="3" t="s">
        <v>1885</v>
      </c>
      <c r="X1136" s="3" t="s">
        <v>39</v>
      </c>
      <c r="Y1136" s="3" t="s">
        <v>39</v>
      </c>
      <c r="Z1136" s="3" t="s">
        <v>39</v>
      </c>
      <c r="AA1136" s="3">
        <v>0</v>
      </c>
      <c r="AB1136" s="3" t="s">
        <v>34</v>
      </c>
      <c r="AC1136" s="3">
        <v>1</v>
      </c>
      <c r="AD1136" s="3">
        <v>0</v>
      </c>
      <c r="AE1136" s="3" t="s">
        <v>39</v>
      </c>
      <c r="AF1136" s="3">
        <v>0</v>
      </c>
      <c r="AG1136" s="3" t="s">
        <v>39</v>
      </c>
      <c r="AH1136" s="3" t="s">
        <v>39</v>
      </c>
    </row>
    <row r="1137" spans="1:34" hidden="1" outlineLevel="1" collapsed="1" x14ac:dyDescent="0.25">
      <c r="A1137" t="s">
        <v>39</v>
      </c>
      <c r="B1137" s="2" t="s">
        <v>45</v>
      </c>
      <c r="C1137" s="2" t="s">
        <v>46</v>
      </c>
      <c r="D1137" s="2" t="s">
        <v>33</v>
      </c>
      <c r="E1137" s="2" t="s">
        <v>47</v>
      </c>
      <c r="F1137" s="2" t="s">
        <v>48</v>
      </c>
      <c r="G1137" s="2" t="s">
        <v>28</v>
      </c>
      <c r="H1137" s="2" t="s">
        <v>49</v>
      </c>
      <c r="I1137" s="2" t="s">
        <v>8</v>
      </c>
      <c r="J1137" s="2" t="s">
        <v>50</v>
      </c>
      <c r="K1137" s="2" t="s">
        <v>51</v>
      </c>
      <c r="L1137" s="2" t="s">
        <v>52</v>
      </c>
      <c r="M1137" s="2" t="s">
        <v>53</v>
      </c>
      <c r="N1137" s="2" t="s">
        <v>54</v>
      </c>
      <c r="O1137" s="2" t="s">
        <v>27</v>
      </c>
      <c r="P1137" s="2" t="s">
        <v>55</v>
      </c>
      <c r="Q1137" s="2" t="s">
        <v>56</v>
      </c>
      <c r="R1137" s="2" t="s">
        <v>57</v>
      </c>
      <c r="S1137" s="2" t="s">
        <v>58</v>
      </c>
    </row>
    <row r="1138" spans="1:34" hidden="1" outlineLevel="1" collapsed="1" x14ac:dyDescent="0.25">
      <c r="A1138" t="s">
        <v>39</v>
      </c>
      <c r="B1138" s="4" t="s">
        <v>34</v>
      </c>
      <c r="C1138" s="4" t="s">
        <v>2572</v>
      </c>
      <c r="D1138" s="4" t="s">
        <v>39</v>
      </c>
      <c r="E1138" s="4">
        <v>3.5474899999999997E-2</v>
      </c>
      <c r="F1138" s="4">
        <v>6.6384300000000001E-4</v>
      </c>
      <c r="G1138" s="4">
        <v>2</v>
      </c>
      <c r="H1138" s="4">
        <v>2</v>
      </c>
      <c r="I1138" s="4">
        <v>2</v>
      </c>
      <c r="J1138" s="4" t="s">
        <v>2573</v>
      </c>
      <c r="K1138" s="4" t="s">
        <v>2574</v>
      </c>
      <c r="L1138" s="4" t="s">
        <v>39</v>
      </c>
      <c r="M1138" s="4">
        <v>0</v>
      </c>
      <c r="N1138" s="4">
        <v>803.41585999999995</v>
      </c>
      <c r="O1138" s="4" t="s">
        <v>34</v>
      </c>
      <c r="P1138" s="4" t="s">
        <v>34</v>
      </c>
      <c r="Q1138" s="4">
        <v>1.9819999999999999E-4</v>
      </c>
      <c r="R1138" s="4">
        <v>7.5290000000000001E-3</v>
      </c>
      <c r="S1138" s="4">
        <v>2.08</v>
      </c>
    </row>
    <row r="1139" spans="1:34" hidden="1" outlineLevel="1" collapsed="1" x14ac:dyDescent="0.25">
      <c r="A1139" t="s">
        <v>39</v>
      </c>
      <c r="B1139" s="4" t="s">
        <v>34</v>
      </c>
      <c r="C1139" s="4" t="s">
        <v>2575</v>
      </c>
      <c r="D1139" s="4" t="s">
        <v>39</v>
      </c>
      <c r="E1139" s="4">
        <v>3.3237700000000002E-5</v>
      </c>
      <c r="F1139" s="4">
        <v>6.6384300000000001E-4</v>
      </c>
      <c r="G1139" s="4">
        <v>1</v>
      </c>
      <c r="H1139" s="4">
        <v>1</v>
      </c>
      <c r="I1139" s="4">
        <v>2</v>
      </c>
      <c r="J1139" s="4" t="s">
        <v>2568</v>
      </c>
      <c r="K1139" s="4" t="s">
        <v>2576</v>
      </c>
      <c r="L1139" s="4" t="s">
        <v>39</v>
      </c>
      <c r="M1139" s="4">
        <v>0</v>
      </c>
      <c r="N1139" s="4">
        <v>1736.8853799999999</v>
      </c>
      <c r="O1139" s="4" t="s">
        <v>34</v>
      </c>
      <c r="P1139" s="4" t="s">
        <v>34</v>
      </c>
      <c r="Q1139" s="4">
        <v>1.9819999999999999E-4</v>
      </c>
      <c r="R1139" s="4">
        <v>8.7599999999999996E-7</v>
      </c>
      <c r="S1139" s="4">
        <v>3.6</v>
      </c>
    </row>
    <row r="1140" spans="1:34" hidden="1" outlineLevel="1" collapsed="1" x14ac:dyDescent="0.25">
      <c r="A1140" t="s">
        <v>39</v>
      </c>
      <c r="B1140" s="4" t="s">
        <v>34</v>
      </c>
      <c r="C1140" s="4" t="s">
        <v>2577</v>
      </c>
      <c r="D1140" s="4" t="s">
        <v>39</v>
      </c>
      <c r="E1140" s="4">
        <v>1.1988400000000001E-3</v>
      </c>
      <c r="F1140" s="4">
        <v>6.6384300000000001E-4</v>
      </c>
      <c r="G1140" s="4">
        <v>1</v>
      </c>
      <c r="H1140" s="4">
        <v>1</v>
      </c>
      <c r="I1140" s="4">
        <v>1</v>
      </c>
      <c r="J1140" s="4" t="s">
        <v>2568</v>
      </c>
      <c r="K1140" s="4" t="s">
        <v>2578</v>
      </c>
      <c r="L1140" s="4" t="s">
        <v>39</v>
      </c>
      <c r="M1140" s="4">
        <v>1</v>
      </c>
      <c r="N1140" s="4">
        <v>1892.98649</v>
      </c>
      <c r="O1140" s="4" t="s">
        <v>34</v>
      </c>
      <c r="P1140" s="4" t="s">
        <v>34</v>
      </c>
      <c r="Q1140" s="4">
        <v>1.9819999999999999E-4</v>
      </c>
      <c r="R1140" s="4">
        <v>9.1299999999999997E-5</v>
      </c>
      <c r="S1140" s="4">
        <v>3.66</v>
      </c>
    </row>
    <row r="1141" spans="1:34" hidden="1" outlineLevel="1" collapsed="1" x14ac:dyDescent="0.25">
      <c r="A1141" t="s">
        <v>39</v>
      </c>
      <c r="B1141" s="4" t="s">
        <v>34</v>
      </c>
      <c r="C1141" s="4" t="s">
        <v>2579</v>
      </c>
      <c r="D1141" s="4" t="s">
        <v>39</v>
      </c>
      <c r="E1141" s="4">
        <v>8.7292900000000007E-3</v>
      </c>
      <c r="F1141" s="4">
        <v>6.6384300000000001E-4</v>
      </c>
      <c r="G1141" s="4">
        <v>2</v>
      </c>
      <c r="H1141" s="4">
        <v>2</v>
      </c>
      <c r="I1141" s="4">
        <v>1</v>
      </c>
      <c r="J1141" s="4" t="s">
        <v>2573</v>
      </c>
      <c r="K1141" s="4" t="s">
        <v>2580</v>
      </c>
      <c r="L1141" s="4" t="s">
        <v>39</v>
      </c>
      <c r="M1141" s="4">
        <v>0</v>
      </c>
      <c r="N1141" s="4">
        <v>966.52949000000001</v>
      </c>
      <c r="O1141" s="4" t="s">
        <v>34</v>
      </c>
      <c r="P1141" s="4" t="s">
        <v>34</v>
      </c>
      <c r="Q1141" s="4">
        <v>1.9819999999999999E-4</v>
      </c>
      <c r="R1141" s="4">
        <v>1.2049999999999999E-3</v>
      </c>
      <c r="S1141" s="4">
        <v>3.12</v>
      </c>
    </row>
    <row r="1142" spans="1:34" hidden="1" outlineLevel="1" collapsed="1" x14ac:dyDescent="0.25">
      <c r="A1142" t="s">
        <v>39</v>
      </c>
      <c r="B1142" s="4" t="s">
        <v>34</v>
      </c>
      <c r="C1142" s="4" t="s">
        <v>2581</v>
      </c>
      <c r="D1142" s="4" t="s">
        <v>39</v>
      </c>
      <c r="E1142" s="4">
        <v>5.2136500000000002E-2</v>
      </c>
      <c r="F1142" s="4">
        <v>6.6384300000000001E-4</v>
      </c>
      <c r="G1142" s="4">
        <v>2</v>
      </c>
      <c r="H1142" s="4">
        <v>2</v>
      </c>
      <c r="I1142" s="4">
        <v>1</v>
      </c>
      <c r="J1142" s="4" t="s">
        <v>2573</v>
      </c>
      <c r="K1142" s="4" t="s">
        <v>2582</v>
      </c>
      <c r="L1142" s="4" t="s">
        <v>39</v>
      </c>
      <c r="M1142" s="4">
        <v>1</v>
      </c>
      <c r="N1142" s="4">
        <v>1374.74882</v>
      </c>
      <c r="O1142" s="4" t="s">
        <v>34</v>
      </c>
      <c r="P1142" s="4" t="s">
        <v>34</v>
      </c>
      <c r="Q1142" s="4">
        <v>1.9819999999999999E-4</v>
      </c>
      <c r="R1142" s="4">
        <v>1.255E-2</v>
      </c>
      <c r="S1142" s="4">
        <v>2.08</v>
      </c>
    </row>
    <row r="1143" spans="1:34" hidden="1" outlineLevel="1" collapsed="1" x14ac:dyDescent="0.25">
      <c r="A1143" t="s">
        <v>39</v>
      </c>
      <c r="B1143" s="4" t="s">
        <v>34</v>
      </c>
      <c r="C1143" s="4" t="s">
        <v>2583</v>
      </c>
      <c r="D1143" s="4" t="s">
        <v>39</v>
      </c>
      <c r="E1143" s="4">
        <v>3.6195699999999999E-3</v>
      </c>
      <c r="F1143" s="4">
        <v>6.6384300000000001E-4</v>
      </c>
      <c r="G1143" s="4">
        <v>2</v>
      </c>
      <c r="H1143" s="4">
        <v>2</v>
      </c>
      <c r="I1143" s="4">
        <v>3</v>
      </c>
      <c r="J1143" s="4" t="s">
        <v>2573</v>
      </c>
      <c r="K1143" s="4" t="s">
        <v>2584</v>
      </c>
      <c r="L1143" s="4" t="s">
        <v>39</v>
      </c>
      <c r="M1143" s="4">
        <v>0</v>
      </c>
      <c r="N1143" s="4">
        <v>1097.6313299999999</v>
      </c>
      <c r="O1143" s="4" t="s">
        <v>34</v>
      </c>
      <c r="P1143" s="4" t="s">
        <v>34</v>
      </c>
      <c r="Q1143" s="4">
        <v>1.9819999999999999E-4</v>
      </c>
      <c r="R1143" s="4">
        <v>3.8460000000000002E-4</v>
      </c>
      <c r="S1143" s="4">
        <v>1.47</v>
      </c>
    </row>
    <row r="1144" spans="1:34" x14ac:dyDescent="0.25">
      <c r="A1144" s="3" t="s">
        <v>34</v>
      </c>
      <c r="B1144" s="3" t="s">
        <v>35</v>
      </c>
      <c r="C1144" s="3" t="s">
        <v>2585</v>
      </c>
      <c r="D1144" s="3" t="s">
        <v>2586</v>
      </c>
      <c r="E1144" s="3">
        <v>0</v>
      </c>
      <c r="F1144" s="3">
        <v>20.404</v>
      </c>
      <c r="G1144" s="3">
        <v>13</v>
      </c>
      <c r="H1144" s="3">
        <v>6</v>
      </c>
      <c r="I1144" s="3">
        <v>9</v>
      </c>
      <c r="J1144" s="3">
        <v>6</v>
      </c>
      <c r="K1144" s="3">
        <v>888</v>
      </c>
      <c r="L1144" s="3">
        <v>100.9</v>
      </c>
      <c r="M1144" s="3">
        <v>8.57</v>
      </c>
      <c r="N1144" s="3">
        <v>26.78</v>
      </c>
      <c r="O1144" s="3">
        <v>6</v>
      </c>
      <c r="P1144" s="3" t="s">
        <v>794</v>
      </c>
      <c r="Q1144" s="3" t="s">
        <v>2587</v>
      </c>
      <c r="R1144" s="3" t="s">
        <v>1253</v>
      </c>
      <c r="S1144" s="3" t="s">
        <v>2588</v>
      </c>
      <c r="T1144" s="3" t="s">
        <v>2589</v>
      </c>
      <c r="U1144" s="3" t="s">
        <v>2585</v>
      </c>
      <c r="V1144" s="3" t="s">
        <v>2590</v>
      </c>
      <c r="W1144" s="3" t="s">
        <v>427</v>
      </c>
      <c r="X1144" s="3" t="s">
        <v>39</v>
      </c>
      <c r="Y1144" s="3" t="s">
        <v>39</v>
      </c>
      <c r="Z1144" s="3" t="s">
        <v>39</v>
      </c>
      <c r="AA1144" s="3">
        <v>0</v>
      </c>
      <c r="AB1144" s="3" t="s">
        <v>34</v>
      </c>
      <c r="AC1144" s="3">
        <v>1</v>
      </c>
      <c r="AD1144" s="3">
        <v>0</v>
      </c>
      <c r="AE1144" s="3" t="s">
        <v>39</v>
      </c>
      <c r="AF1144" s="3">
        <v>6</v>
      </c>
      <c r="AG1144" s="3" t="s">
        <v>2591</v>
      </c>
      <c r="AH1144" s="3" t="s">
        <v>2591</v>
      </c>
    </row>
    <row r="1145" spans="1:34" hidden="1" outlineLevel="1" collapsed="1" x14ac:dyDescent="0.25">
      <c r="A1145" t="s">
        <v>39</v>
      </c>
      <c r="B1145" s="2" t="s">
        <v>45</v>
      </c>
      <c r="C1145" s="2" t="s">
        <v>46</v>
      </c>
      <c r="D1145" s="2" t="s">
        <v>33</v>
      </c>
      <c r="E1145" s="2" t="s">
        <v>47</v>
      </c>
      <c r="F1145" s="2" t="s">
        <v>48</v>
      </c>
      <c r="G1145" s="2" t="s">
        <v>28</v>
      </c>
      <c r="H1145" s="2" t="s">
        <v>49</v>
      </c>
      <c r="I1145" s="2" t="s">
        <v>8</v>
      </c>
      <c r="J1145" s="2" t="s">
        <v>50</v>
      </c>
      <c r="K1145" s="2" t="s">
        <v>51</v>
      </c>
      <c r="L1145" s="2" t="s">
        <v>52</v>
      </c>
      <c r="M1145" s="2" t="s">
        <v>53</v>
      </c>
      <c r="N1145" s="2" t="s">
        <v>54</v>
      </c>
      <c r="O1145" s="2" t="s">
        <v>27</v>
      </c>
      <c r="P1145" s="2" t="s">
        <v>55</v>
      </c>
      <c r="Q1145" s="2" t="s">
        <v>56</v>
      </c>
      <c r="R1145" s="2" t="s">
        <v>57</v>
      </c>
      <c r="S1145" s="2" t="s">
        <v>58</v>
      </c>
    </row>
    <row r="1146" spans="1:34" hidden="1" outlineLevel="1" collapsed="1" x14ac:dyDescent="0.25">
      <c r="A1146" t="s">
        <v>39</v>
      </c>
      <c r="B1146" s="4" t="s">
        <v>34</v>
      </c>
      <c r="C1146" s="4" t="s">
        <v>2592</v>
      </c>
      <c r="D1146" s="4" t="s">
        <v>804</v>
      </c>
      <c r="E1146" s="4">
        <v>1.5613500000000001E-2</v>
      </c>
      <c r="F1146" s="4">
        <v>6.6384300000000001E-4</v>
      </c>
      <c r="G1146" s="4">
        <v>1</v>
      </c>
      <c r="H1146" s="4">
        <v>1</v>
      </c>
      <c r="I1146" s="4">
        <v>1</v>
      </c>
      <c r="J1146" s="4" t="s">
        <v>2585</v>
      </c>
      <c r="K1146" s="4" t="s">
        <v>2593</v>
      </c>
      <c r="L1146" s="4" t="s">
        <v>2594</v>
      </c>
      <c r="M1146" s="4">
        <v>0</v>
      </c>
      <c r="N1146" s="4">
        <v>2953.3731400000001</v>
      </c>
      <c r="O1146" s="4" t="s">
        <v>34</v>
      </c>
      <c r="P1146" s="4" t="s">
        <v>34</v>
      </c>
      <c r="Q1146" s="4">
        <v>1.9819999999999999E-4</v>
      </c>
      <c r="R1146" s="4">
        <v>2.5730000000000002E-3</v>
      </c>
      <c r="S1146" s="4">
        <v>2.58</v>
      </c>
    </row>
    <row r="1147" spans="1:34" hidden="1" outlineLevel="1" collapsed="1" x14ac:dyDescent="0.25">
      <c r="A1147" t="s">
        <v>39</v>
      </c>
      <c r="B1147" s="4" t="s">
        <v>34</v>
      </c>
      <c r="C1147" s="4" t="s">
        <v>2595</v>
      </c>
      <c r="D1147" s="4" t="s">
        <v>582</v>
      </c>
      <c r="E1147" s="4">
        <v>4.0964900000000004E-3</v>
      </c>
      <c r="F1147" s="4">
        <v>6.6384300000000001E-4</v>
      </c>
      <c r="G1147" s="4">
        <v>1</v>
      </c>
      <c r="H1147" s="4">
        <v>1</v>
      </c>
      <c r="I1147" s="4">
        <v>1</v>
      </c>
      <c r="J1147" s="4" t="s">
        <v>2585</v>
      </c>
      <c r="K1147" s="4" t="s">
        <v>2596</v>
      </c>
      <c r="L1147" s="4" t="s">
        <v>2597</v>
      </c>
      <c r="M1147" s="4">
        <v>1</v>
      </c>
      <c r="N1147" s="4">
        <v>2733.4015199999999</v>
      </c>
      <c r="O1147" s="4" t="s">
        <v>34</v>
      </c>
      <c r="P1147" s="4" t="s">
        <v>34</v>
      </c>
      <c r="Q1147" s="4">
        <v>1.9819999999999999E-4</v>
      </c>
      <c r="R1147" s="4">
        <v>4.5179999999999998E-4</v>
      </c>
      <c r="S1147" s="4">
        <v>3.04</v>
      </c>
    </row>
    <row r="1148" spans="1:34" hidden="1" outlineLevel="1" collapsed="1" x14ac:dyDescent="0.25">
      <c r="A1148" t="s">
        <v>39</v>
      </c>
      <c r="B1148" s="4" t="s">
        <v>34</v>
      </c>
      <c r="C1148" s="4" t="s">
        <v>2598</v>
      </c>
      <c r="D1148" s="4" t="s">
        <v>916</v>
      </c>
      <c r="E1148" s="4">
        <v>4.4692700000000001E-4</v>
      </c>
      <c r="F1148" s="4">
        <v>6.6384300000000001E-4</v>
      </c>
      <c r="G1148" s="4">
        <v>1</v>
      </c>
      <c r="H1148" s="4">
        <v>1</v>
      </c>
      <c r="I1148" s="4">
        <v>1</v>
      </c>
      <c r="J1148" s="4" t="s">
        <v>2585</v>
      </c>
      <c r="K1148" s="4" t="s">
        <v>2599</v>
      </c>
      <c r="L1148" s="4" t="s">
        <v>2600</v>
      </c>
      <c r="M1148" s="4">
        <v>1</v>
      </c>
      <c r="N1148" s="4">
        <v>2273.1918099999998</v>
      </c>
      <c r="O1148" s="4" t="s">
        <v>34</v>
      </c>
      <c r="P1148" s="4" t="s">
        <v>34</v>
      </c>
      <c r="Q1148" s="4">
        <v>1.9819999999999999E-4</v>
      </c>
      <c r="R1148" s="4">
        <v>2.5510000000000001E-5</v>
      </c>
      <c r="S1148" s="4">
        <v>4.58</v>
      </c>
    </row>
    <row r="1149" spans="1:34" hidden="1" outlineLevel="1" collapsed="1" x14ac:dyDescent="0.25">
      <c r="A1149" t="s">
        <v>39</v>
      </c>
      <c r="B1149" s="4" t="s">
        <v>34</v>
      </c>
      <c r="C1149" s="4" t="s">
        <v>2601</v>
      </c>
      <c r="D1149" s="4" t="s">
        <v>2602</v>
      </c>
      <c r="E1149" s="4">
        <v>2.8371400000000001E-2</v>
      </c>
      <c r="F1149" s="4">
        <v>6.6384300000000001E-4</v>
      </c>
      <c r="G1149" s="4">
        <v>1</v>
      </c>
      <c r="H1149" s="4">
        <v>1</v>
      </c>
      <c r="I1149" s="4">
        <v>3</v>
      </c>
      <c r="J1149" s="4" t="s">
        <v>2585</v>
      </c>
      <c r="K1149" s="4" t="s">
        <v>2603</v>
      </c>
      <c r="L1149" s="4" t="s">
        <v>2604</v>
      </c>
      <c r="M1149" s="4">
        <v>1</v>
      </c>
      <c r="N1149" s="4">
        <v>3364.4389099999999</v>
      </c>
      <c r="O1149" s="4" t="s">
        <v>34</v>
      </c>
      <c r="P1149" s="4" t="s">
        <v>34</v>
      </c>
      <c r="Q1149" s="4">
        <v>1.9819999999999999E-4</v>
      </c>
      <c r="R1149" s="4">
        <v>5.6259999999999999E-3</v>
      </c>
      <c r="S1149" s="4">
        <v>3.42</v>
      </c>
    </row>
    <row r="1150" spans="1:34" hidden="1" outlineLevel="1" collapsed="1" x14ac:dyDescent="0.25">
      <c r="A1150" t="s">
        <v>39</v>
      </c>
      <c r="B1150" s="4" t="s">
        <v>34</v>
      </c>
      <c r="C1150" s="4" t="s">
        <v>2605</v>
      </c>
      <c r="D1150" s="4" t="s">
        <v>39</v>
      </c>
      <c r="E1150" s="4">
        <v>8.7724900000000008E-3</v>
      </c>
      <c r="F1150" s="4">
        <v>6.6384300000000001E-4</v>
      </c>
      <c r="G1150" s="4">
        <v>1</v>
      </c>
      <c r="H1150" s="4">
        <v>1</v>
      </c>
      <c r="I1150" s="4">
        <v>2</v>
      </c>
      <c r="J1150" s="4" t="s">
        <v>2585</v>
      </c>
      <c r="K1150" s="4" t="s">
        <v>2606</v>
      </c>
      <c r="L1150" s="4" t="s">
        <v>39</v>
      </c>
      <c r="M1150" s="4">
        <v>0</v>
      </c>
      <c r="N1150" s="4">
        <v>1072.5997</v>
      </c>
      <c r="O1150" s="4" t="s">
        <v>34</v>
      </c>
      <c r="P1150" s="4" t="s">
        <v>34</v>
      </c>
      <c r="Q1150" s="4">
        <v>1.9819999999999999E-4</v>
      </c>
      <c r="R1150" s="4">
        <v>1.2160000000000001E-3</v>
      </c>
      <c r="S1150" s="4">
        <v>2.1800000000000002</v>
      </c>
    </row>
    <row r="1151" spans="1:34" hidden="1" outlineLevel="1" collapsed="1" x14ac:dyDescent="0.25">
      <c r="A1151" t="s">
        <v>39</v>
      </c>
      <c r="B1151" s="4" t="s">
        <v>34</v>
      </c>
      <c r="C1151" s="4" t="s">
        <v>2607</v>
      </c>
      <c r="D1151" s="4" t="s">
        <v>198</v>
      </c>
      <c r="E1151" s="4">
        <v>3.6289599999999998E-4</v>
      </c>
      <c r="F1151" s="4">
        <v>6.6384300000000001E-4</v>
      </c>
      <c r="G1151" s="4">
        <v>1</v>
      </c>
      <c r="H1151" s="4">
        <v>1</v>
      </c>
      <c r="I1151" s="4">
        <v>1</v>
      </c>
      <c r="J1151" s="4" t="s">
        <v>2585</v>
      </c>
      <c r="K1151" s="4" t="s">
        <v>2608</v>
      </c>
      <c r="L1151" s="4" t="s">
        <v>2600</v>
      </c>
      <c r="M1151" s="4">
        <v>0</v>
      </c>
      <c r="N1151" s="4">
        <v>2058.0648099999999</v>
      </c>
      <c r="O1151" s="4" t="s">
        <v>34</v>
      </c>
      <c r="P1151" s="4" t="s">
        <v>34</v>
      </c>
      <c r="Q1151" s="4">
        <v>1.9819999999999999E-4</v>
      </c>
      <c r="R1151" s="4">
        <v>1.946E-5</v>
      </c>
      <c r="S1151" s="4">
        <v>3.12</v>
      </c>
    </row>
    <row r="1152" spans="1:34" x14ac:dyDescent="0.25">
      <c r="A1152" s="3" t="s">
        <v>34</v>
      </c>
      <c r="B1152" s="3" t="s">
        <v>35</v>
      </c>
      <c r="C1152" s="3" t="s">
        <v>2609</v>
      </c>
      <c r="D1152" s="3" t="s">
        <v>2610</v>
      </c>
      <c r="E1152" s="3">
        <v>0</v>
      </c>
      <c r="F1152" s="3">
        <v>20.361000000000001</v>
      </c>
      <c r="G1152" s="3">
        <v>4</v>
      </c>
      <c r="H1152" s="3">
        <v>4</v>
      </c>
      <c r="I1152" s="3">
        <v>11</v>
      </c>
      <c r="J1152" s="3">
        <v>4</v>
      </c>
      <c r="K1152" s="3">
        <v>1769</v>
      </c>
      <c r="L1152" s="3">
        <v>200</v>
      </c>
      <c r="M1152" s="3">
        <v>6.49</v>
      </c>
      <c r="N1152" s="3">
        <v>35.1</v>
      </c>
      <c r="O1152" s="3">
        <v>4</v>
      </c>
      <c r="P1152" s="3" t="s">
        <v>39</v>
      </c>
      <c r="Q1152" s="3" t="s">
        <v>39</v>
      </c>
      <c r="R1152" s="3" t="s">
        <v>39</v>
      </c>
      <c r="S1152" s="3" t="s">
        <v>2611</v>
      </c>
      <c r="T1152" s="3" t="s">
        <v>39</v>
      </c>
      <c r="U1152" s="3" t="s">
        <v>2609</v>
      </c>
      <c r="V1152" s="3" t="s">
        <v>39</v>
      </c>
      <c r="W1152" s="3" t="s">
        <v>1026</v>
      </c>
      <c r="X1152" s="3" t="s">
        <v>39</v>
      </c>
      <c r="Y1152" s="3" t="s">
        <v>39</v>
      </c>
      <c r="Z1152" s="3" t="s">
        <v>39</v>
      </c>
      <c r="AA1152" s="3">
        <v>0</v>
      </c>
      <c r="AB1152" s="3" t="s">
        <v>34</v>
      </c>
      <c r="AC1152" s="3">
        <v>1</v>
      </c>
      <c r="AD1152" s="3">
        <v>0</v>
      </c>
      <c r="AE1152" s="3" t="s">
        <v>39</v>
      </c>
      <c r="AF1152" s="3">
        <v>0</v>
      </c>
      <c r="AG1152" s="3" t="s">
        <v>39</v>
      </c>
      <c r="AH1152" s="3" t="s">
        <v>1912</v>
      </c>
    </row>
    <row r="1153" spans="1:34" hidden="1" outlineLevel="1" collapsed="1" x14ac:dyDescent="0.25">
      <c r="A1153" t="s">
        <v>39</v>
      </c>
      <c r="B1153" s="2" t="s">
        <v>45</v>
      </c>
      <c r="C1153" s="2" t="s">
        <v>46</v>
      </c>
      <c r="D1153" s="2" t="s">
        <v>33</v>
      </c>
      <c r="E1153" s="2" t="s">
        <v>47</v>
      </c>
      <c r="F1153" s="2" t="s">
        <v>48</v>
      </c>
      <c r="G1153" s="2" t="s">
        <v>28</v>
      </c>
      <c r="H1153" s="2" t="s">
        <v>49</v>
      </c>
      <c r="I1153" s="2" t="s">
        <v>8</v>
      </c>
      <c r="J1153" s="2" t="s">
        <v>50</v>
      </c>
      <c r="K1153" s="2" t="s">
        <v>51</v>
      </c>
      <c r="L1153" s="2" t="s">
        <v>52</v>
      </c>
      <c r="M1153" s="2" t="s">
        <v>53</v>
      </c>
      <c r="N1153" s="2" t="s">
        <v>54</v>
      </c>
      <c r="O1153" s="2" t="s">
        <v>27</v>
      </c>
      <c r="P1153" s="2" t="s">
        <v>55</v>
      </c>
      <c r="Q1153" s="2" t="s">
        <v>56</v>
      </c>
      <c r="R1153" s="2" t="s">
        <v>57</v>
      </c>
      <c r="S1153" s="2" t="s">
        <v>58</v>
      </c>
    </row>
    <row r="1154" spans="1:34" hidden="1" outlineLevel="1" collapsed="1" x14ac:dyDescent="0.25">
      <c r="A1154" t="s">
        <v>39</v>
      </c>
      <c r="B1154" s="4" t="s">
        <v>34</v>
      </c>
      <c r="C1154" s="4" t="s">
        <v>2612</v>
      </c>
      <c r="D1154" s="4" t="s">
        <v>39</v>
      </c>
      <c r="E1154" s="4">
        <v>3.9179799999999997E-3</v>
      </c>
      <c r="F1154" s="4">
        <v>6.6384300000000001E-4</v>
      </c>
      <c r="G1154" s="4">
        <v>1</v>
      </c>
      <c r="H1154" s="4">
        <v>1</v>
      </c>
      <c r="I1154" s="4">
        <v>1</v>
      </c>
      <c r="J1154" s="4" t="s">
        <v>2609</v>
      </c>
      <c r="K1154" s="4" t="s">
        <v>2613</v>
      </c>
      <c r="L1154" s="4" t="s">
        <v>39</v>
      </c>
      <c r="M1154" s="4">
        <v>0</v>
      </c>
      <c r="N1154" s="4">
        <v>1851.96983</v>
      </c>
      <c r="O1154" s="4" t="s">
        <v>34</v>
      </c>
      <c r="P1154" s="4" t="s">
        <v>34</v>
      </c>
      <c r="Q1154" s="4">
        <v>1.9819999999999999E-4</v>
      </c>
      <c r="R1154" s="4">
        <v>4.2440000000000002E-4</v>
      </c>
      <c r="S1154" s="4">
        <v>3.58</v>
      </c>
    </row>
    <row r="1155" spans="1:34" hidden="1" outlineLevel="1" collapsed="1" x14ac:dyDescent="0.25">
      <c r="A1155" t="s">
        <v>39</v>
      </c>
      <c r="B1155" s="4" t="s">
        <v>34</v>
      </c>
      <c r="C1155" s="4" t="s">
        <v>2614</v>
      </c>
      <c r="D1155" s="4" t="s">
        <v>341</v>
      </c>
      <c r="E1155" s="4">
        <v>2.6890699999999998E-6</v>
      </c>
      <c r="F1155" s="4">
        <v>6.6384300000000001E-4</v>
      </c>
      <c r="G1155" s="4">
        <v>1</v>
      </c>
      <c r="H1155" s="4">
        <v>1</v>
      </c>
      <c r="I1155" s="4">
        <v>8</v>
      </c>
      <c r="J1155" s="4" t="s">
        <v>2609</v>
      </c>
      <c r="K1155" s="4" t="s">
        <v>2615</v>
      </c>
      <c r="L1155" s="4" t="s">
        <v>2616</v>
      </c>
      <c r="M1155" s="4">
        <v>0</v>
      </c>
      <c r="N1155" s="4">
        <v>2202.0996799999998</v>
      </c>
      <c r="O1155" s="4" t="s">
        <v>34</v>
      </c>
      <c r="P1155" s="4" t="s">
        <v>34</v>
      </c>
      <c r="Q1155" s="4">
        <v>1.9819999999999999E-4</v>
      </c>
      <c r="R1155" s="4">
        <v>3.3570000000000002E-8</v>
      </c>
      <c r="S1155" s="4">
        <v>4.3</v>
      </c>
    </row>
    <row r="1156" spans="1:34" hidden="1" outlineLevel="1" collapsed="1" x14ac:dyDescent="0.25">
      <c r="A1156" t="s">
        <v>39</v>
      </c>
      <c r="B1156" s="4" t="s">
        <v>34</v>
      </c>
      <c r="C1156" s="4" t="s">
        <v>2617</v>
      </c>
      <c r="D1156" s="4" t="s">
        <v>39</v>
      </c>
      <c r="E1156" s="4">
        <v>8.1060500000000001E-3</v>
      </c>
      <c r="F1156" s="4">
        <v>6.6384300000000001E-4</v>
      </c>
      <c r="G1156" s="4">
        <v>1</v>
      </c>
      <c r="H1156" s="4">
        <v>1</v>
      </c>
      <c r="I1156" s="4">
        <v>1</v>
      </c>
      <c r="J1156" s="4" t="s">
        <v>2609</v>
      </c>
      <c r="K1156" s="4" t="s">
        <v>2618</v>
      </c>
      <c r="L1156" s="4" t="s">
        <v>39</v>
      </c>
      <c r="M1156" s="4">
        <v>0</v>
      </c>
      <c r="N1156" s="4">
        <v>1354.68489</v>
      </c>
      <c r="O1156" s="4" t="s">
        <v>34</v>
      </c>
      <c r="P1156" s="4" t="s">
        <v>34</v>
      </c>
      <c r="Q1156" s="4">
        <v>1.9819999999999999E-4</v>
      </c>
      <c r="R1156" s="4">
        <v>1.0939999999999999E-3</v>
      </c>
      <c r="S1156" s="4">
        <v>2.98</v>
      </c>
    </row>
    <row r="1157" spans="1:34" hidden="1" outlineLevel="1" collapsed="1" x14ac:dyDescent="0.25">
      <c r="A1157" t="s">
        <v>39</v>
      </c>
      <c r="B1157" s="4" t="s">
        <v>34</v>
      </c>
      <c r="C1157" s="4" t="s">
        <v>2619</v>
      </c>
      <c r="D1157" s="4" t="s">
        <v>39</v>
      </c>
      <c r="E1157" s="4">
        <v>5.6003699999999997E-2</v>
      </c>
      <c r="F1157" s="4">
        <v>6.6384300000000001E-4</v>
      </c>
      <c r="G1157" s="4">
        <v>1</v>
      </c>
      <c r="H1157" s="4">
        <v>1</v>
      </c>
      <c r="I1157" s="4">
        <v>1</v>
      </c>
      <c r="J1157" s="4" t="s">
        <v>2609</v>
      </c>
      <c r="K1157" s="4" t="s">
        <v>2620</v>
      </c>
      <c r="L1157" s="4" t="s">
        <v>39</v>
      </c>
      <c r="M1157" s="4">
        <v>1</v>
      </c>
      <c r="N1157" s="4">
        <v>1764.8802900000001</v>
      </c>
      <c r="O1157" s="4" t="s">
        <v>34</v>
      </c>
      <c r="P1157" s="4" t="s">
        <v>34</v>
      </c>
      <c r="Q1157" s="4">
        <v>1.9819999999999999E-4</v>
      </c>
      <c r="R1157" s="4">
        <v>1.3820000000000001E-2</v>
      </c>
      <c r="S1157" s="4">
        <v>3.52</v>
      </c>
    </row>
    <row r="1158" spans="1:34" x14ac:dyDescent="0.25">
      <c r="A1158" s="3" t="s">
        <v>34</v>
      </c>
      <c r="B1158" s="3" t="s">
        <v>35</v>
      </c>
      <c r="C1158" s="3" t="s">
        <v>2621</v>
      </c>
      <c r="D1158" s="3" t="s">
        <v>2622</v>
      </c>
      <c r="E1158" s="3">
        <v>0</v>
      </c>
      <c r="F1158" s="3">
        <v>20.329999999999998</v>
      </c>
      <c r="G1158" s="3">
        <v>21</v>
      </c>
      <c r="H1158" s="3">
        <v>3</v>
      </c>
      <c r="I1158" s="3">
        <v>7</v>
      </c>
      <c r="J1158" s="3">
        <v>1</v>
      </c>
      <c r="K1158" s="3">
        <v>184</v>
      </c>
      <c r="L1158" s="3">
        <v>20.5</v>
      </c>
      <c r="M1158" s="3">
        <v>10.92</v>
      </c>
      <c r="N1158" s="3">
        <v>19.809999999999999</v>
      </c>
      <c r="O1158" s="3">
        <v>3</v>
      </c>
      <c r="P1158" s="3" t="s">
        <v>421</v>
      </c>
      <c r="Q1158" s="3" t="s">
        <v>876</v>
      </c>
      <c r="R1158" s="3" t="s">
        <v>877</v>
      </c>
      <c r="S1158" s="3" t="s">
        <v>2623</v>
      </c>
      <c r="T1158" s="3" t="s">
        <v>39</v>
      </c>
      <c r="U1158" s="3" t="s">
        <v>2624</v>
      </c>
      <c r="V1158" s="3" t="s">
        <v>39</v>
      </c>
      <c r="W1158" s="3" t="s">
        <v>147</v>
      </c>
      <c r="X1158" s="3" t="s">
        <v>39</v>
      </c>
      <c r="Y1158" s="3" t="s">
        <v>39</v>
      </c>
      <c r="Z1158" s="3" t="s">
        <v>39</v>
      </c>
      <c r="AA1158" s="3">
        <v>0</v>
      </c>
      <c r="AB1158" s="3" t="s">
        <v>34</v>
      </c>
      <c r="AC1158" s="3">
        <v>1</v>
      </c>
      <c r="AD1158" s="3">
        <v>0</v>
      </c>
      <c r="AE1158" s="3" t="s">
        <v>39</v>
      </c>
      <c r="AF1158" s="3">
        <v>0</v>
      </c>
      <c r="AG1158" s="3" t="s">
        <v>39</v>
      </c>
      <c r="AH1158" s="3" t="s">
        <v>39</v>
      </c>
    </row>
    <row r="1159" spans="1:34" hidden="1" outlineLevel="1" collapsed="1" x14ac:dyDescent="0.25">
      <c r="A1159" t="s">
        <v>39</v>
      </c>
      <c r="B1159" s="2" t="s">
        <v>45</v>
      </c>
      <c r="C1159" s="2" t="s">
        <v>46</v>
      </c>
      <c r="D1159" s="2" t="s">
        <v>33</v>
      </c>
      <c r="E1159" s="2" t="s">
        <v>47</v>
      </c>
      <c r="F1159" s="2" t="s">
        <v>48</v>
      </c>
      <c r="G1159" s="2" t="s">
        <v>28</v>
      </c>
      <c r="H1159" s="2" t="s">
        <v>49</v>
      </c>
      <c r="I1159" s="2" t="s">
        <v>8</v>
      </c>
      <c r="J1159" s="2" t="s">
        <v>50</v>
      </c>
      <c r="K1159" s="2" t="s">
        <v>51</v>
      </c>
      <c r="L1159" s="2" t="s">
        <v>52</v>
      </c>
      <c r="M1159" s="2" t="s">
        <v>53</v>
      </c>
      <c r="N1159" s="2" t="s">
        <v>54</v>
      </c>
      <c r="O1159" s="2" t="s">
        <v>27</v>
      </c>
      <c r="P1159" s="2" t="s">
        <v>55</v>
      </c>
      <c r="Q1159" s="2" t="s">
        <v>56</v>
      </c>
      <c r="R1159" s="2" t="s">
        <v>57</v>
      </c>
      <c r="S1159" s="2" t="s">
        <v>58</v>
      </c>
    </row>
    <row r="1160" spans="1:34" hidden="1" outlineLevel="1" collapsed="1" x14ac:dyDescent="0.25">
      <c r="A1160" t="s">
        <v>39</v>
      </c>
      <c r="B1160" s="4" t="s">
        <v>34</v>
      </c>
      <c r="C1160" s="4" t="s">
        <v>2625</v>
      </c>
      <c r="D1160" s="4" t="s">
        <v>39</v>
      </c>
      <c r="E1160" s="4">
        <v>2.6757399999999998E-3</v>
      </c>
      <c r="F1160" s="4">
        <v>6.6384300000000001E-4</v>
      </c>
      <c r="G1160" s="4">
        <v>2</v>
      </c>
      <c r="H1160" s="4">
        <v>2</v>
      </c>
      <c r="I1160" s="4">
        <v>1</v>
      </c>
      <c r="J1160" s="4" t="s">
        <v>2626</v>
      </c>
      <c r="K1160" s="4" t="s">
        <v>2627</v>
      </c>
      <c r="L1160" s="4" t="s">
        <v>39</v>
      </c>
      <c r="M1160" s="4">
        <v>0</v>
      </c>
      <c r="N1160" s="4">
        <v>1644.87039</v>
      </c>
      <c r="O1160" s="4" t="s">
        <v>34</v>
      </c>
      <c r="P1160" s="4" t="s">
        <v>34</v>
      </c>
      <c r="Q1160" s="4">
        <v>1.9819999999999999E-4</v>
      </c>
      <c r="R1160" s="4">
        <v>2.588E-4</v>
      </c>
      <c r="S1160" s="4">
        <v>2.81</v>
      </c>
    </row>
    <row r="1161" spans="1:34" hidden="1" outlineLevel="1" collapsed="1" x14ac:dyDescent="0.25">
      <c r="A1161" t="s">
        <v>39</v>
      </c>
      <c r="B1161" s="4" t="s">
        <v>34</v>
      </c>
      <c r="C1161" s="4" t="s">
        <v>2628</v>
      </c>
      <c r="D1161" s="4" t="s">
        <v>39</v>
      </c>
      <c r="E1161" s="4">
        <v>1.27448E-4</v>
      </c>
      <c r="F1161" s="4">
        <v>6.6384300000000001E-4</v>
      </c>
      <c r="G1161" s="4">
        <v>2</v>
      </c>
      <c r="H1161" s="4">
        <v>2</v>
      </c>
      <c r="I1161" s="4">
        <v>4</v>
      </c>
      <c r="J1161" s="4" t="s">
        <v>2626</v>
      </c>
      <c r="K1161" s="4" t="s">
        <v>2629</v>
      </c>
      <c r="L1161" s="4" t="s">
        <v>39</v>
      </c>
      <c r="M1161" s="4">
        <v>0</v>
      </c>
      <c r="N1161" s="4">
        <v>1496.8219899999999</v>
      </c>
      <c r="O1161" s="4" t="s">
        <v>34</v>
      </c>
      <c r="P1161" s="4" t="s">
        <v>34</v>
      </c>
      <c r="Q1161" s="4">
        <v>1.9819999999999999E-4</v>
      </c>
      <c r="R1161" s="4">
        <v>5.0100000000000003E-6</v>
      </c>
      <c r="S1161" s="4">
        <v>3.52</v>
      </c>
    </row>
    <row r="1162" spans="1:34" hidden="1" outlineLevel="1" collapsed="1" x14ac:dyDescent="0.25">
      <c r="A1162" t="s">
        <v>39</v>
      </c>
      <c r="B1162" s="4" t="s">
        <v>34</v>
      </c>
      <c r="C1162" s="4" t="s">
        <v>2630</v>
      </c>
      <c r="D1162" s="4" t="s">
        <v>39</v>
      </c>
      <c r="E1162" s="4">
        <v>6.1997300000000001E-4</v>
      </c>
      <c r="F1162" s="4">
        <v>6.6384300000000001E-4</v>
      </c>
      <c r="G1162" s="4">
        <v>1</v>
      </c>
      <c r="H1162" s="4">
        <v>1</v>
      </c>
      <c r="I1162" s="4">
        <v>2</v>
      </c>
      <c r="J1162" s="4" t="s">
        <v>2621</v>
      </c>
      <c r="K1162" s="4" t="s">
        <v>2631</v>
      </c>
      <c r="L1162" s="4" t="s">
        <v>39</v>
      </c>
      <c r="M1162" s="4">
        <v>0</v>
      </c>
      <c r="N1162" s="4">
        <v>1300.66443</v>
      </c>
      <c r="O1162" s="4" t="s">
        <v>34</v>
      </c>
      <c r="P1162" s="4" t="s">
        <v>34</v>
      </c>
      <c r="Q1162" s="4">
        <v>1.9819999999999999E-4</v>
      </c>
      <c r="R1162" s="4">
        <v>3.8770000000000003E-5</v>
      </c>
      <c r="S1162" s="4">
        <v>2.88</v>
      </c>
    </row>
    <row r="1163" spans="1:34" x14ac:dyDescent="0.25">
      <c r="A1163" s="3" t="s">
        <v>34</v>
      </c>
      <c r="B1163" s="3" t="s">
        <v>35</v>
      </c>
      <c r="C1163" s="3" t="s">
        <v>2632</v>
      </c>
      <c r="D1163" s="3" t="s">
        <v>2633</v>
      </c>
      <c r="E1163" s="3">
        <v>0</v>
      </c>
      <c r="F1163" s="3">
        <v>19.963000000000001</v>
      </c>
      <c r="G1163" s="3">
        <v>14</v>
      </c>
      <c r="H1163" s="3">
        <v>4</v>
      </c>
      <c r="I1163" s="3">
        <v>60</v>
      </c>
      <c r="J1163" s="3">
        <v>4</v>
      </c>
      <c r="K1163" s="3">
        <v>312</v>
      </c>
      <c r="L1163" s="3">
        <v>33.700000000000003</v>
      </c>
      <c r="M1163" s="3">
        <v>4.83</v>
      </c>
      <c r="N1163" s="3">
        <v>148.47999999999999</v>
      </c>
      <c r="O1163" s="3">
        <v>4</v>
      </c>
      <c r="P1163" s="3" t="s">
        <v>39</v>
      </c>
      <c r="Q1163" s="3" t="s">
        <v>39</v>
      </c>
      <c r="R1163" s="3" t="s">
        <v>39</v>
      </c>
      <c r="S1163" s="3" t="s">
        <v>2634</v>
      </c>
      <c r="T1163" s="3" t="s">
        <v>39</v>
      </c>
      <c r="U1163" s="3" t="s">
        <v>2632</v>
      </c>
      <c r="V1163" s="3" t="s">
        <v>39</v>
      </c>
      <c r="W1163" s="3" t="s">
        <v>427</v>
      </c>
      <c r="X1163" s="3" t="s">
        <v>39</v>
      </c>
      <c r="Y1163" s="3" t="s">
        <v>39</v>
      </c>
      <c r="Z1163" s="3" t="s">
        <v>39</v>
      </c>
      <c r="AA1163" s="3">
        <v>0</v>
      </c>
      <c r="AB1163" s="3" t="s">
        <v>34</v>
      </c>
      <c r="AC1163" s="3">
        <v>1</v>
      </c>
      <c r="AD1163" s="3">
        <v>0</v>
      </c>
      <c r="AE1163" s="3" t="s">
        <v>39</v>
      </c>
      <c r="AF1163" s="3">
        <v>1</v>
      </c>
      <c r="AG1163" s="3" t="s">
        <v>2635</v>
      </c>
      <c r="AH1163" s="3" t="s">
        <v>2635</v>
      </c>
    </row>
    <row r="1164" spans="1:34" hidden="1" outlineLevel="1" collapsed="1" x14ac:dyDescent="0.25">
      <c r="A1164" t="s">
        <v>39</v>
      </c>
      <c r="B1164" s="2" t="s">
        <v>45</v>
      </c>
      <c r="C1164" s="2" t="s">
        <v>46</v>
      </c>
      <c r="D1164" s="2" t="s">
        <v>33</v>
      </c>
      <c r="E1164" s="2" t="s">
        <v>47</v>
      </c>
      <c r="F1164" s="2" t="s">
        <v>48</v>
      </c>
      <c r="G1164" s="2" t="s">
        <v>28</v>
      </c>
      <c r="H1164" s="2" t="s">
        <v>49</v>
      </c>
      <c r="I1164" s="2" t="s">
        <v>8</v>
      </c>
      <c r="J1164" s="2" t="s">
        <v>50</v>
      </c>
      <c r="K1164" s="2" t="s">
        <v>51</v>
      </c>
      <c r="L1164" s="2" t="s">
        <v>52</v>
      </c>
      <c r="M1164" s="2" t="s">
        <v>53</v>
      </c>
      <c r="N1164" s="2" t="s">
        <v>54</v>
      </c>
      <c r="O1164" s="2" t="s">
        <v>27</v>
      </c>
      <c r="P1164" s="2" t="s">
        <v>55</v>
      </c>
      <c r="Q1164" s="2" t="s">
        <v>56</v>
      </c>
      <c r="R1164" s="2" t="s">
        <v>57</v>
      </c>
      <c r="S1164" s="2" t="s">
        <v>58</v>
      </c>
    </row>
    <row r="1165" spans="1:34" hidden="1" outlineLevel="1" collapsed="1" x14ac:dyDescent="0.25">
      <c r="A1165" t="s">
        <v>39</v>
      </c>
      <c r="B1165" s="4" t="s">
        <v>34</v>
      </c>
      <c r="C1165" s="4" t="s">
        <v>2636</v>
      </c>
      <c r="D1165" s="4" t="s">
        <v>39</v>
      </c>
      <c r="E1165" s="4">
        <v>9.6387999999999997E-4</v>
      </c>
      <c r="F1165" s="4">
        <v>6.6384300000000001E-4</v>
      </c>
      <c r="G1165" s="4">
        <v>1</v>
      </c>
      <c r="H1165" s="4">
        <v>1</v>
      </c>
      <c r="I1165" s="4">
        <v>4</v>
      </c>
      <c r="J1165" s="4" t="s">
        <v>2632</v>
      </c>
      <c r="K1165" s="4" t="s">
        <v>2637</v>
      </c>
      <c r="L1165" s="4" t="s">
        <v>39</v>
      </c>
      <c r="M1165" s="4">
        <v>0</v>
      </c>
      <c r="N1165" s="4">
        <v>1283.67426</v>
      </c>
      <c r="O1165" s="4" t="s">
        <v>34</v>
      </c>
      <c r="P1165" s="4" t="s">
        <v>34</v>
      </c>
      <c r="Q1165" s="4">
        <v>1.9819999999999999E-4</v>
      </c>
      <c r="R1165" s="4">
        <v>6.8949999999999995E-5</v>
      </c>
      <c r="S1165" s="4">
        <v>2.72</v>
      </c>
    </row>
    <row r="1166" spans="1:34" hidden="1" outlineLevel="1" collapsed="1" x14ac:dyDescent="0.25">
      <c r="A1166" t="s">
        <v>39</v>
      </c>
      <c r="B1166" s="4" t="s">
        <v>34</v>
      </c>
      <c r="C1166" s="4" t="s">
        <v>2638</v>
      </c>
      <c r="D1166" s="4" t="s">
        <v>1903</v>
      </c>
      <c r="E1166" s="4">
        <v>1.20084E-4</v>
      </c>
      <c r="F1166" s="4">
        <v>6.6384300000000001E-4</v>
      </c>
      <c r="G1166" s="4">
        <v>1</v>
      </c>
      <c r="H1166" s="4">
        <v>1</v>
      </c>
      <c r="I1166" s="4">
        <v>1</v>
      </c>
      <c r="J1166" s="4" t="s">
        <v>2632</v>
      </c>
      <c r="K1166" s="4" t="s">
        <v>2639</v>
      </c>
      <c r="L1166" s="4" t="s">
        <v>2640</v>
      </c>
      <c r="M1166" s="4">
        <v>1</v>
      </c>
      <c r="N1166" s="4">
        <v>2296.16419</v>
      </c>
      <c r="O1166" s="4" t="s">
        <v>34</v>
      </c>
      <c r="P1166" s="4" t="s">
        <v>34</v>
      </c>
      <c r="Q1166" s="4">
        <v>1.9819999999999999E-4</v>
      </c>
      <c r="R1166" s="4">
        <v>4.6330000000000004E-6</v>
      </c>
      <c r="S1166" s="4">
        <v>4.33</v>
      </c>
    </row>
    <row r="1167" spans="1:34" hidden="1" outlineLevel="1" collapsed="1" x14ac:dyDescent="0.25">
      <c r="A1167" t="s">
        <v>39</v>
      </c>
      <c r="B1167" s="4" t="s">
        <v>34</v>
      </c>
      <c r="C1167" s="4" t="s">
        <v>2641</v>
      </c>
      <c r="D1167" s="4" t="s">
        <v>39</v>
      </c>
      <c r="E1167" s="4">
        <v>3.2377799999999999E-4</v>
      </c>
      <c r="F1167" s="4">
        <v>6.6384300000000001E-4</v>
      </c>
      <c r="G1167" s="4">
        <v>1</v>
      </c>
      <c r="H1167" s="4">
        <v>1</v>
      </c>
      <c r="I1167" s="4">
        <v>53</v>
      </c>
      <c r="J1167" s="4" t="s">
        <v>2632</v>
      </c>
      <c r="K1167" s="4" t="s">
        <v>2642</v>
      </c>
      <c r="L1167" s="4" t="s">
        <v>39</v>
      </c>
      <c r="M1167" s="4">
        <v>0</v>
      </c>
      <c r="N1167" s="4">
        <v>1060.5884699999999</v>
      </c>
      <c r="O1167" s="4" t="s">
        <v>34</v>
      </c>
      <c r="P1167" s="4" t="s">
        <v>34</v>
      </c>
      <c r="Q1167" s="4">
        <v>1.9819999999999999E-4</v>
      </c>
      <c r="R1167" s="4">
        <v>1.6750000000000001E-5</v>
      </c>
      <c r="S1167" s="4">
        <v>2.78</v>
      </c>
    </row>
    <row r="1168" spans="1:34" hidden="1" outlineLevel="1" collapsed="1" x14ac:dyDescent="0.25">
      <c r="A1168" t="s">
        <v>39</v>
      </c>
      <c r="B1168" s="4" t="s">
        <v>34</v>
      </c>
      <c r="C1168" s="4" t="s">
        <v>2643</v>
      </c>
      <c r="D1168" s="4" t="s">
        <v>39</v>
      </c>
      <c r="E1168" s="4">
        <v>6.36488E-5</v>
      </c>
      <c r="F1168" s="4">
        <v>6.6384300000000001E-4</v>
      </c>
      <c r="G1168" s="4">
        <v>1</v>
      </c>
      <c r="H1168" s="4">
        <v>1</v>
      </c>
      <c r="I1168" s="4">
        <v>2</v>
      </c>
      <c r="J1168" s="4" t="s">
        <v>2632</v>
      </c>
      <c r="K1168" s="4" t="s">
        <v>2644</v>
      </c>
      <c r="L1168" s="4" t="s">
        <v>39</v>
      </c>
      <c r="M1168" s="4">
        <v>0</v>
      </c>
      <c r="N1168" s="4">
        <v>1295.6994099999999</v>
      </c>
      <c r="O1168" s="4" t="s">
        <v>34</v>
      </c>
      <c r="P1168" s="4" t="s">
        <v>34</v>
      </c>
      <c r="Q1168" s="4">
        <v>1.9819999999999999E-4</v>
      </c>
      <c r="R1168" s="4">
        <v>2.0329999999999998E-6</v>
      </c>
      <c r="S1168" s="4">
        <v>3.44</v>
      </c>
    </row>
    <row r="1169" spans="1:34" x14ac:dyDescent="0.25">
      <c r="A1169" s="3" t="s">
        <v>34</v>
      </c>
      <c r="B1169" s="3" t="s">
        <v>35</v>
      </c>
      <c r="C1169" s="3" t="s">
        <v>2645</v>
      </c>
      <c r="D1169" s="3" t="s">
        <v>2646</v>
      </c>
      <c r="E1169" s="3">
        <v>0</v>
      </c>
      <c r="F1169" s="3">
        <v>19.960999999999999</v>
      </c>
      <c r="G1169" s="3">
        <v>32</v>
      </c>
      <c r="H1169" s="3">
        <v>4</v>
      </c>
      <c r="I1169" s="3">
        <v>11</v>
      </c>
      <c r="J1169" s="3">
        <v>4</v>
      </c>
      <c r="K1169" s="3">
        <v>152</v>
      </c>
      <c r="L1169" s="3">
        <v>17.2</v>
      </c>
      <c r="M1169" s="3">
        <v>9.86</v>
      </c>
      <c r="N1169" s="3">
        <v>40.29</v>
      </c>
      <c r="O1169" s="3">
        <v>4</v>
      </c>
      <c r="P1169" s="3" t="s">
        <v>421</v>
      </c>
      <c r="Q1169" s="3" t="s">
        <v>876</v>
      </c>
      <c r="R1169" s="3" t="s">
        <v>1253</v>
      </c>
      <c r="S1169" s="3" t="s">
        <v>2647</v>
      </c>
      <c r="T1169" s="3" t="s">
        <v>39</v>
      </c>
      <c r="U1169" s="3" t="s">
        <v>2648</v>
      </c>
      <c r="V1169" s="3" t="s">
        <v>39</v>
      </c>
      <c r="W1169" s="3" t="s">
        <v>427</v>
      </c>
      <c r="X1169" s="3" t="s">
        <v>39</v>
      </c>
      <c r="Y1169" s="3" t="s">
        <v>39</v>
      </c>
      <c r="Z1169" s="3" t="s">
        <v>39</v>
      </c>
      <c r="AA1169" s="3">
        <v>0</v>
      </c>
      <c r="AB1169" s="3" t="s">
        <v>34</v>
      </c>
      <c r="AC1169" s="3">
        <v>1</v>
      </c>
      <c r="AD1169" s="3">
        <v>0</v>
      </c>
      <c r="AE1169" s="3" t="s">
        <v>39</v>
      </c>
      <c r="AF1169" s="3">
        <v>0</v>
      </c>
      <c r="AG1169" s="3" t="s">
        <v>39</v>
      </c>
      <c r="AH1169" s="3" t="s">
        <v>2649</v>
      </c>
    </row>
    <row r="1170" spans="1:34" hidden="1" outlineLevel="1" collapsed="1" x14ac:dyDescent="0.25">
      <c r="A1170" t="s">
        <v>39</v>
      </c>
      <c r="B1170" s="2" t="s">
        <v>45</v>
      </c>
      <c r="C1170" s="2" t="s">
        <v>46</v>
      </c>
      <c r="D1170" s="2" t="s">
        <v>33</v>
      </c>
      <c r="E1170" s="2" t="s">
        <v>47</v>
      </c>
      <c r="F1170" s="2" t="s">
        <v>48</v>
      </c>
      <c r="G1170" s="2" t="s">
        <v>28</v>
      </c>
      <c r="H1170" s="2" t="s">
        <v>49</v>
      </c>
      <c r="I1170" s="2" t="s">
        <v>8</v>
      </c>
      <c r="J1170" s="2" t="s">
        <v>50</v>
      </c>
      <c r="K1170" s="2" t="s">
        <v>51</v>
      </c>
      <c r="L1170" s="2" t="s">
        <v>52</v>
      </c>
      <c r="M1170" s="2" t="s">
        <v>53</v>
      </c>
      <c r="N1170" s="2" t="s">
        <v>54</v>
      </c>
      <c r="O1170" s="2" t="s">
        <v>27</v>
      </c>
      <c r="P1170" s="2" t="s">
        <v>55</v>
      </c>
      <c r="Q1170" s="2" t="s">
        <v>56</v>
      </c>
      <c r="R1170" s="2" t="s">
        <v>57</v>
      </c>
      <c r="S1170" s="2" t="s">
        <v>58</v>
      </c>
    </row>
    <row r="1171" spans="1:34" hidden="1" outlineLevel="1" collapsed="1" x14ac:dyDescent="0.25">
      <c r="A1171" t="s">
        <v>39</v>
      </c>
      <c r="B1171" s="4" t="s">
        <v>34</v>
      </c>
      <c r="C1171" s="4" t="s">
        <v>2650</v>
      </c>
      <c r="D1171" s="4" t="s">
        <v>2651</v>
      </c>
      <c r="E1171" s="4">
        <v>7.1694100000000002E-5</v>
      </c>
      <c r="F1171" s="4">
        <v>6.6384300000000001E-4</v>
      </c>
      <c r="G1171" s="4">
        <v>1</v>
      </c>
      <c r="H1171" s="4">
        <v>1</v>
      </c>
      <c r="I1171" s="4">
        <v>1</v>
      </c>
      <c r="J1171" s="4" t="s">
        <v>2645</v>
      </c>
      <c r="K1171" s="4" t="s">
        <v>2652</v>
      </c>
      <c r="L1171" s="4" t="s">
        <v>2653</v>
      </c>
      <c r="M1171" s="4">
        <v>0</v>
      </c>
      <c r="N1171" s="4">
        <v>1861.8319799999999</v>
      </c>
      <c r="O1171" s="4" t="s">
        <v>34</v>
      </c>
      <c r="P1171" s="4" t="s">
        <v>34</v>
      </c>
      <c r="Q1171" s="4">
        <v>1.9819999999999999E-4</v>
      </c>
      <c r="R1171" s="4">
        <v>2.3649999999999998E-6</v>
      </c>
      <c r="S1171" s="4">
        <v>3.85</v>
      </c>
    </row>
    <row r="1172" spans="1:34" hidden="1" outlineLevel="1" collapsed="1" x14ac:dyDescent="0.25">
      <c r="A1172" t="s">
        <v>39</v>
      </c>
      <c r="B1172" s="4" t="s">
        <v>34</v>
      </c>
      <c r="C1172" s="4" t="s">
        <v>2654</v>
      </c>
      <c r="D1172" s="4" t="s">
        <v>2651</v>
      </c>
      <c r="E1172" s="4">
        <v>2.8116399999999998E-3</v>
      </c>
      <c r="F1172" s="4">
        <v>6.6384300000000001E-4</v>
      </c>
      <c r="G1172" s="4">
        <v>1</v>
      </c>
      <c r="H1172" s="4">
        <v>1</v>
      </c>
      <c r="I1172" s="4">
        <v>1</v>
      </c>
      <c r="J1172" s="4" t="s">
        <v>2645</v>
      </c>
      <c r="K1172" s="4" t="s">
        <v>2655</v>
      </c>
      <c r="L1172" s="4" t="s">
        <v>2653</v>
      </c>
      <c r="M1172" s="4">
        <v>1</v>
      </c>
      <c r="N1172" s="4">
        <v>2132.9600300000002</v>
      </c>
      <c r="O1172" s="4" t="s">
        <v>34</v>
      </c>
      <c r="P1172" s="4" t="s">
        <v>34</v>
      </c>
      <c r="Q1172" s="4">
        <v>1.9819999999999999E-4</v>
      </c>
      <c r="R1172" s="4">
        <v>2.7589999999999998E-4</v>
      </c>
      <c r="S1172" s="4">
        <v>3.48</v>
      </c>
    </row>
    <row r="1173" spans="1:34" hidden="1" outlineLevel="1" collapsed="1" x14ac:dyDescent="0.25">
      <c r="A1173" t="s">
        <v>39</v>
      </c>
      <c r="B1173" s="4" t="s">
        <v>34</v>
      </c>
      <c r="C1173" s="4" t="s">
        <v>2656</v>
      </c>
      <c r="D1173" s="4" t="s">
        <v>39</v>
      </c>
      <c r="E1173" s="4">
        <v>7.3072299999999996E-3</v>
      </c>
      <c r="F1173" s="4">
        <v>6.6384300000000001E-4</v>
      </c>
      <c r="G1173" s="4">
        <v>1</v>
      </c>
      <c r="H1173" s="4">
        <v>1</v>
      </c>
      <c r="I1173" s="4">
        <v>1</v>
      </c>
      <c r="J1173" s="4" t="s">
        <v>2645</v>
      </c>
      <c r="K1173" s="4" t="s">
        <v>2657</v>
      </c>
      <c r="L1173" s="4" t="s">
        <v>39</v>
      </c>
      <c r="M1173" s="4">
        <v>1</v>
      </c>
      <c r="N1173" s="4">
        <v>1555.83664</v>
      </c>
      <c r="O1173" s="4" t="s">
        <v>34</v>
      </c>
      <c r="P1173" s="4" t="s">
        <v>34</v>
      </c>
      <c r="Q1173" s="4">
        <v>1.9819999999999999E-4</v>
      </c>
      <c r="R1173" s="4">
        <v>9.546E-4</v>
      </c>
      <c r="S1173" s="4">
        <v>3.43</v>
      </c>
    </row>
    <row r="1174" spans="1:34" hidden="1" outlineLevel="1" collapsed="1" x14ac:dyDescent="0.25">
      <c r="A1174" t="s">
        <v>39</v>
      </c>
      <c r="B1174" s="4" t="s">
        <v>34</v>
      </c>
      <c r="C1174" s="4" t="s">
        <v>2658</v>
      </c>
      <c r="D1174" s="4" t="s">
        <v>39</v>
      </c>
      <c r="E1174" s="4">
        <v>1.6295100000000001E-6</v>
      </c>
      <c r="F1174" s="4">
        <v>6.6384300000000001E-4</v>
      </c>
      <c r="G1174" s="4">
        <v>1</v>
      </c>
      <c r="H1174" s="4">
        <v>3</v>
      </c>
      <c r="I1174" s="4">
        <v>8</v>
      </c>
      <c r="J1174" s="4" t="s">
        <v>2645</v>
      </c>
      <c r="K1174" s="4" t="s">
        <v>2659</v>
      </c>
      <c r="L1174" s="4" t="s">
        <v>39</v>
      </c>
      <c r="M1174" s="4">
        <v>0</v>
      </c>
      <c r="N1174" s="4">
        <v>1763.8909200000001</v>
      </c>
      <c r="O1174" s="4" t="s">
        <v>34</v>
      </c>
      <c r="P1174" s="4" t="s">
        <v>34</v>
      </c>
      <c r="Q1174" s="4">
        <v>1.9819999999999999E-4</v>
      </c>
      <c r="R1174" s="4">
        <v>1.7550000000000002E-8</v>
      </c>
      <c r="S1174" s="4">
        <v>5.35</v>
      </c>
    </row>
    <row r="1175" spans="1:34" x14ac:dyDescent="0.25">
      <c r="A1175" s="3" t="s">
        <v>34</v>
      </c>
      <c r="B1175" s="3" t="s">
        <v>35</v>
      </c>
      <c r="C1175" s="3" t="s">
        <v>2660</v>
      </c>
      <c r="D1175" s="3" t="s">
        <v>2661</v>
      </c>
      <c r="E1175" s="3">
        <v>0</v>
      </c>
      <c r="F1175" s="3">
        <v>19.649000000000001</v>
      </c>
      <c r="G1175" s="3">
        <v>10</v>
      </c>
      <c r="H1175" s="3">
        <v>6</v>
      </c>
      <c r="I1175" s="3">
        <v>18</v>
      </c>
      <c r="J1175" s="3">
        <v>5</v>
      </c>
      <c r="K1175" s="3">
        <v>682</v>
      </c>
      <c r="L1175" s="3">
        <v>74.400000000000006</v>
      </c>
      <c r="M1175" s="3">
        <v>4.93</v>
      </c>
      <c r="N1175" s="3">
        <v>50.55</v>
      </c>
      <c r="O1175" s="3">
        <v>6</v>
      </c>
      <c r="P1175" s="3" t="s">
        <v>38</v>
      </c>
      <c r="Q1175" s="3" t="s">
        <v>39</v>
      </c>
      <c r="R1175" s="3" t="s">
        <v>39</v>
      </c>
      <c r="S1175" s="3" t="s">
        <v>40</v>
      </c>
      <c r="T1175" s="3" t="s">
        <v>39</v>
      </c>
      <c r="U1175" s="3" t="s">
        <v>2660</v>
      </c>
      <c r="V1175" s="3" t="s">
        <v>39</v>
      </c>
      <c r="W1175" s="3" t="s">
        <v>1026</v>
      </c>
      <c r="X1175" s="3" t="s">
        <v>39</v>
      </c>
      <c r="Y1175" s="3" t="s">
        <v>39</v>
      </c>
      <c r="Z1175" s="3" t="s">
        <v>39</v>
      </c>
      <c r="AA1175" s="3">
        <v>0</v>
      </c>
      <c r="AB1175" s="3" t="s">
        <v>34</v>
      </c>
      <c r="AC1175" s="3">
        <v>1</v>
      </c>
      <c r="AD1175" s="3">
        <v>0</v>
      </c>
      <c r="AE1175" s="3" t="s">
        <v>39</v>
      </c>
      <c r="AF1175" s="3">
        <v>1</v>
      </c>
      <c r="AG1175" s="3" t="s">
        <v>2662</v>
      </c>
      <c r="AH1175" s="3" t="s">
        <v>2662</v>
      </c>
    </row>
    <row r="1176" spans="1:34" hidden="1" outlineLevel="1" collapsed="1" x14ac:dyDescent="0.25">
      <c r="A1176" t="s">
        <v>39</v>
      </c>
      <c r="B1176" s="2" t="s">
        <v>45</v>
      </c>
      <c r="C1176" s="2" t="s">
        <v>46</v>
      </c>
      <c r="D1176" s="2" t="s">
        <v>33</v>
      </c>
      <c r="E1176" s="2" t="s">
        <v>47</v>
      </c>
      <c r="F1176" s="2" t="s">
        <v>48</v>
      </c>
      <c r="G1176" s="2" t="s">
        <v>28</v>
      </c>
      <c r="H1176" s="2" t="s">
        <v>49</v>
      </c>
      <c r="I1176" s="2" t="s">
        <v>8</v>
      </c>
      <c r="J1176" s="2" t="s">
        <v>50</v>
      </c>
      <c r="K1176" s="2" t="s">
        <v>51</v>
      </c>
      <c r="L1176" s="2" t="s">
        <v>52</v>
      </c>
      <c r="M1176" s="2" t="s">
        <v>53</v>
      </c>
      <c r="N1176" s="2" t="s">
        <v>54</v>
      </c>
      <c r="O1176" s="2" t="s">
        <v>27</v>
      </c>
      <c r="P1176" s="2" t="s">
        <v>55</v>
      </c>
      <c r="Q1176" s="2" t="s">
        <v>56</v>
      </c>
      <c r="R1176" s="2" t="s">
        <v>57</v>
      </c>
      <c r="S1176" s="2" t="s">
        <v>58</v>
      </c>
    </row>
    <row r="1177" spans="1:34" hidden="1" outlineLevel="1" collapsed="1" x14ac:dyDescent="0.25">
      <c r="A1177" t="s">
        <v>39</v>
      </c>
      <c r="B1177" s="4" t="s">
        <v>34</v>
      </c>
      <c r="C1177" s="4" t="s">
        <v>498</v>
      </c>
      <c r="D1177" s="4" t="s">
        <v>39</v>
      </c>
      <c r="E1177" s="4">
        <v>1.82141E-4</v>
      </c>
      <c r="F1177" s="4">
        <v>6.6384300000000001E-4</v>
      </c>
      <c r="G1177" s="4">
        <v>3</v>
      </c>
      <c r="H1177" s="4">
        <v>4</v>
      </c>
      <c r="I1177" s="4">
        <v>7</v>
      </c>
      <c r="J1177" s="4" t="s">
        <v>499</v>
      </c>
      <c r="K1177" s="4" t="s">
        <v>500</v>
      </c>
      <c r="L1177" s="4" t="s">
        <v>39</v>
      </c>
      <c r="M1177" s="4">
        <v>0</v>
      </c>
      <c r="N1177" s="4">
        <v>1199.67426</v>
      </c>
      <c r="O1177" s="4" t="s">
        <v>34</v>
      </c>
      <c r="P1177" s="4" t="s">
        <v>34</v>
      </c>
      <c r="Q1177" s="4">
        <v>1.9819999999999999E-4</v>
      </c>
      <c r="R1177" s="4">
        <v>7.9170000000000006E-6</v>
      </c>
      <c r="S1177" s="4">
        <v>2.68</v>
      </c>
    </row>
    <row r="1178" spans="1:34" hidden="1" outlineLevel="1" collapsed="1" x14ac:dyDescent="0.25">
      <c r="A1178" t="s">
        <v>39</v>
      </c>
      <c r="B1178" s="4" t="s">
        <v>34</v>
      </c>
      <c r="C1178" s="4" t="s">
        <v>2663</v>
      </c>
      <c r="D1178" s="4" t="s">
        <v>168</v>
      </c>
      <c r="E1178" s="4">
        <v>0.16405900000000001</v>
      </c>
      <c r="F1178" s="4">
        <v>5.2710999999999999E-3</v>
      </c>
      <c r="G1178" s="4">
        <v>1</v>
      </c>
      <c r="H1178" s="4">
        <v>1</v>
      </c>
      <c r="I1178" s="4">
        <v>1</v>
      </c>
      <c r="J1178" s="4" t="s">
        <v>2660</v>
      </c>
      <c r="K1178" s="4" t="s">
        <v>2664</v>
      </c>
      <c r="L1178" s="4" t="s">
        <v>2665</v>
      </c>
      <c r="M1178" s="4">
        <v>1</v>
      </c>
      <c r="N1178" s="4">
        <v>2023.05285</v>
      </c>
      <c r="O1178" s="4" t="s">
        <v>34</v>
      </c>
      <c r="P1178" s="4" t="s">
        <v>34</v>
      </c>
      <c r="Q1178" s="4">
        <v>1.3780000000000001E-3</v>
      </c>
      <c r="R1178" s="4">
        <v>5.978E-2</v>
      </c>
      <c r="S1178" s="4">
        <v>3.19</v>
      </c>
    </row>
    <row r="1179" spans="1:34" hidden="1" outlineLevel="1" collapsed="1" x14ac:dyDescent="0.25">
      <c r="A1179" t="s">
        <v>39</v>
      </c>
      <c r="B1179" s="4" t="s">
        <v>34</v>
      </c>
      <c r="C1179" s="4" t="s">
        <v>2666</v>
      </c>
      <c r="D1179" s="4" t="s">
        <v>39</v>
      </c>
      <c r="E1179" s="4">
        <v>2.88214E-3</v>
      </c>
      <c r="F1179" s="4">
        <v>6.6384300000000001E-4</v>
      </c>
      <c r="G1179" s="4">
        <v>1</v>
      </c>
      <c r="H1179" s="4">
        <v>1</v>
      </c>
      <c r="I1179" s="4">
        <v>3</v>
      </c>
      <c r="J1179" s="4" t="s">
        <v>2660</v>
      </c>
      <c r="K1179" s="4" t="s">
        <v>2667</v>
      </c>
      <c r="L1179" s="4" t="s">
        <v>39</v>
      </c>
      <c r="M1179" s="4">
        <v>0</v>
      </c>
      <c r="N1179" s="4">
        <v>1513.7169100000001</v>
      </c>
      <c r="O1179" s="4" t="s">
        <v>34</v>
      </c>
      <c r="P1179" s="4" t="s">
        <v>34</v>
      </c>
      <c r="Q1179" s="4">
        <v>1.9819999999999999E-4</v>
      </c>
      <c r="R1179" s="4">
        <v>2.8459999999999998E-4</v>
      </c>
      <c r="S1179" s="4">
        <v>2.12</v>
      </c>
    </row>
    <row r="1180" spans="1:34" hidden="1" outlineLevel="1" collapsed="1" x14ac:dyDescent="0.25">
      <c r="A1180" t="s">
        <v>39</v>
      </c>
      <c r="B1180" s="4" t="s">
        <v>34</v>
      </c>
      <c r="C1180" s="4" t="s">
        <v>2668</v>
      </c>
      <c r="D1180" s="4" t="s">
        <v>39</v>
      </c>
      <c r="E1180" s="4">
        <v>3.0371800000000001E-2</v>
      </c>
      <c r="F1180" s="4">
        <v>6.6384300000000001E-4</v>
      </c>
      <c r="G1180" s="4">
        <v>1</v>
      </c>
      <c r="H1180" s="4">
        <v>1</v>
      </c>
      <c r="I1180" s="4">
        <v>1</v>
      </c>
      <c r="J1180" s="4" t="s">
        <v>2660</v>
      </c>
      <c r="K1180" s="4" t="s">
        <v>2669</v>
      </c>
      <c r="L1180" s="4" t="s">
        <v>39</v>
      </c>
      <c r="M1180" s="4">
        <v>1</v>
      </c>
      <c r="N1180" s="4">
        <v>2182.1026400000001</v>
      </c>
      <c r="O1180" s="4" t="s">
        <v>34</v>
      </c>
      <c r="P1180" s="4" t="s">
        <v>34</v>
      </c>
      <c r="Q1180" s="4">
        <v>1.9819999999999999E-4</v>
      </c>
      <c r="R1180" s="4">
        <v>6.1609999999999998E-3</v>
      </c>
      <c r="S1180" s="4">
        <v>2.88</v>
      </c>
    </row>
    <row r="1181" spans="1:34" hidden="1" outlineLevel="1" collapsed="1" x14ac:dyDescent="0.25">
      <c r="A1181" t="s">
        <v>39</v>
      </c>
      <c r="B1181" s="4" t="s">
        <v>34</v>
      </c>
      <c r="C1181" s="4" t="s">
        <v>2670</v>
      </c>
      <c r="D1181" s="4" t="s">
        <v>39</v>
      </c>
      <c r="E1181" s="4">
        <v>9.2534500000000006E-2</v>
      </c>
      <c r="F1181" s="4">
        <v>1.35166E-3</v>
      </c>
      <c r="G1181" s="4">
        <v>1</v>
      </c>
      <c r="H1181" s="4">
        <v>1</v>
      </c>
      <c r="I1181" s="4">
        <v>1</v>
      </c>
      <c r="J1181" s="4" t="s">
        <v>2660</v>
      </c>
      <c r="K1181" s="4" t="s">
        <v>2671</v>
      </c>
      <c r="L1181" s="4" t="s">
        <v>39</v>
      </c>
      <c r="M1181" s="4">
        <v>0</v>
      </c>
      <c r="N1181" s="4">
        <v>1645.8795600000001</v>
      </c>
      <c r="O1181" s="4" t="s">
        <v>34</v>
      </c>
      <c r="P1181" s="4" t="s">
        <v>34</v>
      </c>
      <c r="Q1181" s="4">
        <v>3.7310000000000002E-4</v>
      </c>
      <c r="R1181" s="4">
        <v>2.707E-2</v>
      </c>
      <c r="S1181" s="4">
        <v>2.0099999999999998</v>
      </c>
    </row>
    <row r="1182" spans="1:34" hidden="1" outlineLevel="1" collapsed="1" x14ac:dyDescent="0.25">
      <c r="A1182" t="s">
        <v>39</v>
      </c>
      <c r="B1182" s="4" t="s">
        <v>34</v>
      </c>
      <c r="C1182" s="4" t="s">
        <v>2672</v>
      </c>
      <c r="D1182" s="4" t="s">
        <v>198</v>
      </c>
      <c r="E1182" s="4">
        <v>7.4113399999999996E-4</v>
      </c>
      <c r="F1182" s="4">
        <v>6.6384300000000001E-4</v>
      </c>
      <c r="G1182" s="4">
        <v>1</v>
      </c>
      <c r="H1182" s="4">
        <v>1</v>
      </c>
      <c r="I1182" s="4">
        <v>5</v>
      </c>
      <c r="J1182" s="4" t="s">
        <v>2660</v>
      </c>
      <c r="K1182" s="4" t="s">
        <v>2673</v>
      </c>
      <c r="L1182" s="4" t="s">
        <v>2665</v>
      </c>
      <c r="M1182" s="4">
        <v>0</v>
      </c>
      <c r="N1182" s="4">
        <v>1894.9578899999999</v>
      </c>
      <c r="O1182" s="4" t="s">
        <v>34</v>
      </c>
      <c r="P1182" s="4" t="s">
        <v>34</v>
      </c>
      <c r="Q1182" s="4">
        <v>1.9819999999999999E-4</v>
      </c>
      <c r="R1182" s="4">
        <v>4.8980000000000002E-5</v>
      </c>
      <c r="S1182" s="4">
        <v>3.97</v>
      </c>
    </row>
    <row r="1183" spans="1:34" x14ac:dyDescent="0.25">
      <c r="A1183" s="3" t="s">
        <v>34</v>
      </c>
      <c r="B1183" s="3" t="s">
        <v>35</v>
      </c>
      <c r="C1183" s="3" t="s">
        <v>2674</v>
      </c>
      <c r="D1183" s="3" t="s">
        <v>2675</v>
      </c>
      <c r="E1183" s="3">
        <v>0</v>
      </c>
      <c r="F1183" s="3">
        <v>19.550999999999998</v>
      </c>
      <c r="G1183" s="3">
        <v>21</v>
      </c>
      <c r="H1183" s="3">
        <v>3</v>
      </c>
      <c r="I1183" s="3">
        <v>9</v>
      </c>
      <c r="J1183" s="3">
        <v>1</v>
      </c>
      <c r="K1183" s="3">
        <v>184</v>
      </c>
      <c r="L1183" s="3">
        <v>20.5</v>
      </c>
      <c r="M1183" s="3">
        <v>10.92</v>
      </c>
      <c r="N1183" s="3">
        <v>23.88</v>
      </c>
      <c r="O1183" s="3">
        <v>3</v>
      </c>
      <c r="P1183" s="3" t="s">
        <v>421</v>
      </c>
      <c r="Q1183" s="3" t="s">
        <v>876</v>
      </c>
      <c r="R1183" s="3" t="s">
        <v>877</v>
      </c>
      <c r="S1183" s="3" t="s">
        <v>2623</v>
      </c>
      <c r="T1183" s="3" t="s">
        <v>39</v>
      </c>
      <c r="U1183" s="3" t="s">
        <v>2676</v>
      </c>
      <c r="V1183" s="3" t="s">
        <v>39</v>
      </c>
      <c r="W1183" s="3" t="s">
        <v>1026</v>
      </c>
      <c r="X1183" s="3" t="s">
        <v>39</v>
      </c>
      <c r="Y1183" s="3" t="s">
        <v>39</v>
      </c>
      <c r="Z1183" s="3" t="s">
        <v>39</v>
      </c>
      <c r="AA1183" s="3">
        <v>0</v>
      </c>
      <c r="AB1183" s="3" t="s">
        <v>34</v>
      </c>
      <c r="AC1183" s="3">
        <v>1</v>
      </c>
      <c r="AD1183" s="3">
        <v>0</v>
      </c>
      <c r="AE1183" s="3" t="s">
        <v>39</v>
      </c>
      <c r="AF1183" s="3">
        <v>0</v>
      </c>
      <c r="AG1183" s="3" t="s">
        <v>39</v>
      </c>
      <c r="AH1183" s="3" t="s">
        <v>39</v>
      </c>
    </row>
    <row r="1184" spans="1:34" hidden="1" outlineLevel="1" collapsed="1" x14ac:dyDescent="0.25">
      <c r="A1184" t="s">
        <v>39</v>
      </c>
      <c r="B1184" s="2" t="s">
        <v>45</v>
      </c>
      <c r="C1184" s="2" t="s">
        <v>46</v>
      </c>
      <c r="D1184" s="2" t="s">
        <v>33</v>
      </c>
      <c r="E1184" s="2" t="s">
        <v>47</v>
      </c>
      <c r="F1184" s="2" t="s">
        <v>48</v>
      </c>
      <c r="G1184" s="2" t="s">
        <v>28</v>
      </c>
      <c r="H1184" s="2" t="s">
        <v>49</v>
      </c>
      <c r="I1184" s="2" t="s">
        <v>8</v>
      </c>
      <c r="J1184" s="2" t="s">
        <v>50</v>
      </c>
      <c r="K1184" s="2" t="s">
        <v>51</v>
      </c>
      <c r="L1184" s="2" t="s">
        <v>52</v>
      </c>
      <c r="M1184" s="2" t="s">
        <v>53</v>
      </c>
      <c r="N1184" s="2" t="s">
        <v>54</v>
      </c>
      <c r="O1184" s="2" t="s">
        <v>27</v>
      </c>
      <c r="P1184" s="2" t="s">
        <v>55</v>
      </c>
      <c r="Q1184" s="2" t="s">
        <v>56</v>
      </c>
      <c r="R1184" s="2" t="s">
        <v>57</v>
      </c>
      <c r="S1184" s="2" t="s">
        <v>58</v>
      </c>
    </row>
    <row r="1185" spans="1:34" hidden="1" outlineLevel="1" collapsed="1" x14ac:dyDescent="0.25">
      <c r="A1185" t="s">
        <v>39</v>
      </c>
      <c r="B1185" s="4" t="s">
        <v>34</v>
      </c>
      <c r="C1185" s="4" t="s">
        <v>2625</v>
      </c>
      <c r="D1185" s="4" t="s">
        <v>39</v>
      </c>
      <c r="E1185" s="4">
        <v>2.6757399999999998E-3</v>
      </c>
      <c r="F1185" s="4">
        <v>6.6384300000000001E-4</v>
      </c>
      <c r="G1185" s="4">
        <v>2</v>
      </c>
      <c r="H1185" s="4">
        <v>2</v>
      </c>
      <c r="I1185" s="4">
        <v>1</v>
      </c>
      <c r="J1185" s="4" t="s">
        <v>2626</v>
      </c>
      <c r="K1185" s="4" t="s">
        <v>2627</v>
      </c>
      <c r="L1185" s="4" t="s">
        <v>39</v>
      </c>
      <c r="M1185" s="4">
        <v>0</v>
      </c>
      <c r="N1185" s="4">
        <v>1644.87039</v>
      </c>
      <c r="O1185" s="4" t="s">
        <v>34</v>
      </c>
      <c r="P1185" s="4" t="s">
        <v>34</v>
      </c>
      <c r="Q1185" s="4">
        <v>1.9819999999999999E-4</v>
      </c>
      <c r="R1185" s="4">
        <v>2.588E-4</v>
      </c>
      <c r="S1185" s="4">
        <v>2.81</v>
      </c>
    </row>
    <row r="1186" spans="1:34" hidden="1" outlineLevel="1" collapsed="1" x14ac:dyDescent="0.25">
      <c r="A1186" t="s">
        <v>39</v>
      </c>
      <c r="B1186" s="4" t="s">
        <v>34</v>
      </c>
      <c r="C1186" s="4" t="s">
        <v>2628</v>
      </c>
      <c r="D1186" s="4" t="s">
        <v>39</v>
      </c>
      <c r="E1186" s="4">
        <v>1.27448E-4</v>
      </c>
      <c r="F1186" s="4">
        <v>6.6384300000000001E-4</v>
      </c>
      <c r="G1186" s="4">
        <v>2</v>
      </c>
      <c r="H1186" s="4">
        <v>2</v>
      </c>
      <c r="I1186" s="4">
        <v>4</v>
      </c>
      <c r="J1186" s="4" t="s">
        <v>2626</v>
      </c>
      <c r="K1186" s="4" t="s">
        <v>2629</v>
      </c>
      <c r="L1186" s="4" t="s">
        <v>39</v>
      </c>
      <c r="M1186" s="4">
        <v>0</v>
      </c>
      <c r="N1186" s="4">
        <v>1496.8219899999999</v>
      </c>
      <c r="O1186" s="4" t="s">
        <v>34</v>
      </c>
      <c r="P1186" s="4" t="s">
        <v>34</v>
      </c>
      <c r="Q1186" s="4">
        <v>1.9819999999999999E-4</v>
      </c>
      <c r="R1186" s="4">
        <v>5.0100000000000003E-6</v>
      </c>
      <c r="S1186" s="4">
        <v>3.52</v>
      </c>
    </row>
    <row r="1187" spans="1:34" hidden="1" outlineLevel="1" collapsed="1" x14ac:dyDescent="0.25">
      <c r="A1187" t="s">
        <v>39</v>
      </c>
      <c r="B1187" s="4" t="s">
        <v>34</v>
      </c>
      <c r="C1187" s="4" t="s">
        <v>2677</v>
      </c>
      <c r="D1187" s="4" t="s">
        <v>39</v>
      </c>
      <c r="E1187" s="4">
        <v>2.1198699999999998E-3</v>
      </c>
      <c r="F1187" s="4">
        <v>6.6384300000000001E-4</v>
      </c>
      <c r="G1187" s="4">
        <v>1</v>
      </c>
      <c r="H1187" s="4">
        <v>1</v>
      </c>
      <c r="I1187" s="4">
        <v>4</v>
      </c>
      <c r="J1187" s="4" t="s">
        <v>2674</v>
      </c>
      <c r="K1187" s="4" t="s">
        <v>2678</v>
      </c>
      <c r="L1187" s="4" t="s">
        <v>39</v>
      </c>
      <c r="M1187" s="4">
        <v>0</v>
      </c>
      <c r="N1187" s="4">
        <v>1286.64878</v>
      </c>
      <c r="O1187" s="4" t="s">
        <v>34</v>
      </c>
      <c r="P1187" s="4" t="s">
        <v>34</v>
      </c>
      <c r="Q1187" s="4">
        <v>1.9819999999999999E-4</v>
      </c>
      <c r="R1187" s="4">
        <v>1.919E-4</v>
      </c>
      <c r="S1187" s="4">
        <v>2.75</v>
      </c>
    </row>
    <row r="1188" spans="1:34" x14ac:dyDescent="0.25">
      <c r="A1188" s="3" t="s">
        <v>34</v>
      </c>
      <c r="B1188" s="3" t="s">
        <v>35</v>
      </c>
      <c r="C1188" s="3" t="s">
        <v>2679</v>
      </c>
      <c r="D1188" s="3" t="s">
        <v>2680</v>
      </c>
      <c r="E1188" s="3">
        <v>0</v>
      </c>
      <c r="F1188" s="3">
        <v>19.510000000000002</v>
      </c>
      <c r="G1188" s="3">
        <v>39</v>
      </c>
      <c r="H1188" s="3">
        <v>5</v>
      </c>
      <c r="I1188" s="3">
        <v>35</v>
      </c>
      <c r="J1188" s="3">
        <v>5</v>
      </c>
      <c r="K1188" s="3">
        <v>142</v>
      </c>
      <c r="L1188" s="3">
        <v>16</v>
      </c>
      <c r="M1188" s="3">
        <v>10.7</v>
      </c>
      <c r="N1188" s="3">
        <v>92.15</v>
      </c>
      <c r="O1188" s="3">
        <v>5</v>
      </c>
      <c r="P1188" s="3" t="s">
        <v>421</v>
      </c>
      <c r="Q1188" s="3" t="s">
        <v>876</v>
      </c>
      <c r="R1188" s="3" t="s">
        <v>844</v>
      </c>
      <c r="S1188" s="3" t="s">
        <v>2681</v>
      </c>
      <c r="T1188" s="3" t="s">
        <v>39</v>
      </c>
      <c r="U1188" s="3" t="s">
        <v>2682</v>
      </c>
      <c r="V1188" s="3" t="s">
        <v>39</v>
      </c>
      <c r="W1188" s="3" t="s">
        <v>1340</v>
      </c>
      <c r="X1188" s="3" t="s">
        <v>39</v>
      </c>
      <c r="Y1188" s="3" t="s">
        <v>39</v>
      </c>
      <c r="Z1188" s="3" t="s">
        <v>39</v>
      </c>
      <c r="AA1188" s="3">
        <v>0</v>
      </c>
      <c r="AB1188" s="3" t="s">
        <v>34</v>
      </c>
      <c r="AC1188" s="3">
        <v>1</v>
      </c>
      <c r="AD1188" s="3">
        <v>0</v>
      </c>
      <c r="AE1188" s="3" t="s">
        <v>39</v>
      </c>
      <c r="AF1188" s="3">
        <v>5</v>
      </c>
      <c r="AG1188" s="3" t="s">
        <v>2683</v>
      </c>
      <c r="AH1188" s="3" t="s">
        <v>2683</v>
      </c>
    </row>
    <row r="1189" spans="1:34" hidden="1" outlineLevel="1" collapsed="1" x14ac:dyDescent="0.25">
      <c r="A1189" t="s">
        <v>39</v>
      </c>
      <c r="B1189" s="2" t="s">
        <v>45</v>
      </c>
      <c r="C1189" s="2" t="s">
        <v>46</v>
      </c>
      <c r="D1189" s="2" t="s">
        <v>33</v>
      </c>
      <c r="E1189" s="2" t="s">
        <v>47</v>
      </c>
      <c r="F1189" s="2" t="s">
        <v>48</v>
      </c>
      <c r="G1189" s="2" t="s">
        <v>28</v>
      </c>
      <c r="H1189" s="2" t="s">
        <v>49</v>
      </c>
      <c r="I1189" s="2" t="s">
        <v>8</v>
      </c>
      <c r="J1189" s="2" t="s">
        <v>50</v>
      </c>
      <c r="K1189" s="2" t="s">
        <v>51</v>
      </c>
      <c r="L1189" s="2" t="s">
        <v>52</v>
      </c>
      <c r="M1189" s="2" t="s">
        <v>53</v>
      </c>
      <c r="N1189" s="2" t="s">
        <v>54</v>
      </c>
      <c r="O1189" s="2" t="s">
        <v>27</v>
      </c>
      <c r="P1189" s="2" t="s">
        <v>55</v>
      </c>
      <c r="Q1189" s="2" t="s">
        <v>56</v>
      </c>
      <c r="R1189" s="2" t="s">
        <v>57</v>
      </c>
      <c r="S1189" s="2" t="s">
        <v>58</v>
      </c>
    </row>
    <row r="1190" spans="1:34" hidden="1" outlineLevel="1" collapsed="1" x14ac:dyDescent="0.25">
      <c r="A1190" t="s">
        <v>39</v>
      </c>
      <c r="B1190" s="4" t="s">
        <v>34</v>
      </c>
      <c r="C1190" s="4" t="s">
        <v>2684</v>
      </c>
      <c r="D1190" s="4" t="s">
        <v>2685</v>
      </c>
      <c r="E1190" s="4">
        <v>0.11677899999999999</v>
      </c>
      <c r="F1190" s="4">
        <v>1.97102E-3</v>
      </c>
      <c r="G1190" s="4">
        <v>1</v>
      </c>
      <c r="H1190" s="4">
        <v>1</v>
      </c>
      <c r="I1190" s="4">
        <v>1</v>
      </c>
      <c r="J1190" s="4" t="s">
        <v>2679</v>
      </c>
      <c r="K1190" s="4" t="s">
        <v>2686</v>
      </c>
      <c r="L1190" s="4" t="s">
        <v>2687</v>
      </c>
      <c r="M1190" s="4">
        <v>0</v>
      </c>
      <c r="N1190" s="4">
        <v>1186.5594900000001</v>
      </c>
      <c r="O1190" s="4" t="s">
        <v>34</v>
      </c>
      <c r="P1190" s="4" t="s">
        <v>34</v>
      </c>
      <c r="Q1190" s="4">
        <v>5.2709999999999996E-4</v>
      </c>
      <c r="R1190" s="4">
        <v>3.7289999999999997E-2</v>
      </c>
      <c r="S1190" s="4">
        <v>1.9</v>
      </c>
    </row>
    <row r="1191" spans="1:34" hidden="1" outlineLevel="1" collapsed="1" x14ac:dyDescent="0.25">
      <c r="A1191" t="s">
        <v>39</v>
      </c>
      <c r="B1191" s="4" t="s">
        <v>34</v>
      </c>
      <c r="C1191" s="4" t="s">
        <v>2688</v>
      </c>
      <c r="D1191" s="4" t="s">
        <v>2685</v>
      </c>
      <c r="E1191" s="4">
        <v>3.75961E-2</v>
      </c>
      <c r="F1191" s="4">
        <v>6.6384300000000001E-4</v>
      </c>
      <c r="G1191" s="4">
        <v>1</v>
      </c>
      <c r="H1191" s="4">
        <v>1</v>
      </c>
      <c r="I1191" s="4">
        <v>1</v>
      </c>
      <c r="J1191" s="4" t="s">
        <v>2679</v>
      </c>
      <c r="K1191" s="4" t="s">
        <v>2689</v>
      </c>
      <c r="L1191" s="4" t="s">
        <v>2687</v>
      </c>
      <c r="M1191" s="4">
        <v>1</v>
      </c>
      <c r="N1191" s="4">
        <v>1314.65445</v>
      </c>
      <c r="O1191" s="4" t="s">
        <v>34</v>
      </c>
      <c r="P1191" s="4" t="s">
        <v>34</v>
      </c>
      <c r="Q1191" s="4">
        <v>1.9819999999999999E-4</v>
      </c>
      <c r="R1191" s="4">
        <v>8.1510000000000003E-3</v>
      </c>
      <c r="S1191" s="4">
        <v>2.79</v>
      </c>
    </row>
    <row r="1192" spans="1:34" hidden="1" outlineLevel="1" collapsed="1" x14ac:dyDescent="0.25">
      <c r="A1192" t="s">
        <v>39</v>
      </c>
      <c r="B1192" s="4" t="s">
        <v>34</v>
      </c>
      <c r="C1192" s="4" t="s">
        <v>2690</v>
      </c>
      <c r="D1192" s="4" t="s">
        <v>39</v>
      </c>
      <c r="E1192" s="4">
        <v>2.3291499999999999E-3</v>
      </c>
      <c r="F1192" s="4">
        <v>6.6384300000000001E-4</v>
      </c>
      <c r="G1192" s="4">
        <v>1</v>
      </c>
      <c r="H1192" s="4">
        <v>1</v>
      </c>
      <c r="I1192" s="4">
        <v>5</v>
      </c>
      <c r="J1192" s="4" t="s">
        <v>2679</v>
      </c>
      <c r="K1192" s="4" t="s">
        <v>2691</v>
      </c>
      <c r="L1192" s="4" t="s">
        <v>39</v>
      </c>
      <c r="M1192" s="4">
        <v>0</v>
      </c>
      <c r="N1192" s="4">
        <v>1391.76414</v>
      </c>
      <c r="O1192" s="4" t="s">
        <v>34</v>
      </c>
      <c r="P1192" s="4" t="s">
        <v>34</v>
      </c>
      <c r="Q1192" s="4">
        <v>1.9819999999999999E-4</v>
      </c>
      <c r="R1192" s="4">
        <v>2.164E-4</v>
      </c>
      <c r="S1192" s="4">
        <v>3.5</v>
      </c>
    </row>
    <row r="1193" spans="1:34" hidden="1" outlineLevel="1" collapsed="1" x14ac:dyDescent="0.25">
      <c r="A1193" t="s">
        <v>39</v>
      </c>
      <c r="B1193" s="4" t="s">
        <v>34</v>
      </c>
      <c r="C1193" s="4" t="s">
        <v>2692</v>
      </c>
      <c r="D1193" s="4" t="s">
        <v>39</v>
      </c>
      <c r="E1193" s="4">
        <v>1.02732E-2</v>
      </c>
      <c r="F1193" s="4">
        <v>6.6384300000000001E-4</v>
      </c>
      <c r="G1193" s="4">
        <v>1</v>
      </c>
      <c r="H1193" s="4">
        <v>1</v>
      </c>
      <c r="I1193" s="4">
        <v>1</v>
      </c>
      <c r="J1193" s="4" t="s">
        <v>2679</v>
      </c>
      <c r="K1193" s="4" t="s">
        <v>2693</v>
      </c>
      <c r="L1193" s="4" t="s">
        <v>39</v>
      </c>
      <c r="M1193" s="4">
        <v>0</v>
      </c>
      <c r="N1193" s="4">
        <v>1311.6500799999999</v>
      </c>
      <c r="O1193" s="4" t="s">
        <v>34</v>
      </c>
      <c r="P1193" s="4" t="s">
        <v>34</v>
      </c>
      <c r="Q1193" s="4">
        <v>1.9819999999999999E-4</v>
      </c>
      <c r="R1193" s="4">
        <v>1.488E-3</v>
      </c>
      <c r="S1193" s="4">
        <v>2.82</v>
      </c>
    </row>
    <row r="1194" spans="1:34" hidden="1" outlineLevel="1" collapsed="1" x14ac:dyDescent="0.25">
      <c r="A1194" t="s">
        <v>39</v>
      </c>
      <c r="B1194" s="4" t="s">
        <v>34</v>
      </c>
      <c r="C1194" s="4" t="s">
        <v>2692</v>
      </c>
      <c r="D1194" s="4" t="s">
        <v>592</v>
      </c>
      <c r="E1194" s="4">
        <v>2.1559500000000001E-4</v>
      </c>
      <c r="F1194" s="4">
        <v>6.6384300000000001E-4</v>
      </c>
      <c r="G1194" s="4">
        <v>1</v>
      </c>
      <c r="H1194" s="4">
        <v>1</v>
      </c>
      <c r="I1194" s="4">
        <v>26</v>
      </c>
      <c r="J1194" s="4" t="s">
        <v>2679</v>
      </c>
      <c r="K1194" s="4" t="s">
        <v>2693</v>
      </c>
      <c r="L1194" s="4" t="s">
        <v>2694</v>
      </c>
      <c r="M1194" s="4">
        <v>0</v>
      </c>
      <c r="N1194" s="4">
        <v>1327.645</v>
      </c>
      <c r="O1194" s="4" t="s">
        <v>34</v>
      </c>
      <c r="P1194" s="4" t="s">
        <v>34</v>
      </c>
      <c r="Q1194" s="4">
        <v>1.9819999999999999E-4</v>
      </c>
      <c r="R1194" s="4">
        <v>9.8910000000000007E-6</v>
      </c>
      <c r="S1194" s="4">
        <v>3.3</v>
      </c>
    </row>
    <row r="1195" spans="1:34" hidden="1" outlineLevel="1" collapsed="1" x14ac:dyDescent="0.25">
      <c r="A1195" t="s">
        <v>39</v>
      </c>
      <c r="B1195" s="4" t="s">
        <v>34</v>
      </c>
      <c r="C1195" s="4" t="s">
        <v>2695</v>
      </c>
      <c r="D1195" s="4" t="s">
        <v>458</v>
      </c>
      <c r="E1195" s="4">
        <v>8.9177900000000004E-2</v>
      </c>
      <c r="F1195" s="4">
        <v>1.35166E-3</v>
      </c>
      <c r="G1195" s="4">
        <v>1</v>
      </c>
      <c r="H1195" s="4">
        <v>1</v>
      </c>
      <c r="I1195" s="4">
        <v>1</v>
      </c>
      <c r="J1195" s="4" t="s">
        <v>2679</v>
      </c>
      <c r="K1195" s="4" t="s">
        <v>2696</v>
      </c>
      <c r="L1195" s="4" t="s">
        <v>2697</v>
      </c>
      <c r="M1195" s="4">
        <v>0</v>
      </c>
      <c r="N1195" s="4">
        <v>2066.0660600000001</v>
      </c>
      <c r="O1195" s="4" t="s">
        <v>34</v>
      </c>
      <c r="P1195" s="4" t="s">
        <v>34</v>
      </c>
      <c r="Q1195" s="4">
        <v>3.7310000000000002E-4</v>
      </c>
      <c r="R1195" s="4">
        <v>2.58E-2</v>
      </c>
      <c r="S1195" s="4">
        <v>2.31</v>
      </c>
    </row>
    <row r="1196" spans="1:34" x14ac:dyDescent="0.25">
      <c r="A1196" s="3" t="s">
        <v>34</v>
      </c>
      <c r="B1196" s="3" t="s">
        <v>35</v>
      </c>
      <c r="C1196" s="3" t="s">
        <v>947</v>
      </c>
      <c r="D1196" s="3" t="s">
        <v>2698</v>
      </c>
      <c r="E1196" s="3">
        <v>0</v>
      </c>
      <c r="F1196" s="3">
        <v>19.47</v>
      </c>
      <c r="G1196" s="3">
        <v>17</v>
      </c>
      <c r="H1196" s="3">
        <v>6</v>
      </c>
      <c r="I1196" s="3">
        <v>9</v>
      </c>
      <c r="J1196" s="3">
        <v>6</v>
      </c>
      <c r="K1196" s="3">
        <v>645</v>
      </c>
      <c r="L1196" s="3">
        <v>65.8</v>
      </c>
      <c r="M1196" s="3">
        <v>8</v>
      </c>
      <c r="N1196" s="3">
        <v>21.62</v>
      </c>
      <c r="O1196" s="3">
        <v>6</v>
      </c>
      <c r="P1196" s="3" t="s">
        <v>39</v>
      </c>
      <c r="Q1196" s="3" t="s">
        <v>39</v>
      </c>
      <c r="R1196" s="3" t="s">
        <v>39</v>
      </c>
      <c r="S1196" s="3" t="s">
        <v>39</v>
      </c>
      <c r="T1196" s="3" t="s">
        <v>39</v>
      </c>
      <c r="U1196" s="3" t="s">
        <v>39</v>
      </c>
      <c r="V1196" s="3" t="s">
        <v>39</v>
      </c>
      <c r="W1196" s="3" t="s">
        <v>39</v>
      </c>
      <c r="X1196" s="3" t="s">
        <v>39</v>
      </c>
      <c r="Y1196" s="3" t="s">
        <v>39</v>
      </c>
      <c r="Z1196" s="3" t="s">
        <v>39</v>
      </c>
      <c r="AA1196" s="3">
        <v>0</v>
      </c>
      <c r="AB1196" s="3" t="s">
        <v>34</v>
      </c>
      <c r="AC1196" s="3">
        <v>1</v>
      </c>
      <c r="AD1196" s="3">
        <v>0</v>
      </c>
      <c r="AE1196" s="3" t="s">
        <v>39</v>
      </c>
      <c r="AF1196" s="3">
        <v>2</v>
      </c>
      <c r="AG1196" s="3" t="s">
        <v>2699</v>
      </c>
      <c r="AH1196" s="3" t="s">
        <v>2699</v>
      </c>
    </row>
    <row r="1197" spans="1:34" hidden="1" outlineLevel="1" collapsed="1" x14ac:dyDescent="0.25">
      <c r="A1197" t="s">
        <v>39</v>
      </c>
      <c r="B1197" s="2" t="s">
        <v>45</v>
      </c>
      <c r="C1197" s="2" t="s">
        <v>46</v>
      </c>
      <c r="D1197" s="2" t="s">
        <v>33</v>
      </c>
      <c r="E1197" s="2" t="s">
        <v>47</v>
      </c>
      <c r="F1197" s="2" t="s">
        <v>48</v>
      </c>
      <c r="G1197" s="2" t="s">
        <v>28</v>
      </c>
      <c r="H1197" s="2" t="s">
        <v>49</v>
      </c>
      <c r="I1197" s="2" t="s">
        <v>8</v>
      </c>
      <c r="J1197" s="2" t="s">
        <v>50</v>
      </c>
      <c r="K1197" s="2" t="s">
        <v>51</v>
      </c>
      <c r="L1197" s="2" t="s">
        <v>52</v>
      </c>
      <c r="M1197" s="2" t="s">
        <v>53</v>
      </c>
      <c r="N1197" s="2" t="s">
        <v>54</v>
      </c>
      <c r="O1197" s="2" t="s">
        <v>27</v>
      </c>
      <c r="P1197" s="2" t="s">
        <v>55</v>
      </c>
      <c r="Q1197" s="2" t="s">
        <v>56</v>
      </c>
      <c r="R1197" s="2" t="s">
        <v>57</v>
      </c>
      <c r="S1197" s="2" t="s">
        <v>58</v>
      </c>
    </row>
    <row r="1198" spans="1:34" hidden="1" outlineLevel="1" collapsed="1" x14ac:dyDescent="0.25">
      <c r="A1198" t="s">
        <v>39</v>
      </c>
      <c r="B1198" s="4" t="s">
        <v>34</v>
      </c>
      <c r="C1198" s="4" t="s">
        <v>2700</v>
      </c>
      <c r="D1198" s="4" t="s">
        <v>94</v>
      </c>
      <c r="E1198" s="4">
        <v>1.1394E-2</v>
      </c>
      <c r="F1198" s="4">
        <v>6.6384300000000001E-4</v>
      </c>
      <c r="G1198" s="4">
        <v>1</v>
      </c>
      <c r="H1198" s="4">
        <v>1</v>
      </c>
      <c r="I1198" s="4">
        <v>2</v>
      </c>
      <c r="J1198" s="4" t="s">
        <v>947</v>
      </c>
      <c r="K1198" s="4" t="s">
        <v>2701</v>
      </c>
      <c r="L1198" s="4" t="s">
        <v>2702</v>
      </c>
      <c r="M1198" s="4">
        <v>0</v>
      </c>
      <c r="N1198" s="4">
        <v>2474.19265</v>
      </c>
      <c r="O1198" s="4" t="s">
        <v>34</v>
      </c>
      <c r="P1198" s="4" t="s">
        <v>34</v>
      </c>
      <c r="Q1198" s="4">
        <v>1.9819999999999999E-4</v>
      </c>
      <c r="R1198" s="4">
        <v>1.704E-3</v>
      </c>
      <c r="S1198" s="4">
        <v>2.34</v>
      </c>
    </row>
    <row r="1199" spans="1:34" hidden="1" outlineLevel="1" collapsed="1" x14ac:dyDescent="0.25">
      <c r="A1199" t="s">
        <v>39</v>
      </c>
      <c r="B1199" s="4" t="s">
        <v>34</v>
      </c>
      <c r="C1199" s="4" t="s">
        <v>2703</v>
      </c>
      <c r="D1199" s="4" t="s">
        <v>39</v>
      </c>
      <c r="E1199" s="4">
        <v>7.38596E-5</v>
      </c>
      <c r="F1199" s="4">
        <v>6.6384300000000001E-4</v>
      </c>
      <c r="G1199" s="4">
        <v>1</v>
      </c>
      <c r="H1199" s="4">
        <v>1</v>
      </c>
      <c r="I1199" s="4">
        <v>1</v>
      </c>
      <c r="J1199" s="4" t="s">
        <v>947</v>
      </c>
      <c r="K1199" s="4" t="s">
        <v>2704</v>
      </c>
      <c r="L1199" s="4" t="s">
        <v>39</v>
      </c>
      <c r="M1199" s="4">
        <v>0</v>
      </c>
      <c r="N1199" s="4">
        <v>1329.7260200000001</v>
      </c>
      <c r="O1199" s="4" t="s">
        <v>34</v>
      </c>
      <c r="P1199" s="4" t="s">
        <v>34</v>
      </c>
      <c r="Q1199" s="4">
        <v>1.9819999999999999E-4</v>
      </c>
      <c r="R1199" s="4">
        <v>2.464E-6</v>
      </c>
      <c r="S1199" s="4">
        <v>3.28</v>
      </c>
    </row>
    <row r="1200" spans="1:34" hidden="1" outlineLevel="1" collapsed="1" x14ac:dyDescent="0.25">
      <c r="A1200" t="s">
        <v>39</v>
      </c>
      <c r="B1200" s="4" t="s">
        <v>34</v>
      </c>
      <c r="C1200" s="4" t="s">
        <v>2705</v>
      </c>
      <c r="D1200" s="4" t="s">
        <v>39</v>
      </c>
      <c r="E1200" s="4">
        <v>0.13179099999999999</v>
      </c>
      <c r="F1200" s="4">
        <v>1.97102E-3</v>
      </c>
      <c r="G1200" s="4">
        <v>1</v>
      </c>
      <c r="H1200" s="4">
        <v>1</v>
      </c>
      <c r="I1200" s="4">
        <v>1</v>
      </c>
      <c r="J1200" s="4" t="s">
        <v>947</v>
      </c>
      <c r="K1200" s="4" t="s">
        <v>2706</v>
      </c>
      <c r="L1200" s="4" t="s">
        <v>39</v>
      </c>
      <c r="M1200" s="4">
        <v>0</v>
      </c>
      <c r="N1200" s="4">
        <v>1838.9143799999999</v>
      </c>
      <c r="O1200" s="4" t="s">
        <v>34</v>
      </c>
      <c r="P1200" s="4" t="s">
        <v>34</v>
      </c>
      <c r="Q1200" s="4">
        <v>5.2709999999999996E-4</v>
      </c>
      <c r="R1200" s="4">
        <v>4.4150000000000002E-2</v>
      </c>
      <c r="S1200" s="4">
        <v>2.38</v>
      </c>
    </row>
    <row r="1201" spans="1:34" hidden="1" outlineLevel="1" collapsed="1" x14ac:dyDescent="0.25">
      <c r="A1201" t="s">
        <v>39</v>
      </c>
      <c r="B1201" s="4" t="s">
        <v>34</v>
      </c>
      <c r="C1201" s="4" t="s">
        <v>2707</v>
      </c>
      <c r="D1201" s="4" t="s">
        <v>39</v>
      </c>
      <c r="E1201" s="4">
        <v>2.0476000000000001E-3</v>
      </c>
      <c r="F1201" s="4">
        <v>6.6384300000000001E-4</v>
      </c>
      <c r="G1201" s="4">
        <v>1</v>
      </c>
      <c r="H1201" s="4">
        <v>1</v>
      </c>
      <c r="I1201" s="4">
        <v>1</v>
      </c>
      <c r="J1201" s="4" t="s">
        <v>947</v>
      </c>
      <c r="K1201" s="4" t="s">
        <v>2708</v>
      </c>
      <c r="L1201" s="4" t="s">
        <v>39</v>
      </c>
      <c r="M1201" s="4">
        <v>0</v>
      </c>
      <c r="N1201" s="4">
        <v>1460.79952</v>
      </c>
      <c r="O1201" s="4" t="s">
        <v>34</v>
      </c>
      <c r="P1201" s="4" t="s">
        <v>34</v>
      </c>
      <c r="Q1201" s="4">
        <v>1.9819999999999999E-4</v>
      </c>
      <c r="R1201" s="4">
        <v>1.828E-4</v>
      </c>
      <c r="S1201" s="4">
        <v>2.68</v>
      </c>
    </row>
    <row r="1202" spans="1:34" hidden="1" outlineLevel="1" collapsed="1" x14ac:dyDescent="0.25">
      <c r="A1202" t="s">
        <v>39</v>
      </c>
      <c r="B1202" s="4" t="s">
        <v>34</v>
      </c>
      <c r="C1202" s="4" t="s">
        <v>2709</v>
      </c>
      <c r="D1202" s="4" t="s">
        <v>536</v>
      </c>
      <c r="E1202" s="4">
        <v>4.8713000000000003E-3</v>
      </c>
      <c r="F1202" s="4">
        <v>6.6384300000000001E-4</v>
      </c>
      <c r="G1202" s="4">
        <v>1</v>
      </c>
      <c r="H1202" s="4">
        <v>1</v>
      </c>
      <c r="I1202" s="4">
        <v>1</v>
      </c>
      <c r="J1202" s="4" t="s">
        <v>947</v>
      </c>
      <c r="K1202" s="4" t="s">
        <v>2710</v>
      </c>
      <c r="L1202" s="4" t="s">
        <v>2711</v>
      </c>
      <c r="M1202" s="4">
        <v>0</v>
      </c>
      <c r="N1202" s="4">
        <v>3064.4891699999998</v>
      </c>
      <c r="O1202" s="4" t="s">
        <v>34</v>
      </c>
      <c r="P1202" s="4" t="s">
        <v>34</v>
      </c>
      <c r="Q1202" s="4">
        <v>1.9819999999999999E-4</v>
      </c>
      <c r="R1202" s="4">
        <v>5.6470000000000001E-4</v>
      </c>
      <c r="S1202" s="4">
        <v>3.22</v>
      </c>
    </row>
    <row r="1203" spans="1:34" hidden="1" outlineLevel="1" collapsed="1" x14ac:dyDescent="0.25">
      <c r="A1203" t="s">
        <v>39</v>
      </c>
      <c r="B1203" s="4" t="s">
        <v>34</v>
      </c>
      <c r="C1203" s="4" t="s">
        <v>2712</v>
      </c>
      <c r="D1203" s="4" t="s">
        <v>39</v>
      </c>
      <c r="E1203" s="4">
        <v>1.1736E-2</v>
      </c>
      <c r="F1203" s="4">
        <v>6.6384300000000001E-4</v>
      </c>
      <c r="G1203" s="4">
        <v>1</v>
      </c>
      <c r="H1203" s="4">
        <v>1</v>
      </c>
      <c r="I1203" s="4">
        <v>3</v>
      </c>
      <c r="J1203" s="4" t="s">
        <v>947</v>
      </c>
      <c r="K1203" s="4" t="s">
        <v>2713</v>
      </c>
      <c r="L1203" s="4" t="s">
        <v>39</v>
      </c>
      <c r="M1203" s="4">
        <v>0</v>
      </c>
      <c r="N1203" s="4">
        <v>1193.61608</v>
      </c>
      <c r="O1203" s="4" t="s">
        <v>34</v>
      </c>
      <c r="P1203" s="4" t="s">
        <v>34</v>
      </c>
      <c r="Q1203" s="4">
        <v>1.9819999999999999E-4</v>
      </c>
      <c r="R1203" s="4">
        <v>1.771E-3</v>
      </c>
      <c r="S1203" s="4">
        <v>1.91</v>
      </c>
    </row>
    <row r="1204" spans="1:34" x14ac:dyDescent="0.25">
      <c r="A1204" s="3" t="s">
        <v>34</v>
      </c>
      <c r="B1204" s="3" t="s">
        <v>35</v>
      </c>
      <c r="C1204" s="3" t="s">
        <v>2714</v>
      </c>
      <c r="D1204" s="3" t="s">
        <v>2715</v>
      </c>
      <c r="E1204" s="3">
        <v>0</v>
      </c>
      <c r="F1204" s="3">
        <v>19.376000000000001</v>
      </c>
      <c r="G1204" s="3">
        <v>11</v>
      </c>
      <c r="H1204" s="3">
        <v>6</v>
      </c>
      <c r="I1204" s="3">
        <v>10</v>
      </c>
      <c r="J1204" s="3">
        <v>6</v>
      </c>
      <c r="K1204" s="3">
        <v>705</v>
      </c>
      <c r="L1204" s="3">
        <v>80.900000000000006</v>
      </c>
      <c r="M1204" s="3">
        <v>4.83</v>
      </c>
      <c r="N1204" s="3">
        <v>28.38</v>
      </c>
      <c r="O1204" s="3">
        <v>6</v>
      </c>
      <c r="P1204" s="3" t="s">
        <v>2716</v>
      </c>
      <c r="Q1204" s="3" t="s">
        <v>39</v>
      </c>
      <c r="R1204" s="3" t="s">
        <v>1534</v>
      </c>
      <c r="S1204" s="3" t="s">
        <v>2717</v>
      </c>
      <c r="T1204" s="3" t="s">
        <v>39</v>
      </c>
      <c r="U1204" s="3" t="s">
        <v>2718</v>
      </c>
      <c r="V1204" s="3" t="s">
        <v>39</v>
      </c>
      <c r="W1204" s="3" t="s">
        <v>620</v>
      </c>
      <c r="X1204" s="3" t="s">
        <v>39</v>
      </c>
      <c r="Y1204" s="3" t="s">
        <v>39</v>
      </c>
      <c r="Z1204" s="3" t="s">
        <v>39</v>
      </c>
      <c r="AA1204" s="3">
        <v>0</v>
      </c>
      <c r="AB1204" s="3" t="s">
        <v>34</v>
      </c>
      <c r="AC1204" s="3">
        <v>1</v>
      </c>
      <c r="AD1204" s="3">
        <v>0</v>
      </c>
      <c r="AE1204" s="3" t="s">
        <v>39</v>
      </c>
      <c r="AF1204" s="3">
        <v>0</v>
      </c>
      <c r="AG1204" s="3" t="s">
        <v>39</v>
      </c>
      <c r="AH1204" s="3" t="s">
        <v>39</v>
      </c>
    </row>
    <row r="1205" spans="1:34" hidden="1" outlineLevel="1" collapsed="1" x14ac:dyDescent="0.25">
      <c r="A1205" t="s">
        <v>39</v>
      </c>
      <c r="B1205" s="2" t="s">
        <v>45</v>
      </c>
      <c r="C1205" s="2" t="s">
        <v>46</v>
      </c>
      <c r="D1205" s="2" t="s">
        <v>33</v>
      </c>
      <c r="E1205" s="2" t="s">
        <v>47</v>
      </c>
      <c r="F1205" s="2" t="s">
        <v>48</v>
      </c>
      <c r="G1205" s="2" t="s">
        <v>28</v>
      </c>
      <c r="H1205" s="2" t="s">
        <v>49</v>
      </c>
      <c r="I1205" s="2" t="s">
        <v>8</v>
      </c>
      <c r="J1205" s="2" t="s">
        <v>50</v>
      </c>
      <c r="K1205" s="2" t="s">
        <v>51</v>
      </c>
      <c r="L1205" s="2" t="s">
        <v>52</v>
      </c>
      <c r="M1205" s="2" t="s">
        <v>53</v>
      </c>
      <c r="N1205" s="2" t="s">
        <v>54</v>
      </c>
      <c r="O1205" s="2" t="s">
        <v>27</v>
      </c>
      <c r="P1205" s="2" t="s">
        <v>55</v>
      </c>
      <c r="Q1205" s="2" t="s">
        <v>56</v>
      </c>
      <c r="R1205" s="2" t="s">
        <v>57</v>
      </c>
      <c r="S1205" s="2" t="s">
        <v>58</v>
      </c>
    </row>
    <row r="1206" spans="1:34" hidden="1" outlineLevel="1" collapsed="1" x14ac:dyDescent="0.25">
      <c r="A1206" t="s">
        <v>39</v>
      </c>
      <c r="B1206" s="4" t="s">
        <v>34</v>
      </c>
      <c r="C1206" s="4" t="s">
        <v>2719</v>
      </c>
      <c r="D1206" s="4" t="s">
        <v>39</v>
      </c>
      <c r="E1206" s="4">
        <v>4.3382499999999999E-4</v>
      </c>
      <c r="F1206" s="4">
        <v>6.6384300000000001E-4</v>
      </c>
      <c r="G1206" s="4">
        <v>1</v>
      </c>
      <c r="H1206" s="4">
        <v>2</v>
      </c>
      <c r="I1206" s="4">
        <v>2</v>
      </c>
      <c r="J1206" s="4" t="s">
        <v>2714</v>
      </c>
      <c r="K1206" s="4" t="s">
        <v>2720</v>
      </c>
      <c r="L1206" s="4" t="s">
        <v>39</v>
      </c>
      <c r="M1206" s="4">
        <v>0</v>
      </c>
      <c r="N1206" s="4">
        <v>1513.78566</v>
      </c>
      <c r="O1206" s="4" t="s">
        <v>34</v>
      </c>
      <c r="P1206" s="4" t="s">
        <v>34</v>
      </c>
      <c r="Q1206" s="4">
        <v>1.9819999999999999E-4</v>
      </c>
      <c r="R1206" s="4">
        <v>2.4470000000000001E-5</v>
      </c>
      <c r="S1206" s="4">
        <v>3.69</v>
      </c>
    </row>
    <row r="1207" spans="1:34" hidden="1" outlineLevel="1" collapsed="1" x14ac:dyDescent="0.25">
      <c r="A1207" t="s">
        <v>39</v>
      </c>
      <c r="B1207" s="4" t="s">
        <v>34</v>
      </c>
      <c r="C1207" s="4" t="s">
        <v>2721</v>
      </c>
      <c r="D1207" s="4" t="s">
        <v>39</v>
      </c>
      <c r="E1207" s="4">
        <v>2.30006E-2</v>
      </c>
      <c r="F1207" s="4">
        <v>6.6384300000000001E-4</v>
      </c>
      <c r="G1207" s="4">
        <v>1</v>
      </c>
      <c r="H1207" s="4">
        <v>2</v>
      </c>
      <c r="I1207" s="4">
        <v>3</v>
      </c>
      <c r="J1207" s="4" t="s">
        <v>2714</v>
      </c>
      <c r="K1207" s="4" t="s">
        <v>2722</v>
      </c>
      <c r="L1207" s="4" t="s">
        <v>39</v>
      </c>
      <c r="M1207" s="4">
        <v>0</v>
      </c>
      <c r="N1207" s="4">
        <v>1818.81808</v>
      </c>
      <c r="O1207" s="4" t="s">
        <v>34</v>
      </c>
      <c r="P1207" s="4" t="s">
        <v>34</v>
      </c>
      <c r="Q1207" s="4">
        <v>1.9819999999999999E-4</v>
      </c>
      <c r="R1207" s="4">
        <v>4.274E-3</v>
      </c>
      <c r="S1207" s="4">
        <v>2.84</v>
      </c>
    </row>
    <row r="1208" spans="1:34" hidden="1" outlineLevel="1" collapsed="1" x14ac:dyDescent="0.25">
      <c r="A1208" t="s">
        <v>39</v>
      </c>
      <c r="B1208" s="4" t="s">
        <v>34</v>
      </c>
      <c r="C1208" s="4" t="s">
        <v>2723</v>
      </c>
      <c r="D1208" s="4" t="s">
        <v>39</v>
      </c>
      <c r="E1208" s="4">
        <v>2.9070599999999999E-2</v>
      </c>
      <c r="F1208" s="4">
        <v>6.6384300000000001E-4</v>
      </c>
      <c r="G1208" s="4">
        <v>1</v>
      </c>
      <c r="H1208" s="4">
        <v>2</v>
      </c>
      <c r="I1208" s="4">
        <v>1</v>
      </c>
      <c r="J1208" s="4" t="s">
        <v>2714</v>
      </c>
      <c r="K1208" s="4" t="s">
        <v>2724</v>
      </c>
      <c r="L1208" s="4" t="s">
        <v>39</v>
      </c>
      <c r="M1208" s="4">
        <v>0</v>
      </c>
      <c r="N1208" s="4">
        <v>1360.7107100000001</v>
      </c>
      <c r="O1208" s="4" t="s">
        <v>34</v>
      </c>
      <c r="P1208" s="4" t="s">
        <v>34</v>
      </c>
      <c r="Q1208" s="4">
        <v>1.9819999999999999E-4</v>
      </c>
      <c r="R1208" s="4">
        <v>5.7999999999999996E-3</v>
      </c>
      <c r="S1208" s="4">
        <v>2.64</v>
      </c>
    </row>
    <row r="1209" spans="1:34" hidden="1" outlineLevel="1" collapsed="1" x14ac:dyDescent="0.25">
      <c r="A1209" t="s">
        <v>39</v>
      </c>
      <c r="B1209" s="4" t="s">
        <v>34</v>
      </c>
      <c r="C1209" s="4" t="s">
        <v>2725</v>
      </c>
      <c r="D1209" s="4" t="s">
        <v>39</v>
      </c>
      <c r="E1209" s="4">
        <v>6.3943100000000003E-3</v>
      </c>
      <c r="F1209" s="4">
        <v>6.6384300000000001E-4</v>
      </c>
      <c r="G1209" s="4">
        <v>1</v>
      </c>
      <c r="H1209" s="4">
        <v>2</v>
      </c>
      <c r="I1209" s="4">
        <v>1</v>
      </c>
      <c r="J1209" s="4" t="s">
        <v>2714</v>
      </c>
      <c r="K1209" s="4" t="s">
        <v>2726</v>
      </c>
      <c r="L1209" s="4" t="s">
        <v>39</v>
      </c>
      <c r="M1209" s="4">
        <v>0</v>
      </c>
      <c r="N1209" s="4">
        <v>1565.74821</v>
      </c>
      <c r="O1209" s="4" t="s">
        <v>34</v>
      </c>
      <c r="P1209" s="4" t="s">
        <v>34</v>
      </c>
      <c r="Q1209" s="4">
        <v>1.9819999999999999E-4</v>
      </c>
      <c r="R1209" s="4">
        <v>8.0610000000000002E-4</v>
      </c>
      <c r="S1209" s="4">
        <v>2.4</v>
      </c>
    </row>
    <row r="1210" spans="1:34" hidden="1" outlineLevel="1" collapsed="1" x14ac:dyDescent="0.25">
      <c r="A1210" t="s">
        <v>39</v>
      </c>
      <c r="B1210" s="4" t="s">
        <v>34</v>
      </c>
      <c r="C1210" s="4" t="s">
        <v>2727</v>
      </c>
      <c r="D1210" s="4" t="s">
        <v>39</v>
      </c>
      <c r="E1210" s="4">
        <v>1.68247E-4</v>
      </c>
      <c r="F1210" s="4">
        <v>6.6384300000000001E-4</v>
      </c>
      <c r="G1210" s="4">
        <v>1</v>
      </c>
      <c r="H1210" s="4">
        <v>2</v>
      </c>
      <c r="I1210" s="4">
        <v>2</v>
      </c>
      <c r="J1210" s="4" t="s">
        <v>2714</v>
      </c>
      <c r="K1210" s="4" t="s">
        <v>2728</v>
      </c>
      <c r="L1210" s="4" t="s">
        <v>39</v>
      </c>
      <c r="M1210" s="4">
        <v>0</v>
      </c>
      <c r="N1210" s="4">
        <v>1598.79081</v>
      </c>
      <c r="O1210" s="4" t="s">
        <v>34</v>
      </c>
      <c r="P1210" s="4" t="s">
        <v>34</v>
      </c>
      <c r="Q1210" s="4">
        <v>1.9819999999999999E-4</v>
      </c>
      <c r="R1210" s="4">
        <v>7.1559999999999998E-6</v>
      </c>
      <c r="S1210" s="4">
        <v>4.24</v>
      </c>
    </row>
    <row r="1211" spans="1:34" hidden="1" outlineLevel="1" collapsed="1" x14ac:dyDescent="0.25">
      <c r="A1211" t="s">
        <v>39</v>
      </c>
      <c r="B1211" s="4" t="s">
        <v>34</v>
      </c>
      <c r="C1211" s="4" t="s">
        <v>2729</v>
      </c>
      <c r="D1211" s="4" t="s">
        <v>39</v>
      </c>
      <c r="E1211" s="4">
        <v>5.0420300000000001E-2</v>
      </c>
      <c r="F1211" s="4">
        <v>6.6384300000000001E-4</v>
      </c>
      <c r="G1211" s="4">
        <v>1</v>
      </c>
      <c r="H1211" s="4">
        <v>1</v>
      </c>
      <c r="I1211" s="4">
        <v>1</v>
      </c>
      <c r="J1211" s="4" t="s">
        <v>2714</v>
      </c>
      <c r="K1211" s="4" t="s">
        <v>2730</v>
      </c>
      <c r="L1211" s="4" t="s">
        <v>39</v>
      </c>
      <c r="M1211" s="4">
        <v>1</v>
      </c>
      <c r="N1211" s="4">
        <v>1586.82719</v>
      </c>
      <c r="O1211" s="4" t="s">
        <v>34</v>
      </c>
      <c r="P1211" s="4" t="s">
        <v>34</v>
      </c>
      <c r="Q1211" s="4">
        <v>1.9819999999999999E-4</v>
      </c>
      <c r="R1211" s="4">
        <v>1.2019999999999999E-2</v>
      </c>
      <c r="S1211" s="4">
        <v>2.82</v>
      </c>
    </row>
    <row r="1212" spans="1:34" x14ac:dyDescent="0.25">
      <c r="A1212" s="3" t="s">
        <v>34</v>
      </c>
      <c r="B1212" s="3" t="s">
        <v>35</v>
      </c>
      <c r="C1212" s="3" t="s">
        <v>2731</v>
      </c>
      <c r="D1212" s="3" t="s">
        <v>2732</v>
      </c>
      <c r="E1212" s="3">
        <v>0</v>
      </c>
      <c r="F1212" s="3">
        <v>18.881</v>
      </c>
      <c r="G1212" s="3">
        <v>12</v>
      </c>
      <c r="H1212" s="3">
        <v>6</v>
      </c>
      <c r="I1212" s="3">
        <v>28</v>
      </c>
      <c r="J1212" s="3">
        <v>6</v>
      </c>
      <c r="K1212" s="3">
        <v>664</v>
      </c>
      <c r="L1212" s="3">
        <v>76.2</v>
      </c>
      <c r="M1212" s="3">
        <v>8.98</v>
      </c>
      <c r="N1212" s="3">
        <v>58.71</v>
      </c>
      <c r="O1212" s="3">
        <v>6</v>
      </c>
      <c r="P1212" s="3" t="s">
        <v>39</v>
      </c>
      <c r="Q1212" s="3" t="s">
        <v>39</v>
      </c>
      <c r="R1212" s="3" t="s">
        <v>602</v>
      </c>
      <c r="S1212" s="3" t="s">
        <v>1942</v>
      </c>
      <c r="T1212" s="3" t="s">
        <v>39</v>
      </c>
      <c r="U1212" s="3" t="s">
        <v>2731</v>
      </c>
      <c r="V1212" s="3" t="s">
        <v>39</v>
      </c>
      <c r="W1212" s="3" t="s">
        <v>42</v>
      </c>
      <c r="X1212" s="3" t="s">
        <v>39</v>
      </c>
      <c r="Y1212" s="3" t="s">
        <v>39</v>
      </c>
      <c r="Z1212" s="3" t="s">
        <v>39</v>
      </c>
      <c r="AA1212" s="3">
        <v>0</v>
      </c>
      <c r="AB1212" s="3" t="s">
        <v>34</v>
      </c>
      <c r="AC1212" s="3">
        <v>1</v>
      </c>
      <c r="AD1212" s="3">
        <v>0</v>
      </c>
      <c r="AE1212" s="3" t="s">
        <v>39</v>
      </c>
      <c r="AF1212" s="3">
        <v>1</v>
      </c>
      <c r="AG1212" s="3" t="s">
        <v>2733</v>
      </c>
      <c r="AH1212" s="3" t="s">
        <v>2734</v>
      </c>
    </row>
    <row r="1213" spans="1:34" hidden="1" outlineLevel="1" collapsed="1" x14ac:dyDescent="0.25">
      <c r="A1213" t="s">
        <v>39</v>
      </c>
      <c r="B1213" s="2" t="s">
        <v>45</v>
      </c>
      <c r="C1213" s="2" t="s">
        <v>46</v>
      </c>
      <c r="D1213" s="2" t="s">
        <v>33</v>
      </c>
      <c r="E1213" s="2" t="s">
        <v>47</v>
      </c>
      <c r="F1213" s="2" t="s">
        <v>48</v>
      </c>
      <c r="G1213" s="2" t="s">
        <v>28</v>
      </c>
      <c r="H1213" s="2" t="s">
        <v>49</v>
      </c>
      <c r="I1213" s="2" t="s">
        <v>8</v>
      </c>
      <c r="J1213" s="2" t="s">
        <v>50</v>
      </c>
      <c r="K1213" s="2" t="s">
        <v>51</v>
      </c>
      <c r="L1213" s="2" t="s">
        <v>52</v>
      </c>
      <c r="M1213" s="2" t="s">
        <v>53</v>
      </c>
      <c r="N1213" s="2" t="s">
        <v>54</v>
      </c>
      <c r="O1213" s="2" t="s">
        <v>27</v>
      </c>
      <c r="P1213" s="2" t="s">
        <v>55</v>
      </c>
      <c r="Q1213" s="2" t="s">
        <v>56</v>
      </c>
      <c r="R1213" s="2" t="s">
        <v>57</v>
      </c>
      <c r="S1213" s="2" t="s">
        <v>58</v>
      </c>
    </row>
    <row r="1214" spans="1:34" hidden="1" outlineLevel="1" collapsed="1" x14ac:dyDescent="0.25">
      <c r="A1214" t="s">
        <v>39</v>
      </c>
      <c r="B1214" s="4" t="s">
        <v>34</v>
      </c>
      <c r="C1214" s="4" t="s">
        <v>2735</v>
      </c>
      <c r="D1214" s="4" t="s">
        <v>39</v>
      </c>
      <c r="E1214" s="4">
        <v>8.6862999999999992E-3</v>
      </c>
      <c r="F1214" s="4">
        <v>6.6384300000000001E-4</v>
      </c>
      <c r="G1214" s="4">
        <v>1</v>
      </c>
      <c r="H1214" s="4">
        <v>1</v>
      </c>
      <c r="I1214" s="4">
        <v>1</v>
      </c>
      <c r="J1214" s="4" t="s">
        <v>2731</v>
      </c>
      <c r="K1214" s="4" t="s">
        <v>2736</v>
      </c>
      <c r="L1214" s="4" t="s">
        <v>39</v>
      </c>
      <c r="M1214" s="4">
        <v>0</v>
      </c>
      <c r="N1214" s="4">
        <v>1446.7322300000001</v>
      </c>
      <c r="O1214" s="4" t="s">
        <v>34</v>
      </c>
      <c r="P1214" s="4" t="s">
        <v>34</v>
      </c>
      <c r="Q1214" s="4">
        <v>1.9819999999999999E-4</v>
      </c>
      <c r="R1214" s="4">
        <v>1.1999999999999999E-3</v>
      </c>
      <c r="S1214" s="4">
        <v>2.37</v>
      </c>
    </row>
    <row r="1215" spans="1:34" hidden="1" outlineLevel="1" collapsed="1" x14ac:dyDescent="0.25">
      <c r="A1215" t="s">
        <v>39</v>
      </c>
      <c r="B1215" s="4" t="s">
        <v>34</v>
      </c>
      <c r="C1215" s="4" t="s">
        <v>2737</v>
      </c>
      <c r="D1215" s="4" t="s">
        <v>180</v>
      </c>
      <c r="E1215" s="4">
        <v>7.5973800000000004E-4</v>
      </c>
      <c r="F1215" s="4">
        <v>6.6384300000000001E-4</v>
      </c>
      <c r="G1215" s="4">
        <v>1</v>
      </c>
      <c r="H1215" s="4">
        <v>1</v>
      </c>
      <c r="I1215" s="4">
        <v>1</v>
      </c>
      <c r="J1215" s="4" t="s">
        <v>2731</v>
      </c>
      <c r="K1215" s="4" t="s">
        <v>2738</v>
      </c>
      <c r="L1215" s="4" t="s">
        <v>2739</v>
      </c>
      <c r="M1215" s="4">
        <v>0</v>
      </c>
      <c r="N1215" s="4">
        <v>1491.7107800000001</v>
      </c>
      <c r="O1215" s="4" t="s">
        <v>34</v>
      </c>
      <c r="P1215" s="4" t="s">
        <v>34</v>
      </c>
      <c r="Q1215" s="4">
        <v>1.9819999999999999E-4</v>
      </c>
      <c r="R1215" s="4">
        <v>5.0550000000000002E-5</v>
      </c>
      <c r="S1215" s="4">
        <v>3.11</v>
      </c>
    </row>
    <row r="1216" spans="1:34" hidden="1" outlineLevel="1" collapsed="1" x14ac:dyDescent="0.25">
      <c r="A1216" t="s">
        <v>39</v>
      </c>
      <c r="B1216" s="4" t="s">
        <v>34</v>
      </c>
      <c r="C1216" s="4" t="s">
        <v>2740</v>
      </c>
      <c r="D1216" s="4" t="s">
        <v>39</v>
      </c>
      <c r="E1216" s="4">
        <v>3.9648200000000001E-2</v>
      </c>
      <c r="F1216" s="4">
        <v>6.6384300000000001E-4</v>
      </c>
      <c r="G1216" s="4">
        <v>1</v>
      </c>
      <c r="H1216" s="4">
        <v>1</v>
      </c>
      <c r="I1216" s="4">
        <v>1</v>
      </c>
      <c r="J1216" s="4" t="s">
        <v>2731</v>
      </c>
      <c r="K1216" s="4" t="s">
        <v>2741</v>
      </c>
      <c r="L1216" s="4" t="s">
        <v>39</v>
      </c>
      <c r="M1216" s="4">
        <v>1</v>
      </c>
      <c r="N1216" s="4">
        <v>1342.75766</v>
      </c>
      <c r="O1216" s="4" t="s">
        <v>34</v>
      </c>
      <c r="P1216" s="4" t="s">
        <v>34</v>
      </c>
      <c r="Q1216" s="4">
        <v>1.9819999999999999E-4</v>
      </c>
      <c r="R1216" s="4">
        <v>8.7189999999999993E-3</v>
      </c>
      <c r="S1216" s="4">
        <v>3.35</v>
      </c>
    </row>
    <row r="1217" spans="1:34" hidden="1" outlineLevel="1" collapsed="1" x14ac:dyDescent="0.25">
      <c r="A1217" t="s">
        <v>39</v>
      </c>
      <c r="B1217" s="4" t="s">
        <v>34</v>
      </c>
      <c r="C1217" s="4" t="s">
        <v>2742</v>
      </c>
      <c r="D1217" s="4" t="s">
        <v>39</v>
      </c>
      <c r="E1217" s="4">
        <v>4.06165E-2</v>
      </c>
      <c r="F1217" s="4">
        <v>6.6384300000000001E-4</v>
      </c>
      <c r="G1217" s="4">
        <v>1</v>
      </c>
      <c r="H1217" s="4">
        <v>1</v>
      </c>
      <c r="I1217" s="4">
        <v>1</v>
      </c>
      <c r="J1217" s="4" t="s">
        <v>2731</v>
      </c>
      <c r="K1217" s="4" t="s">
        <v>2743</v>
      </c>
      <c r="L1217" s="4" t="s">
        <v>39</v>
      </c>
      <c r="M1217" s="4">
        <v>0</v>
      </c>
      <c r="N1217" s="4">
        <v>1374.7085999999999</v>
      </c>
      <c r="O1217" s="4" t="s">
        <v>34</v>
      </c>
      <c r="P1217" s="4" t="s">
        <v>34</v>
      </c>
      <c r="Q1217" s="4">
        <v>1.9819999999999999E-4</v>
      </c>
      <c r="R1217" s="4">
        <v>8.9990000000000001E-3</v>
      </c>
      <c r="S1217" s="4">
        <v>1.95</v>
      </c>
    </row>
    <row r="1218" spans="1:34" hidden="1" outlineLevel="1" collapsed="1" x14ac:dyDescent="0.25">
      <c r="A1218" t="s">
        <v>39</v>
      </c>
      <c r="B1218" s="4" t="s">
        <v>34</v>
      </c>
      <c r="C1218" s="4" t="s">
        <v>2742</v>
      </c>
      <c r="D1218" s="4" t="s">
        <v>94</v>
      </c>
      <c r="E1218" s="4">
        <v>1.4401800000000001E-3</v>
      </c>
      <c r="F1218" s="4">
        <v>6.6384300000000001E-4</v>
      </c>
      <c r="G1218" s="4">
        <v>1</v>
      </c>
      <c r="H1218" s="4">
        <v>1</v>
      </c>
      <c r="I1218" s="4">
        <v>21</v>
      </c>
      <c r="J1218" s="4" t="s">
        <v>2731</v>
      </c>
      <c r="K1218" s="4" t="s">
        <v>2743</v>
      </c>
      <c r="L1218" s="4" t="s">
        <v>2744</v>
      </c>
      <c r="M1218" s="4">
        <v>0</v>
      </c>
      <c r="N1218" s="4">
        <v>1390.7035100000001</v>
      </c>
      <c r="O1218" s="4" t="s">
        <v>34</v>
      </c>
      <c r="P1218" s="4" t="s">
        <v>34</v>
      </c>
      <c r="Q1218" s="4">
        <v>1.9819999999999999E-4</v>
      </c>
      <c r="R1218" s="4">
        <v>1.159E-4</v>
      </c>
      <c r="S1218" s="4">
        <v>2.75</v>
      </c>
    </row>
    <row r="1219" spans="1:34" hidden="1" outlineLevel="1" collapsed="1" x14ac:dyDescent="0.25">
      <c r="A1219" t="s">
        <v>39</v>
      </c>
      <c r="B1219" s="4" t="s">
        <v>34</v>
      </c>
      <c r="C1219" s="4" t="s">
        <v>2745</v>
      </c>
      <c r="D1219" s="4" t="s">
        <v>39</v>
      </c>
      <c r="E1219" s="4">
        <v>8.3572199999999999E-2</v>
      </c>
      <c r="F1219" s="4">
        <v>1.35166E-3</v>
      </c>
      <c r="G1219" s="4">
        <v>1</v>
      </c>
      <c r="H1219" s="4">
        <v>1</v>
      </c>
      <c r="I1219" s="4">
        <v>2</v>
      </c>
      <c r="J1219" s="4" t="s">
        <v>2731</v>
      </c>
      <c r="K1219" s="4" t="s">
        <v>2746</v>
      </c>
      <c r="L1219" s="4" t="s">
        <v>39</v>
      </c>
      <c r="M1219" s="4">
        <v>0</v>
      </c>
      <c r="N1219" s="4">
        <v>1611.64454</v>
      </c>
      <c r="O1219" s="4" t="s">
        <v>34</v>
      </c>
      <c r="P1219" s="4" t="s">
        <v>34</v>
      </c>
      <c r="Q1219" s="4">
        <v>3.7310000000000002E-4</v>
      </c>
      <c r="R1219" s="4">
        <v>2.3609999999999999E-2</v>
      </c>
      <c r="S1219" s="4">
        <v>2.06</v>
      </c>
    </row>
    <row r="1220" spans="1:34" hidden="1" outlineLevel="1" collapsed="1" x14ac:dyDescent="0.25">
      <c r="A1220" t="s">
        <v>39</v>
      </c>
      <c r="B1220" s="4" t="s">
        <v>34</v>
      </c>
      <c r="C1220" s="4" t="s">
        <v>2747</v>
      </c>
      <c r="D1220" s="4" t="s">
        <v>39</v>
      </c>
      <c r="E1220" s="4">
        <v>4.4294899999999998E-2</v>
      </c>
      <c r="F1220" s="4">
        <v>6.6384300000000001E-4</v>
      </c>
      <c r="G1220" s="4">
        <v>1</v>
      </c>
      <c r="H1220" s="4">
        <v>1</v>
      </c>
      <c r="I1220" s="4">
        <v>1</v>
      </c>
      <c r="J1220" s="4" t="s">
        <v>2731</v>
      </c>
      <c r="K1220" s="4" t="s">
        <v>2748</v>
      </c>
      <c r="L1220" s="4" t="s">
        <v>39</v>
      </c>
      <c r="M1220" s="4">
        <v>0</v>
      </c>
      <c r="N1220" s="4">
        <v>1793.97559</v>
      </c>
      <c r="O1220" s="4" t="s">
        <v>34</v>
      </c>
      <c r="P1220" s="4" t="s">
        <v>34</v>
      </c>
      <c r="Q1220" s="4">
        <v>1.9819999999999999E-4</v>
      </c>
      <c r="R1220" s="4">
        <v>1.009E-2</v>
      </c>
      <c r="S1220" s="4">
        <v>1.96</v>
      </c>
    </row>
    <row r="1221" spans="1:34" x14ac:dyDescent="0.25">
      <c r="A1221" s="3" t="s">
        <v>34</v>
      </c>
      <c r="B1221" s="3" t="s">
        <v>35</v>
      </c>
      <c r="C1221" s="3" t="s">
        <v>2749</v>
      </c>
      <c r="D1221" s="3" t="s">
        <v>2750</v>
      </c>
      <c r="E1221" s="3">
        <v>0</v>
      </c>
      <c r="F1221" s="3">
        <v>18.803999999999998</v>
      </c>
      <c r="G1221" s="3">
        <v>44</v>
      </c>
      <c r="H1221" s="3">
        <v>4</v>
      </c>
      <c r="I1221" s="3">
        <v>18</v>
      </c>
      <c r="J1221" s="3">
        <v>4</v>
      </c>
      <c r="K1221" s="3">
        <v>122</v>
      </c>
      <c r="L1221" s="3">
        <v>13.8</v>
      </c>
      <c r="M1221" s="3">
        <v>4.79</v>
      </c>
      <c r="N1221" s="3">
        <v>48.99</v>
      </c>
      <c r="O1221" s="3">
        <v>4</v>
      </c>
      <c r="P1221" s="3" t="s">
        <v>2716</v>
      </c>
      <c r="Q1221" s="3" t="s">
        <v>795</v>
      </c>
      <c r="R1221" s="3" t="s">
        <v>2751</v>
      </c>
      <c r="S1221" s="3" t="s">
        <v>2752</v>
      </c>
      <c r="T1221" s="3" t="s">
        <v>39</v>
      </c>
      <c r="U1221" s="3" t="s">
        <v>2749</v>
      </c>
      <c r="V1221" s="3" t="s">
        <v>39</v>
      </c>
      <c r="W1221" s="3" t="s">
        <v>1026</v>
      </c>
      <c r="X1221" s="3" t="s">
        <v>39</v>
      </c>
      <c r="Y1221" s="3" t="s">
        <v>39</v>
      </c>
      <c r="Z1221" s="3" t="s">
        <v>39</v>
      </c>
      <c r="AA1221" s="3">
        <v>0</v>
      </c>
      <c r="AB1221" s="3" t="s">
        <v>34</v>
      </c>
      <c r="AC1221" s="3">
        <v>1</v>
      </c>
      <c r="AD1221" s="3">
        <v>0</v>
      </c>
      <c r="AE1221" s="3" t="s">
        <v>39</v>
      </c>
      <c r="AF1221" s="3">
        <v>1</v>
      </c>
      <c r="AG1221" s="3" t="s">
        <v>2753</v>
      </c>
      <c r="AH1221" s="3" t="s">
        <v>2754</v>
      </c>
    </row>
    <row r="1222" spans="1:34" hidden="1" outlineLevel="1" collapsed="1" x14ac:dyDescent="0.25">
      <c r="A1222" t="s">
        <v>39</v>
      </c>
      <c r="B1222" s="2" t="s">
        <v>45</v>
      </c>
      <c r="C1222" s="2" t="s">
        <v>46</v>
      </c>
      <c r="D1222" s="2" t="s">
        <v>33</v>
      </c>
      <c r="E1222" s="2" t="s">
        <v>47</v>
      </c>
      <c r="F1222" s="2" t="s">
        <v>48</v>
      </c>
      <c r="G1222" s="2" t="s">
        <v>28</v>
      </c>
      <c r="H1222" s="2" t="s">
        <v>49</v>
      </c>
      <c r="I1222" s="2" t="s">
        <v>8</v>
      </c>
      <c r="J1222" s="2" t="s">
        <v>50</v>
      </c>
      <c r="K1222" s="2" t="s">
        <v>51</v>
      </c>
      <c r="L1222" s="2" t="s">
        <v>52</v>
      </c>
      <c r="M1222" s="2" t="s">
        <v>53</v>
      </c>
      <c r="N1222" s="2" t="s">
        <v>54</v>
      </c>
      <c r="O1222" s="2" t="s">
        <v>27</v>
      </c>
      <c r="P1222" s="2" t="s">
        <v>55</v>
      </c>
      <c r="Q1222" s="2" t="s">
        <v>56</v>
      </c>
      <c r="R1222" s="2" t="s">
        <v>57</v>
      </c>
      <c r="S1222" s="2" t="s">
        <v>58</v>
      </c>
    </row>
    <row r="1223" spans="1:34" hidden="1" outlineLevel="1" collapsed="1" x14ac:dyDescent="0.25">
      <c r="A1223" t="s">
        <v>39</v>
      </c>
      <c r="B1223" s="4" t="s">
        <v>34</v>
      </c>
      <c r="C1223" s="4" t="s">
        <v>2755</v>
      </c>
      <c r="D1223" s="4" t="s">
        <v>341</v>
      </c>
      <c r="E1223" s="4">
        <v>4.6732499999999999E-4</v>
      </c>
      <c r="F1223" s="4">
        <v>6.6384300000000001E-4</v>
      </c>
      <c r="G1223" s="4">
        <v>1</v>
      </c>
      <c r="H1223" s="4">
        <v>1</v>
      </c>
      <c r="I1223" s="4">
        <v>4</v>
      </c>
      <c r="J1223" s="4" t="s">
        <v>2749</v>
      </c>
      <c r="K1223" s="4" t="s">
        <v>2756</v>
      </c>
      <c r="L1223" s="4" t="s">
        <v>2757</v>
      </c>
      <c r="M1223" s="4">
        <v>1</v>
      </c>
      <c r="N1223" s="4">
        <v>2341.1782600000001</v>
      </c>
      <c r="O1223" s="4" t="s">
        <v>34</v>
      </c>
      <c r="P1223" s="4" t="s">
        <v>34</v>
      </c>
      <c r="Q1223" s="4">
        <v>1.9819999999999999E-4</v>
      </c>
      <c r="R1223" s="4">
        <v>2.688E-5</v>
      </c>
      <c r="S1223" s="4">
        <v>4.88</v>
      </c>
    </row>
    <row r="1224" spans="1:34" hidden="1" outlineLevel="1" collapsed="1" x14ac:dyDescent="0.25">
      <c r="A1224" t="s">
        <v>39</v>
      </c>
      <c r="B1224" s="4" t="s">
        <v>34</v>
      </c>
      <c r="C1224" s="4" t="s">
        <v>2758</v>
      </c>
      <c r="D1224" s="4" t="s">
        <v>2135</v>
      </c>
      <c r="E1224" s="4">
        <v>2.4749899999999998E-2</v>
      </c>
      <c r="F1224" s="4">
        <v>6.6384300000000001E-4</v>
      </c>
      <c r="G1224" s="4">
        <v>1</v>
      </c>
      <c r="H1224" s="4">
        <v>1</v>
      </c>
      <c r="I1224" s="4">
        <v>2</v>
      </c>
      <c r="J1224" s="4" t="s">
        <v>2749</v>
      </c>
      <c r="K1224" s="4" t="s">
        <v>2759</v>
      </c>
      <c r="L1224" s="4" t="s">
        <v>2760</v>
      </c>
      <c r="M1224" s="4">
        <v>0</v>
      </c>
      <c r="N1224" s="4">
        <v>1605.7900999999999</v>
      </c>
      <c r="O1224" s="4" t="s">
        <v>34</v>
      </c>
      <c r="P1224" s="4" t="s">
        <v>34</v>
      </c>
      <c r="Q1224" s="4">
        <v>1.9819999999999999E-4</v>
      </c>
      <c r="R1224" s="4">
        <v>4.7070000000000002E-3</v>
      </c>
      <c r="S1224" s="4">
        <v>3.07</v>
      </c>
    </row>
    <row r="1225" spans="1:34" hidden="1" outlineLevel="1" collapsed="1" x14ac:dyDescent="0.25">
      <c r="A1225" t="s">
        <v>39</v>
      </c>
      <c r="B1225" s="4" t="s">
        <v>34</v>
      </c>
      <c r="C1225" s="4" t="s">
        <v>2761</v>
      </c>
      <c r="D1225" s="4" t="s">
        <v>39</v>
      </c>
      <c r="E1225" s="4">
        <v>7.0986499999999995E-5</v>
      </c>
      <c r="F1225" s="4">
        <v>6.6384300000000001E-4</v>
      </c>
      <c r="G1225" s="4">
        <v>1</v>
      </c>
      <c r="H1225" s="4">
        <v>1</v>
      </c>
      <c r="I1225" s="4">
        <v>10</v>
      </c>
      <c r="J1225" s="4" t="s">
        <v>2749</v>
      </c>
      <c r="K1225" s="4" t="s">
        <v>2762</v>
      </c>
      <c r="L1225" s="4" t="s">
        <v>39</v>
      </c>
      <c r="M1225" s="4">
        <v>0</v>
      </c>
      <c r="N1225" s="4">
        <v>1944.0284099999999</v>
      </c>
      <c r="O1225" s="4" t="s">
        <v>34</v>
      </c>
      <c r="P1225" s="4" t="s">
        <v>34</v>
      </c>
      <c r="Q1225" s="4">
        <v>1.9819999999999999E-4</v>
      </c>
      <c r="R1225" s="4">
        <v>2.3460000000000001E-6</v>
      </c>
      <c r="S1225" s="4">
        <v>3.2</v>
      </c>
    </row>
    <row r="1226" spans="1:34" hidden="1" outlineLevel="1" collapsed="1" x14ac:dyDescent="0.25">
      <c r="A1226" t="s">
        <v>39</v>
      </c>
      <c r="B1226" s="4" t="s">
        <v>34</v>
      </c>
      <c r="C1226" s="4" t="s">
        <v>2763</v>
      </c>
      <c r="D1226" s="4" t="s">
        <v>39</v>
      </c>
      <c r="E1226" s="4">
        <v>8.8297100000000005E-5</v>
      </c>
      <c r="F1226" s="4">
        <v>6.6384300000000001E-4</v>
      </c>
      <c r="G1226" s="4">
        <v>1</v>
      </c>
      <c r="H1226" s="4">
        <v>1</v>
      </c>
      <c r="I1226" s="4">
        <v>2</v>
      </c>
      <c r="J1226" s="4" t="s">
        <v>2749</v>
      </c>
      <c r="K1226" s="4" t="s">
        <v>2764</v>
      </c>
      <c r="L1226" s="4" t="s">
        <v>39</v>
      </c>
      <c r="M1226" s="4">
        <v>0</v>
      </c>
      <c r="N1226" s="4">
        <v>1657.8544099999999</v>
      </c>
      <c r="O1226" s="4" t="s">
        <v>34</v>
      </c>
      <c r="P1226" s="4" t="s">
        <v>34</v>
      </c>
      <c r="Q1226" s="4">
        <v>1.9819999999999999E-4</v>
      </c>
      <c r="R1226" s="4">
        <v>3.1159999999999999E-6</v>
      </c>
      <c r="S1226" s="4">
        <v>2.94</v>
      </c>
    </row>
    <row r="1227" spans="1:34" x14ac:dyDescent="0.25">
      <c r="A1227" s="3" t="s">
        <v>34</v>
      </c>
      <c r="B1227" s="3" t="s">
        <v>35</v>
      </c>
      <c r="C1227" s="3" t="s">
        <v>2765</v>
      </c>
      <c r="D1227" s="3" t="s">
        <v>2766</v>
      </c>
      <c r="E1227" s="3">
        <v>0</v>
      </c>
      <c r="F1227" s="3">
        <v>18.611999999999998</v>
      </c>
      <c r="G1227" s="3">
        <v>12</v>
      </c>
      <c r="H1227" s="3">
        <v>5</v>
      </c>
      <c r="I1227" s="3">
        <v>26</v>
      </c>
      <c r="J1227" s="3">
        <v>5</v>
      </c>
      <c r="K1227" s="3">
        <v>451</v>
      </c>
      <c r="L1227" s="3">
        <v>52.9</v>
      </c>
      <c r="M1227" s="3">
        <v>4.6100000000000003</v>
      </c>
      <c r="N1227" s="3">
        <v>58.93</v>
      </c>
      <c r="O1227" s="3">
        <v>5</v>
      </c>
      <c r="P1227" s="3" t="s">
        <v>38</v>
      </c>
      <c r="Q1227" s="3" t="s">
        <v>39</v>
      </c>
      <c r="R1227" s="3" t="s">
        <v>39</v>
      </c>
      <c r="S1227" s="3" t="s">
        <v>2767</v>
      </c>
      <c r="T1227" s="3" t="s">
        <v>39</v>
      </c>
      <c r="U1227" s="3" t="s">
        <v>2765</v>
      </c>
      <c r="V1227" s="3" t="s">
        <v>39</v>
      </c>
      <c r="W1227" s="3" t="s">
        <v>1340</v>
      </c>
      <c r="X1227" s="3" t="s">
        <v>39</v>
      </c>
      <c r="Y1227" s="3" t="s">
        <v>39</v>
      </c>
      <c r="Z1227" s="3" t="s">
        <v>39</v>
      </c>
      <c r="AA1227" s="3">
        <v>0</v>
      </c>
      <c r="AB1227" s="3" t="s">
        <v>34</v>
      </c>
      <c r="AC1227" s="3">
        <v>1</v>
      </c>
      <c r="AD1227" s="3">
        <v>0</v>
      </c>
      <c r="AE1227" s="3" t="s">
        <v>39</v>
      </c>
      <c r="AF1227" s="3">
        <v>4</v>
      </c>
      <c r="AG1227" s="3" t="s">
        <v>2768</v>
      </c>
      <c r="AH1227" s="3" t="s">
        <v>2768</v>
      </c>
    </row>
    <row r="1228" spans="1:34" hidden="1" outlineLevel="1" collapsed="1" x14ac:dyDescent="0.25">
      <c r="A1228" t="s">
        <v>39</v>
      </c>
      <c r="B1228" s="2" t="s">
        <v>45</v>
      </c>
      <c r="C1228" s="2" t="s">
        <v>46</v>
      </c>
      <c r="D1228" s="2" t="s">
        <v>33</v>
      </c>
      <c r="E1228" s="2" t="s">
        <v>47</v>
      </c>
      <c r="F1228" s="2" t="s">
        <v>48</v>
      </c>
      <c r="G1228" s="2" t="s">
        <v>28</v>
      </c>
      <c r="H1228" s="2" t="s">
        <v>49</v>
      </c>
      <c r="I1228" s="2" t="s">
        <v>8</v>
      </c>
      <c r="J1228" s="2" t="s">
        <v>50</v>
      </c>
      <c r="K1228" s="2" t="s">
        <v>51</v>
      </c>
      <c r="L1228" s="2" t="s">
        <v>52</v>
      </c>
      <c r="M1228" s="2" t="s">
        <v>53</v>
      </c>
      <c r="N1228" s="2" t="s">
        <v>54</v>
      </c>
      <c r="O1228" s="2" t="s">
        <v>27</v>
      </c>
      <c r="P1228" s="2" t="s">
        <v>55</v>
      </c>
      <c r="Q1228" s="2" t="s">
        <v>56</v>
      </c>
      <c r="R1228" s="2" t="s">
        <v>57</v>
      </c>
      <c r="S1228" s="2" t="s">
        <v>58</v>
      </c>
    </row>
    <row r="1229" spans="1:34" hidden="1" outlineLevel="1" collapsed="1" x14ac:dyDescent="0.25">
      <c r="A1229" t="s">
        <v>39</v>
      </c>
      <c r="B1229" s="4" t="s">
        <v>34</v>
      </c>
      <c r="C1229" s="4" t="s">
        <v>2769</v>
      </c>
      <c r="D1229" s="4" t="s">
        <v>39</v>
      </c>
      <c r="E1229" s="4">
        <v>1.9974799999999998E-3</v>
      </c>
      <c r="F1229" s="4">
        <v>6.6384300000000001E-4</v>
      </c>
      <c r="G1229" s="4">
        <v>1</v>
      </c>
      <c r="H1229" s="4">
        <v>1</v>
      </c>
      <c r="I1229" s="4">
        <v>1</v>
      </c>
      <c r="J1229" s="4" t="s">
        <v>2765</v>
      </c>
      <c r="K1229" s="4" t="s">
        <v>2770</v>
      </c>
      <c r="L1229" s="4" t="s">
        <v>39</v>
      </c>
      <c r="M1229" s="4">
        <v>1</v>
      </c>
      <c r="N1229" s="4">
        <v>1848.99532</v>
      </c>
      <c r="O1229" s="4" t="s">
        <v>34</v>
      </c>
      <c r="P1229" s="4" t="s">
        <v>34</v>
      </c>
      <c r="Q1229" s="4">
        <v>1.9819999999999999E-4</v>
      </c>
      <c r="R1229" s="4">
        <v>1.7679999999999999E-4</v>
      </c>
      <c r="S1229" s="4">
        <v>4.07</v>
      </c>
    </row>
    <row r="1230" spans="1:34" hidden="1" outlineLevel="1" collapsed="1" x14ac:dyDescent="0.25">
      <c r="A1230" t="s">
        <v>39</v>
      </c>
      <c r="B1230" s="4" t="s">
        <v>34</v>
      </c>
      <c r="C1230" s="4" t="s">
        <v>2771</v>
      </c>
      <c r="D1230" s="4" t="s">
        <v>39</v>
      </c>
      <c r="E1230" s="4">
        <v>9.7832400000000003E-4</v>
      </c>
      <c r="F1230" s="4">
        <v>6.6384300000000001E-4</v>
      </c>
      <c r="G1230" s="4">
        <v>1</v>
      </c>
      <c r="H1230" s="4">
        <v>1</v>
      </c>
      <c r="I1230" s="4">
        <v>2</v>
      </c>
      <c r="J1230" s="4" t="s">
        <v>2765</v>
      </c>
      <c r="K1230" s="4" t="s">
        <v>2772</v>
      </c>
      <c r="L1230" s="4" t="s">
        <v>39</v>
      </c>
      <c r="M1230" s="4">
        <v>0</v>
      </c>
      <c r="N1230" s="4">
        <v>1105.63642</v>
      </c>
      <c r="O1230" s="4" t="s">
        <v>34</v>
      </c>
      <c r="P1230" s="4" t="s">
        <v>34</v>
      </c>
      <c r="Q1230" s="4">
        <v>1.9819999999999999E-4</v>
      </c>
      <c r="R1230" s="4">
        <v>7.004E-5</v>
      </c>
      <c r="S1230" s="4">
        <v>2.59</v>
      </c>
    </row>
    <row r="1231" spans="1:34" hidden="1" outlineLevel="1" collapsed="1" x14ac:dyDescent="0.25">
      <c r="A1231" t="s">
        <v>39</v>
      </c>
      <c r="B1231" s="4" t="s">
        <v>34</v>
      </c>
      <c r="C1231" s="4" t="s">
        <v>2773</v>
      </c>
      <c r="D1231" s="4" t="s">
        <v>186</v>
      </c>
      <c r="E1231" s="4">
        <v>3.8330099999999999E-2</v>
      </c>
      <c r="F1231" s="4">
        <v>6.6384300000000001E-4</v>
      </c>
      <c r="G1231" s="4">
        <v>1</v>
      </c>
      <c r="H1231" s="4">
        <v>1</v>
      </c>
      <c r="I1231" s="4">
        <v>3</v>
      </c>
      <c r="J1231" s="4" t="s">
        <v>2765</v>
      </c>
      <c r="K1231" s="4" t="s">
        <v>2774</v>
      </c>
      <c r="L1231" s="4" t="s">
        <v>2775</v>
      </c>
      <c r="M1231" s="4">
        <v>0</v>
      </c>
      <c r="N1231" s="4">
        <v>876.48591999999996</v>
      </c>
      <c r="O1231" s="4" t="s">
        <v>34</v>
      </c>
      <c r="P1231" s="4" t="s">
        <v>34</v>
      </c>
      <c r="Q1231" s="4">
        <v>1.9819999999999999E-4</v>
      </c>
      <c r="R1231" s="4">
        <v>8.3739999999999995E-3</v>
      </c>
      <c r="S1231" s="4">
        <v>1.87</v>
      </c>
    </row>
    <row r="1232" spans="1:34" hidden="1" outlineLevel="1" collapsed="1" x14ac:dyDescent="0.25">
      <c r="A1232" t="s">
        <v>39</v>
      </c>
      <c r="B1232" s="4" t="s">
        <v>34</v>
      </c>
      <c r="C1232" s="4" t="s">
        <v>2776</v>
      </c>
      <c r="D1232" s="4" t="s">
        <v>39</v>
      </c>
      <c r="E1232" s="4">
        <v>1.8179800000000001E-3</v>
      </c>
      <c r="F1232" s="4">
        <v>6.6384300000000001E-4</v>
      </c>
      <c r="G1232" s="4">
        <v>1</v>
      </c>
      <c r="H1232" s="4">
        <v>1</v>
      </c>
      <c r="I1232" s="4">
        <v>8</v>
      </c>
      <c r="J1232" s="4" t="s">
        <v>2765</v>
      </c>
      <c r="K1232" s="4" t="s">
        <v>2777</v>
      </c>
      <c r="L1232" s="4" t="s">
        <v>39</v>
      </c>
      <c r="M1232" s="4">
        <v>0</v>
      </c>
      <c r="N1232" s="4">
        <v>1601.7693400000001</v>
      </c>
      <c r="O1232" s="4" t="s">
        <v>34</v>
      </c>
      <c r="P1232" s="4" t="s">
        <v>34</v>
      </c>
      <c r="Q1232" s="4">
        <v>1.9819999999999999E-4</v>
      </c>
      <c r="R1232" s="4">
        <v>1.573E-4</v>
      </c>
      <c r="S1232" s="4">
        <v>3.35</v>
      </c>
    </row>
    <row r="1233" spans="1:34" hidden="1" outlineLevel="1" collapsed="1" x14ac:dyDescent="0.25">
      <c r="A1233" t="s">
        <v>39</v>
      </c>
      <c r="B1233" s="4" t="s">
        <v>34</v>
      </c>
      <c r="C1233" s="4" t="s">
        <v>2778</v>
      </c>
      <c r="D1233" s="4" t="s">
        <v>2779</v>
      </c>
      <c r="E1233" s="4">
        <v>2.9760000000000002E-4</v>
      </c>
      <c r="F1233" s="4">
        <v>6.6384300000000001E-4</v>
      </c>
      <c r="G1233" s="4">
        <v>1</v>
      </c>
      <c r="H1233" s="4">
        <v>1</v>
      </c>
      <c r="I1233" s="4">
        <v>12</v>
      </c>
      <c r="J1233" s="4" t="s">
        <v>2765</v>
      </c>
      <c r="K1233" s="4" t="s">
        <v>2780</v>
      </c>
      <c r="L1233" s="4" t="s">
        <v>2781</v>
      </c>
      <c r="M1233" s="4">
        <v>0</v>
      </c>
      <c r="N1233" s="4">
        <v>1399.52145</v>
      </c>
      <c r="O1233" s="4" t="s">
        <v>34</v>
      </c>
      <c r="P1233" s="4" t="s">
        <v>34</v>
      </c>
      <c r="Q1233" s="4">
        <v>1.9819999999999999E-4</v>
      </c>
      <c r="R1233" s="4">
        <v>1.4970000000000001E-5</v>
      </c>
      <c r="S1233" s="4">
        <v>3.11</v>
      </c>
    </row>
    <row r="1234" spans="1:34" x14ac:dyDescent="0.25">
      <c r="A1234" s="3" t="s">
        <v>34</v>
      </c>
      <c r="B1234" s="3" t="s">
        <v>35</v>
      </c>
      <c r="C1234" s="3" t="s">
        <v>2782</v>
      </c>
      <c r="D1234" s="3" t="s">
        <v>2783</v>
      </c>
      <c r="E1234" s="3">
        <v>0</v>
      </c>
      <c r="F1234" s="3">
        <v>18.427</v>
      </c>
      <c r="G1234" s="3">
        <v>17</v>
      </c>
      <c r="H1234" s="3">
        <v>5</v>
      </c>
      <c r="I1234" s="3">
        <v>9</v>
      </c>
      <c r="J1234" s="3">
        <v>1</v>
      </c>
      <c r="K1234" s="3">
        <v>437</v>
      </c>
      <c r="L1234" s="3">
        <v>46.8</v>
      </c>
      <c r="M1234" s="3">
        <v>6.62</v>
      </c>
      <c r="N1234" s="3">
        <v>25.98</v>
      </c>
      <c r="O1234" s="3">
        <v>5</v>
      </c>
      <c r="P1234" s="3" t="s">
        <v>421</v>
      </c>
      <c r="Q1234" s="3" t="s">
        <v>39</v>
      </c>
      <c r="R1234" s="3" t="s">
        <v>666</v>
      </c>
      <c r="S1234" s="3" t="s">
        <v>1384</v>
      </c>
      <c r="T1234" s="3" t="s">
        <v>39</v>
      </c>
      <c r="U1234" s="3" t="s">
        <v>2782</v>
      </c>
      <c r="V1234" s="3" t="s">
        <v>39</v>
      </c>
      <c r="W1234" s="3" t="s">
        <v>226</v>
      </c>
      <c r="X1234" s="3" t="s">
        <v>39</v>
      </c>
      <c r="Y1234" s="3" t="s">
        <v>39</v>
      </c>
      <c r="Z1234" s="3" t="s">
        <v>669</v>
      </c>
      <c r="AA1234" s="3">
        <v>2</v>
      </c>
      <c r="AB1234" s="3" t="s">
        <v>34</v>
      </c>
      <c r="AC1234" s="3">
        <v>1</v>
      </c>
      <c r="AD1234" s="3">
        <v>0</v>
      </c>
      <c r="AE1234" s="3" t="s">
        <v>39</v>
      </c>
      <c r="AF1234" s="3">
        <v>1</v>
      </c>
      <c r="AG1234" s="3" t="s">
        <v>2784</v>
      </c>
      <c r="AH1234" s="3" t="s">
        <v>2785</v>
      </c>
    </row>
    <row r="1235" spans="1:34" hidden="1" outlineLevel="1" collapsed="1" x14ac:dyDescent="0.25">
      <c r="A1235" t="s">
        <v>39</v>
      </c>
      <c r="B1235" s="2" t="s">
        <v>45</v>
      </c>
      <c r="C1235" s="2" t="s">
        <v>46</v>
      </c>
      <c r="D1235" s="2" t="s">
        <v>33</v>
      </c>
      <c r="E1235" s="2" t="s">
        <v>47</v>
      </c>
      <c r="F1235" s="2" t="s">
        <v>48</v>
      </c>
      <c r="G1235" s="2" t="s">
        <v>28</v>
      </c>
      <c r="H1235" s="2" t="s">
        <v>49</v>
      </c>
      <c r="I1235" s="2" t="s">
        <v>8</v>
      </c>
      <c r="J1235" s="2" t="s">
        <v>50</v>
      </c>
      <c r="K1235" s="2" t="s">
        <v>51</v>
      </c>
      <c r="L1235" s="2" t="s">
        <v>52</v>
      </c>
      <c r="M1235" s="2" t="s">
        <v>53</v>
      </c>
      <c r="N1235" s="2" t="s">
        <v>54</v>
      </c>
      <c r="O1235" s="2" t="s">
        <v>27</v>
      </c>
      <c r="P1235" s="2" t="s">
        <v>55</v>
      </c>
      <c r="Q1235" s="2" t="s">
        <v>56</v>
      </c>
      <c r="R1235" s="2" t="s">
        <v>57</v>
      </c>
      <c r="S1235" s="2" t="s">
        <v>58</v>
      </c>
    </row>
    <row r="1236" spans="1:34" hidden="1" outlineLevel="1" collapsed="1" x14ac:dyDescent="0.25">
      <c r="A1236" t="s">
        <v>39</v>
      </c>
      <c r="B1236" s="4" t="s">
        <v>34</v>
      </c>
      <c r="C1236" s="4" t="s">
        <v>1387</v>
      </c>
      <c r="D1236" s="4" t="s">
        <v>39</v>
      </c>
      <c r="E1236" s="4">
        <v>5.99713E-5</v>
      </c>
      <c r="F1236" s="4">
        <v>6.6384300000000001E-4</v>
      </c>
      <c r="G1236" s="4">
        <v>2</v>
      </c>
      <c r="H1236" s="4">
        <v>2</v>
      </c>
      <c r="I1236" s="4">
        <v>2</v>
      </c>
      <c r="J1236" s="4" t="s">
        <v>1388</v>
      </c>
      <c r="K1236" s="4" t="s">
        <v>1389</v>
      </c>
      <c r="L1236" s="4" t="s">
        <v>39</v>
      </c>
      <c r="M1236" s="4">
        <v>0</v>
      </c>
      <c r="N1236" s="4">
        <v>1578.80098</v>
      </c>
      <c r="O1236" s="4" t="s">
        <v>34</v>
      </c>
      <c r="P1236" s="4" t="s">
        <v>34</v>
      </c>
      <c r="Q1236" s="4">
        <v>1.9819999999999999E-4</v>
      </c>
      <c r="R1236" s="4">
        <v>1.8840000000000001E-6</v>
      </c>
      <c r="S1236" s="4">
        <v>4.32</v>
      </c>
    </row>
    <row r="1237" spans="1:34" hidden="1" outlineLevel="1" collapsed="1" x14ac:dyDescent="0.25">
      <c r="A1237" t="s">
        <v>39</v>
      </c>
      <c r="B1237" s="4" t="s">
        <v>34</v>
      </c>
      <c r="C1237" s="4" t="s">
        <v>1390</v>
      </c>
      <c r="D1237" s="4" t="s">
        <v>39</v>
      </c>
      <c r="E1237" s="4">
        <v>1.7822999999999999E-3</v>
      </c>
      <c r="F1237" s="4">
        <v>6.6384300000000001E-4</v>
      </c>
      <c r="G1237" s="4">
        <v>2</v>
      </c>
      <c r="H1237" s="4">
        <v>2</v>
      </c>
      <c r="I1237" s="4">
        <v>3</v>
      </c>
      <c r="J1237" s="4" t="s">
        <v>1388</v>
      </c>
      <c r="K1237" s="4" t="s">
        <v>1391</v>
      </c>
      <c r="L1237" s="4" t="s">
        <v>39</v>
      </c>
      <c r="M1237" s="4">
        <v>0</v>
      </c>
      <c r="N1237" s="4">
        <v>1416.7216699999999</v>
      </c>
      <c r="O1237" s="4" t="s">
        <v>34</v>
      </c>
      <c r="P1237" s="4" t="s">
        <v>34</v>
      </c>
      <c r="Q1237" s="4">
        <v>1.9819999999999999E-4</v>
      </c>
      <c r="R1237" s="4">
        <v>1.528E-4</v>
      </c>
      <c r="S1237" s="4">
        <v>2.65</v>
      </c>
    </row>
    <row r="1238" spans="1:34" hidden="1" outlineLevel="1" collapsed="1" x14ac:dyDescent="0.25">
      <c r="A1238" t="s">
        <v>39</v>
      </c>
      <c r="B1238" s="4" t="s">
        <v>34</v>
      </c>
      <c r="C1238" s="4" t="s">
        <v>1395</v>
      </c>
      <c r="D1238" s="4" t="s">
        <v>124</v>
      </c>
      <c r="E1238" s="4">
        <v>2.9908000000000002E-4</v>
      </c>
      <c r="F1238" s="4">
        <v>6.6384300000000001E-4</v>
      </c>
      <c r="G1238" s="4">
        <v>2</v>
      </c>
      <c r="H1238" s="4">
        <v>2</v>
      </c>
      <c r="I1238" s="4">
        <v>2</v>
      </c>
      <c r="J1238" s="4" t="s">
        <v>1388</v>
      </c>
      <c r="K1238" s="4" t="s">
        <v>1396</v>
      </c>
      <c r="L1238" s="4" t="s">
        <v>1397</v>
      </c>
      <c r="M1238" s="4">
        <v>0</v>
      </c>
      <c r="N1238" s="4">
        <v>1373.64058</v>
      </c>
      <c r="O1238" s="4" t="s">
        <v>34</v>
      </c>
      <c r="P1238" s="4" t="s">
        <v>34</v>
      </c>
      <c r="Q1238" s="4">
        <v>1.9819999999999999E-4</v>
      </c>
      <c r="R1238" s="4">
        <v>1.5130000000000001E-5</v>
      </c>
      <c r="S1238" s="4">
        <v>3.19</v>
      </c>
    </row>
    <row r="1239" spans="1:34" hidden="1" outlineLevel="1" collapsed="1" x14ac:dyDescent="0.25">
      <c r="A1239" t="s">
        <v>39</v>
      </c>
      <c r="B1239" s="4" t="s">
        <v>34</v>
      </c>
      <c r="C1239" s="4" t="s">
        <v>1400</v>
      </c>
      <c r="D1239" s="4" t="s">
        <v>916</v>
      </c>
      <c r="E1239" s="4">
        <v>4.4508399999999997E-2</v>
      </c>
      <c r="F1239" s="4">
        <v>6.6384300000000001E-4</v>
      </c>
      <c r="G1239" s="4">
        <v>2</v>
      </c>
      <c r="H1239" s="4">
        <v>2</v>
      </c>
      <c r="I1239" s="4">
        <v>1</v>
      </c>
      <c r="J1239" s="4" t="s">
        <v>1388</v>
      </c>
      <c r="K1239" s="4" t="s">
        <v>1401</v>
      </c>
      <c r="L1239" s="4" t="s">
        <v>1402</v>
      </c>
      <c r="M1239" s="4">
        <v>0</v>
      </c>
      <c r="N1239" s="4">
        <v>1856.9170899999999</v>
      </c>
      <c r="O1239" s="4" t="s">
        <v>34</v>
      </c>
      <c r="P1239" s="4" t="s">
        <v>34</v>
      </c>
      <c r="Q1239" s="4">
        <v>1.9819999999999999E-4</v>
      </c>
      <c r="R1239" s="4">
        <v>1.0149999999999999E-2</v>
      </c>
      <c r="S1239" s="4">
        <v>2.35</v>
      </c>
    </row>
    <row r="1240" spans="1:34" hidden="1" outlineLevel="1" collapsed="1" x14ac:dyDescent="0.25">
      <c r="A1240" t="s">
        <v>39</v>
      </c>
      <c r="B1240" s="4" t="s">
        <v>34</v>
      </c>
      <c r="C1240" s="4" t="s">
        <v>2786</v>
      </c>
      <c r="D1240" s="4" t="s">
        <v>39</v>
      </c>
      <c r="E1240" s="4">
        <v>6.0779699999999998E-4</v>
      </c>
      <c r="F1240" s="4">
        <v>6.6384300000000001E-4</v>
      </c>
      <c r="G1240" s="4">
        <v>1</v>
      </c>
      <c r="H1240" s="4">
        <v>1</v>
      </c>
      <c r="I1240" s="4">
        <v>2</v>
      </c>
      <c r="J1240" s="4" t="s">
        <v>2782</v>
      </c>
      <c r="K1240" s="4" t="s">
        <v>2787</v>
      </c>
      <c r="L1240" s="4" t="s">
        <v>39</v>
      </c>
      <c r="M1240" s="4">
        <v>0</v>
      </c>
      <c r="N1240" s="4">
        <v>1755.9486999999999</v>
      </c>
      <c r="O1240" s="4" t="s">
        <v>34</v>
      </c>
      <c r="P1240" s="4" t="s">
        <v>34</v>
      </c>
      <c r="Q1240" s="4">
        <v>1.9819999999999999E-4</v>
      </c>
      <c r="R1240" s="4">
        <v>3.8000000000000002E-5</v>
      </c>
      <c r="S1240" s="4">
        <v>4.09</v>
      </c>
    </row>
    <row r="1241" spans="1:34" x14ac:dyDescent="0.25">
      <c r="A1241" s="3" t="s">
        <v>34</v>
      </c>
      <c r="B1241" s="3" t="s">
        <v>35</v>
      </c>
      <c r="C1241" s="3" t="s">
        <v>2788</v>
      </c>
      <c r="D1241" s="3" t="s">
        <v>2789</v>
      </c>
      <c r="E1241" s="3">
        <v>0</v>
      </c>
      <c r="F1241" s="3">
        <v>18.356999999999999</v>
      </c>
      <c r="G1241" s="3">
        <v>29</v>
      </c>
      <c r="H1241" s="3">
        <v>6</v>
      </c>
      <c r="I1241" s="3">
        <v>13</v>
      </c>
      <c r="J1241" s="3">
        <v>6</v>
      </c>
      <c r="K1241" s="3">
        <v>221</v>
      </c>
      <c r="L1241" s="3">
        <v>25.3</v>
      </c>
      <c r="M1241" s="3">
        <v>10.02</v>
      </c>
      <c r="N1241" s="3">
        <v>32.01</v>
      </c>
      <c r="O1241" s="3">
        <v>6</v>
      </c>
      <c r="P1241" s="3" t="s">
        <v>794</v>
      </c>
      <c r="Q1241" s="3" t="s">
        <v>1233</v>
      </c>
      <c r="R1241" s="3" t="s">
        <v>844</v>
      </c>
      <c r="S1241" s="3" t="s">
        <v>2790</v>
      </c>
      <c r="T1241" s="3" t="s">
        <v>2791</v>
      </c>
      <c r="U1241" s="3" t="s">
        <v>2788</v>
      </c>
      <c r="V1241" s="3" t="s">
        <v>2792</v>
      </c>
      <c r="W1241" s="3" t="s">
        <v>427</v>
      </c>
      <c r="X1241" s="3" t="s">
        <v>848</v>
      </c>
      <c r="Y1241" s="3" t="s">
        <v>849</v>
      </c>
      <c r="Z1241" s="3" t="s">
        <v>850</v>
      </c>
      <c r="AA1241" s="3">
        <v>14</v>
      </c>
      <c r="AB1241" s="3" t="s">
        <v>34</v>
      </c>
      <c r="AC1241" s="3">
        <v>1</v>
      </c>
      <c r="AD1241" s="3">
        <v>0</v>
      </c>
      <c r="AE1241" s="3" t="s">
        <v>39</v>
      </c>
      <c r="AF1241" s="3">
        <v>0</v>
      </c>
      <c r="AG1241" s="3" t="s">
        <v>39</v>
      </c>
      <c r="AH1241" s="3" t="s">
        <v>39</v>
      </c>
    </row>
    <row r="1242" spans="1:34" hidden="1" outlineLevel="1" collapsed="1" x14ac:dyDescent="0.25">
      <c r="A1242" t="s">
        <v>39</v>
      </c>
      <c r="B1242" s="2" t="s">
        <v>45</v>
      </c>
      <c r="C1242" s="2" t="s">
        <v>46</v>
      </c>
      <c r="D1242" s="2" t="s">
        <v>33</v>
      </c>
      <c r="E1242" s="2" t="s">
        <v>47</v>
      </c>
      <c r="F1242" s="2" t="s">
        <v>48</v>
      </c>
      <c r="G1242" s="2" t="s">
        <v>28</v>
      </c>
      <c r="H1242" s="2" t="s">
        <v>49</v>
      </c>
      <c r="I1242" s="2" t="s">
        <v>8</v>
      </c>
      <c r="J1242" s="2" t="s">
        <v>50</v>
      </c>
      <c r="K1242" s="2" t="s">
        <v>51</v>
      </c>
      <c r="L1242" s="2" t="s">
        <v>52</v>
      </c>
      <c r="M1242" s="2" t="s">
        <v>53</v>
      </c>
      <c r="N1242" s="2" t="s">
        <v>54</v>
      </c>
      <c r="O1242" s="2" t="s">
        <v>27</v>
      </c>
      <c r="P1242" s="2" t="s">
        <v>55</v>
      </c>
      <c r="Q1242" s="2" t="s">
        <v>56</v>
      </c>
      <c r="R1242" s="2" t="s">
        <v>57</v>
      </c>
      <c r="S1242" s="2" t="s">
        <v>58</v>
      </c>
    </row>
    <row r="1243" spans="1:34" hidden="1" outlineLevel="1" collapsed="1" x14ac:dyDescent="0.25">
      <c r="A1243" t="s">
        <v>39</v>
      </c>
      <c r="B1243" s="4" t="s">
        <v>34</v>
      </c>
      <c r="C1243" s="4" t="s">
        <v>2793</v>
      </c>
      <c r="D1243" s="4" t="s">
        <v>39</v>
      </c>
      <c r="E1243" s="4">
        <v>4.5810499999999997E-2</v>
      </c>
      <c r="F1243" s="4">
        <v>6.6384300000000001E-4</v>
      </c>
      <c r="G1243" s="4">
        <v>1</v>
      </c>
      <c r="H1243" s="4">
        <v>1</v>
      </c>
      <c r="I1243" s="4">
        <v>1</v>
      </c>
      <c r="J1243" s="4" t="s">
        <v>2788</v>
      </c>
      <c r="K1243" s="4" t="s">
        <v>2794</v>
      </c>
      <c r="L1243" s="4" t="s">
        <v>39</v>
      </c>
      <c r="M1243" s="4">
        <v>2</v>
      </c>
      <c r="N1243" s="4">
        <v>1486.7972299999999</v>
      </c>
      <c r="O1243" s="4" t="s">
        <v>34</v>
      </c>
      <c r="P1243" s="4" t="s">
        <v>34</v>
      </c>
      <c r="Q1243" s="4">
        <v>1.9819999999999999E-4</v>
      </c>
      <c r="R1243" s="4">
        <v>1.061E-2</v>
      </c>
      <c r="S1243" s="4">
        <v>2.77</v>
      </c>
    </row>
    <row r="1244" spans="1:34" hidden="1" outlineLevel="1" collapsed="1" x14ac:dyDescent="0.25">
      <c r="A1244" t="s">
        <v>39</v>
      </c>
      <c r="B1244" s="4" t="s">
        <v>34</v>
      </c>
      <c r="C1244" s="4" t="s">
        <v>2795</v>
      </c>
      <c r="D1244" s="4" t="s">
        <v>39</v>
      </c>
      <c r="E1244" s="4">
        <v>1.1949E-4</v>
      </c>
      <c r="F1244" s="4">
        <v>6.6384300000000001E-4</v>
      </c>
      <c r="G1244" s="4">
        <v>1</v>
      </c>
      <c r="H1244" s="4">
        <v>1</v>
      </c>
      <c r="I1244" s="4">
        <v>3</v>
      </c>
      <c r="J1244" s="4" t="s">
        <v>2788</v>
      </c>
      <c r="K1244" s="4" t="s">
        <v>2796</v>
      </c>
      <c r="L1244" s="4" t="s">
        <v>39</v>
      </c>
      <c r="M1244" s="4">
        <v>1</v>
      </c>
      <c r="N1244" s="4">
        <v>1364.6692399999999</v>
      </c>
      <c r="O1244" s="4" t="s">
        <v>34</v>
      </c>
      <c r="P1244" s="4" t="s">
        <v>34</v>
      </c>
      <c r="Q1244" s="4">
        <v>1.9819999999999999E-4</v>
      </c>
      <c r="R1244" s="4">
        <v>4.6E-6</v>
      </c>
      <c r="S1244" s="4">
        <v>4.37</v>
      </c>
    </row>
    <row r="1245" spans="1:34" hidden="1" outlineLevel="1" collapsed="1" x14ac:dyDescent="0.25">
      <c r="A1245" t="s">
        <v>39</v>
      </c>
      <c r="B1245" s="4" t="s">
        <v>34</v>
      </c>
      <c r="C1245" s="4" t="s">
        <v>2797</v>
      </c>
      <c r="D1245" s="4" t="s">
        <v>39</v>
      </c>
      <c r="E1245" s="4">
        <v>0.101438</v>
      </c>
      <c r="F1245" s="4">
        <v>1.97102E-3</v>
      </c>
      <c r="G1245" s="4">
        <v>1</v>
      </c>
      <c r="H1245" s="4">
        <v>1</v>
      </c>
      <c r="I1245" s="4">
        <v>4</v>
      </c>
      <c r="J1245" s="4" t="s">
        <v>2788</v>
      </c>
      <c r="K1245" s="4" t="s">
        <v>2798</v>
      </c>
      <c r="L1245" s="4" t="s">
        <v>39</v>
      </c>
      <c r="M1245" s="4">
        <v>0</v>
      </c>
      <c r="N1245" s="4">
        <v>1172.5258699999999</v>
      </c>
      <c r="O1245" s="4" t="s">
        <v>34</v>
      </c>
      <c r="P1245" s="4" t="s">
        <v>34</v>
      </c>
      <c r="Q1245" s="4">
        <v>5.2709999999999996E-4</v>
      </c>
      <c r="R1245" s="4">
        <v>3.0769999999999999E-2</v>
      </c>
      <c r="S1245" s="4">
        <v>2.0499999999999998</v>
      </c>
    </row>
    <row r="1246" spans="1:34" hidden="1" outlineLevel="1" collapsed="1" x14ac:dyDescent="0.25">
      <c r="A1246" t="s">
        <v>39</v>
      </c>
      <c r="B1246" s="4" t="s">
        <v>34</v>
      </c>
      <c r="C1246" s="4" t="s">
        <v>2799</v>
      </c>
      <c r="D1246" s="4" t="s">
        <v>39</v>
      </c>
      <c r="E1246" s="4">
        <v>8.8356400000000002E-2</v>
      </c>
      <c r="F1246" s="4">
        <v>1.35166E-3</v>
      </c>
      <c r="G1246" s="4">
        <v>1</v>
      </c>
      <c r="H1246" s="4">
        <v>1</v>
      </c>
      <c r="I1246" s="4">
        <v>2</v>
      </c>
      <c r="J1246" s="4" t="s">
        <v>2788</v>
      </c>
      <c r="K1246" s="4" t="s">
        <v>2800</v>
      </c>
      <c r="L1246" s="4" t="s">
        <v>39</v>
      </c>
      <c r="M1246" s="4">
        <v>1</v>
      </c>
      <c r="N1246" s="4">
        <v>1030.5639799999999</v>
      </c>
      <c r="O1246" s="4" t="s">
        <v>34</v>
      </c>
      <c r="P1246" s="4" t="s">
        <v>34</v>
      </c>
      <c r="Q1246" s="4">
        <v>3.7310000000000002E-4</v>
      </c>
      <c r="R1246" s="4">
        <v>2.5489999999999999E-2</v>
      </c>
      <c r="S1246" s="4">
        <v>1.86</v>
      </c>
    </row>
    <row r="1247" spans="1:34" hidden="1" outlineLevel="1" collapsed="1" x14ac:dyDescent="0.25">
      <c r="A1247" t="s">
        <v>39</v>
      </c>
      <c r="B1247" s="4" t="s">
        <v>34</v>
      </c>
      <c r="C1247" s="4" t="s">
        <v>2801</v>
      </c>
      <c r="D1247" s="4" t="s">
        <v>39</v>
      </c>
      <c r="E1247" s="4">
        <v>1.0179099999999999E-3</v>
      </c>
      <c r="F1247" s="4">
        <v>6.6384300000000001E-4</v>
      </c>
      <c r="G1247" s="4">
        <v>1</v>
      </c>
      <c r="H1247" s="4">
        <v>1</v>
      </c>
      <c r="I1247" s="4">
        <v>1</v>
      </c>
      <c r="J1247" s="4" t="s">
        <v>2788</v>
      </c>
      <c r="K1247" s="4" t="s">
        <v>2802</v>
      </c>
      <c r="L1247" s="4" t="s">
        <v>39</v>
      </c>
      <c r="M1247" s="4">
        <v>0</v>
      </c>
      <c r="N1247" s="4">
        <v>1246.7154</v>
      </c>
      <c r="O1247" s="4" t="s">
        <v>34</v>
      </c>
      <c r="P1247" s="4" t="s">
        <v>34</v>
      </c>
      <c r="Q1247" s="4">
        <v>1.9819999999999999E-4</v>
      </c>
      <c r="R1247" s="4">
        <v>7.394E-5</v>
      </c>
      <c r="S1247" s="4">
        <v>2.97</v>
      </c>
    </row>
    <row r="1248" spans="1:34" hidden="1" outlineLevel="1" collapsed="1" x14ac:dyDescent="0.25">
      <c r="A1248" t="s">
        <v>39</v>
      </c>
      <c r="B1248" s="4" t="s">
        <v>34</v>
      </c>
      <c r="C1248" s="4" t="s">
        <v>2803</v>
      </c>
      <c r="D1248" s="4" t="s">
        <v>39</v>
      </c>
      <c r="E1248" s="4">
        <v>0.18177199999999999</v>
      </c>
      <c r="F1248" s="4">
        <v>8.4885199999999994E-3</v>
      </c>
      <c r="G1248" s="4">
        <v>1</v>
      </c>
      <c r="H1248" s="4">
        <v>1</v>
      </c>
      <c r="I1248" s="4">
        <v>2</v>
      </c>
      <c r="J1248" s="4" t="s">
        <v>2788</v>
      </c>
      <c r="K1248" s="4" t="s">
        <v>2804</v>
      </c>
      <c r="L1248" s="4" t="s">
        <v>39</v>
      </c>
      <c r="M1248" s="4">
        <v>1</v>
      </c>
      <c r="N1248" s="4">
        <v>995.53089</v>
      </c>
      <c r="O1248" s="4" t="s">
        <v>34</v>
      </c>
      <c r="P1248" s="4" t="s">
        <v>34</v>
      </c>
      <c r="Q1248" s="4">
        <v>2.3640000000000002E-3</v>
      </c>
      <c r="R1248" s="4">
        <v>6.9029999999999994E-2</v>
      </c>
      <c r="S1248" s="4">
        <v>1.97</v>
      </c>
    </row>
    <row r="1249" spans="1:34" x14ac:dyDescent="0.25">
      <c r="A1249" s="3" t="s">
        <v>34</v>
      </c>
      <c r="B1249" s="3" t="s">
        <v>35</v>
      </c>
      <c r="C1249" s="3" t="s">
        <v>2805</v>
      </c>
      <c r="D1249" s="3" t="s">
        <v>2806</v>
      </c>
      <c r="E1249" s="3">
        <v>0</v>
      </c>
      <c r="F1249" s="3">
        <v>18.302</v>
      </c>
      <c r="G1249" s="3">
        <v>9</v>
      </c>
      <c r="H1249" s="3">
        <v>6</v>
      </c>
      <c r="I1249" s="3">
        <v>12</v>
      </c>
      <c r="J1249" s="3">
        <v>6</v>
      </c>
      <c r="K1249" s="3">
        <v>1203</v>
      </c>
      <c r="L1249" s="3">
        <v>135.69999999999999</v>
      </c>
      <c r="M1249" s="3">
        <v>7.65</v>
      </c>
      <c r="N1249" s="3">
        <v>29.96</v>
      </c>
      <c r="O1249" s="3">
        <v>6</v>
      </c>
      <c r="P1249" s="3" t="s">
        <v>421</v>
      </c>
      <c r="Q1249" s="3" t="s">
        <v>795</v>
      </c>
      <c r="R1249" s="3" t="s">
        <v>2807</v>
      </c>
      <c r="S1249" s="3" t="s">
        <v>2808</v>
      </c>
      <c r="T1249" s="3" t="s">
        <v>39</v>
      </c>
      <c r="U1249" s="3" t="s">
        <v>2805</v>
      </c>
      <c r="V1249" s="3" t="s">
        <v>39</v>
      </c>
      <c r="W1249" s="3" t="s">
        <v>1885</v>
      </c>
      <c r="X1249" s="3" t="s">
        <v>39</v>
      </c>
      <c r="Y1249" s="3" t="s">
        <v>39</v>
      </c>
      <c r="Z1249" s="3" t="s">
        <v>39</v>
      </c>
      <c r="AA1249" s="3">
        <v>0</v>
      </c>
      <c r="AB1249" s="3" t="s">
        <v>34</v>
      </c>
      <c r="AC1249" s="3">
        <v>1</v>
      </c>
      <c r="AD1249" s="3">
        <v>0</v>
      </c>
      <c r="AE1249" s="3" t="s">
        <v>39</v>
      </c>
      <c r="AF1249" s="3">
        <v>3</v>
      </c>
      <c r="AG1249" s="3" t="s">
        <v>2809</v>
      </c>
      <c r="AH1249" s="3" t="s">
        <v>2810</v>
      </c>
    </row>
    <row r="1250" spans="1:34" hidden="1" outlineLevel="1" collapsed="1" x14ac:dyDescent="0.25">
      <c r="A1250" t="s">
        <v>39</v>
      </c>
      <c r="B1250" s="2" t="s">
        <v>45</v>
      </c>
      <c r="C1250" s="2" t="s">
        <v>46</v>
      </c>
      <c r="D1250" s="2" t="s">
        <v>33</v>
      </c>
      <c r="E1250" s="2" t="s">
        <v>47</v>
      </c>
      <c r="F1250" s="2" t="s">
        <v>48</v>
      </c>
      <c r="G1250" s="2" t="s">
        <v>28</v>
      </c>
      <c r="H1250" s="2" t="s">
        <v>49</v>
      </c>
      <c r="I1250" s="2" t="s">
        <v>8</v>
      </c>
      <c r="J1250" s="2" t="s">
        <v>50</v>
      </c>
      <c r="K1250" s="2" t="s">
        <v>51</v>
      </c>
      <c r="L1250" s="2" t="s">
        <v>52</v>
      </c>
      <c r="M1250" s="2" t="s">
        <v>53</v>
      </c>
      <c r="N1250" s="2" t="s">
        <v>54</v>
      </c>
      <c r="O1250" s="2" t="s">
        <v>27</v>
      </c>
      <c r="P1250" s="2" t="s">
        <v>55</v>
      </c>
      <c r="Q1250" s="2" t="s">
        <v>56</v>
      </c>
      <c r="R1250" s="2" t="s">
        <v>57</v>
      </c>
      <c r="S1250" s="2" t="s">
        <v>58</v>
      </c>
    </row>
    <row r="1251" spans="1:34" hidden="1" outlineLevel="1" collapsed="1" x14ac:dyDescent="0.25">
      <c r="A1251" t="s">
        <v>39</v>
      </c>
      <c r="B1251" s="4" t="s">
        <v>34</v>
      </c>
      <c r="C1251" s="4" t="s">
        <v>2811</v>
      </c>
      <c r="D1251" s="4" t="s">
        <v>2812</v>
      </c>
      <c r="E1251" s="4">
        <v>4.1208300000000003E-2</v>
      </c>
      <c r="F1251" s="4">
        <v>6.6384300000000001E-4</v>
      </c>
      <c r="G1251" s="4">
        <v>1</v>
      </c>
      <c r="H1251" s="4">
        <v>1</v>
      </c>
      <c r="I1251" s="4">
        <v>1</v>
      </c>
      <c r="J1251" s="4" t="s">
        <v>2805</v>
      </c>
      <c r="K1251" s="4" t="s">
        <v>2813</v>
      </c>
      <c r="L1251" s="4" t="s">
        <v>2814</v>
      </c>
      <c r="M1251" s="4">
        <v>0</v>
      </c>
      <c r="N1251" s="4">
        <v>1462.6777099999999</v>
      </c>
      <c r="O1251" s="4" t="s">
        <v>34</v>
      </c>
      <c r="P1251" s="4" t="s">
        <v>34</v>
      </c>
      <c r="Q1251" s="4">
        <v>1.9819999999999999E-4</v>
      </c>
      <c r="R1251" s="4">
        <v>9.1680000000000008E-3</v>
      </c>
      <c r="S1251" s="4">
        <v>2.59</v>
      </c>
    </row>
    <row r="1252" spans="1:34" hidden="1" outlineLevel="1" collapsed="1" x14ac:dyDescent="0.25">
      <c r="A1252" t="s">
        <v>39</v>
      </c>
      <c r="B1252" s="4" t="s">
        <v>34</v>
      </c>
      <c r="C1252" s="4" t="s">
        <v>2815</v>
      </c>
      <c r="D1252" s="4" t="s">
        <v>558</v>
      </c>
      <c r="E1252" s="4">
        <v>1.53849E-2</v>
      </c>
      <c r="F1252" s="4">
        <v>6.6384300000000001E-4</v>
      </c>
      <c r="G1252" s="4">
        <v>1</v>
      </c>
      <c r="H1252" s="4">
        <v>1</v>
      </c>
      <c r="I1252" s="4">
        <v>1</v>
      </c>
      <c r="J1252" s="4" t="s">
        <v>2805</v>
      </c>
      <c r="K1252" s="4" t="s">
        <v>2816</v>
      </c>
      <c r="L1252" s="4" t="s">
        <v>2817</v>
      </c>
      <c r="M1252" s="4">
        <v>0</v>
      </c>
      <c r="N1252" s="4">
        <v>1575.77953</v>
      </c>
      <c r="O1252" s="4" t="s">
        <v>34</v>
      </c>
      <c r="P1252" s="4" t="s">
        <v>34</v>
      </c>
      <c r="Q1252" s="4">
        <v>1.9819999999999999E-4</v>
      </c>
      <c r="R1252" s="4">
        <v>2.5149999999999999E-3</v>
      </c>
      <c r="S1252" s="4">
        <v>2.39</v>
      </c>
    </row>
    <row r="1253" spans="1:34" hidden="1" outlineLevel="1" collapsed="1" x14ac:dyDescent="0.25">
      <c r="A1253" t="s">
        <v>39</v>
      </c>
      <c r="B1253" s="4" t="s">
        <v>34</v>
      </c>
      <c r="C1253" s="4" t="s">
        <v>2818</v>
      </c>
      <c r="D1253" s="4" t="s">
        <v>834</v>
      </c>
      <c r="E1253" s="4">
        <v>9.6826599999999992E-3</v>
      </c>
      <c r="F1253" s="4">
        <v>6.6384300000000001E-4</v>
      </c>
      <c r="G1253" s="4">
        <v>1</v>
      </c>
      <c r="H1253" s="4">
        <v>1</v>
      </c>
      <c r="I1253" s="4">
        <v>1</v>
      </c>
      <c r="J1253" s="4" t="s">
        <v>2805</v>
      </c>
      <c r="K1253" s="4" t="s">
        <v>2819</v>
      </c>
      <c r="L1253" s="4" t="s">
        <v>2820</v>
      </c>
      <c r="M1253" s="4">
        <v>0</v>
      </c>
      <c r="N1253" s="4">
        <v>1613.7588000000001</v>
      </c>
      <c r="O1253" s="4" t="s">
        <v>34</v>
      </c>
      <c r="P1253" s="4" t="s">
        <v>34</v>
      </c>
      <c r="Q1253" s="4">
        <v>1.9819999999999999E-4</v>
      </c>
      <c r="R1253" s="4">
        <v>1.3749999999999999E-3</v>
      </c>
      <c r="S1253" s="4">
        <v>2.48</v>
      </c>
    </row>
    <row r="1254" spans="1:34" hidden="1" outlineLevel="1" collapsed="1" x14ac:dyDescent="0.25">
      <c r="A1254" t="s">
        <v>39</v>
      </c>
      <c r="B1254" s="4" t="s">
        <v>34</v>
      </c>
      <c r="C1254" s="4" t="s">
        <v>2821</v>
      </c>
      <c r="D1254" s="4" t="s">
        <v>484</v>
      </c>
      <c r="E1254" s="4">
        <v>1.8179800000000001E-3</v>
      </c>
      <c r="F1254" s="4">
        <v>6.6384300000000001E-4</v>
      </c>
      <c r="G1254" s="4">
        <v>1</v>
      </c>
      <c r="H1254" s="4">
        <v>1</v>
      </c>
      <c r="I1254" s="4">
        <v>2</v>
      </c>
      <c r="J1254" s="4" t="s">
        <v>2805</v>
      </c>
      <c r="K1254" s="4" t="s">
        <v>2822</v>
      </c>
      <c r="L1254" s="4" t="s">
        <v>2823</v>
      </c>
      <c r="M1254" s="4">
        <v>0</v>
      </c>
      <c r="N1254" s="4">
        <v>2605.3137700000002</v>
      </c>
      <c r="O1254" s="4" t="s">
        <v>34</v>
      </c>
      <c r="P1254" s="4" t="s">
        <v>34</v>
      </c>
      <c r="Q1254" s="4">
        <v>1.9819999999999999E-4</v>
      </c>
      <c r="R1254" s="4">
        <v>1.572E-4</v>
      </c>
      <c r="S1254" s="4">
        <v>2.69</v>
      </c>
    </row>
    <row r="1255" spans="1:34" hidden="1" outlineLevel="1" collapsed="1" x14ac:dyDescent="0.25">
      <c r="A1255" t="s">
        <v>39</v>
      </c>
      <c r="B1255" s="4" t="s">
        <v>34</v>
      </c>
      <c r="C1255" s="4" t="s">
        <v>2824</v>
      </c>
      <c r="D1255" s="4" t="s">
        <v>463</v>
      </c>
      <c r="E1255" s="4">
        <v>5.5589799999999998E-4</v>
      </c>
      <c r="F1255" s="4">
        <v>6.6384300000000001E-4</v>
      </c>
      <c r="G1255" s="4">
        <v>1</v>
      </c>
      <c r="H1255" s="4">
        <v>1</v>
      </c>
      <c r="I1255" s="4">
        <v>5</v>
      </c>
      <c r="J1255" s="4" t="s">
        <v>2805</v>
      </c>
      <c r="K1255" s="4" t="s">
        <v>2825</v>
      </c>
      <c r="L1255" s="4" t="s">
        <v>2826</v>
      </c>
      <c r="M1255" s="4">
        <v>0</v>
      </c>
      <c r="N1255" s="4">
        <v>1474.75701</v>
      </c>
      <c r="O1255" s="4" t="s">
        <v>34</v>
      </c>
      <c r="P1255" s="4" t="s">
        <v>34</v>
      </c>
      <c r="Q1255" s="4">
        <v>1.9819999999999999E-4</v>
      </c>
      <c r="R1255" s="4">
        <v>3.3739999999999999E-5</v>
      </c>
      <c r="S1255" s="4">
        <v>2.66</v>
      </c>
    </row>
    <row r="1256" spans="1:34" hidden="1" outlineLevel="1" collapsed="1" x14ac:dyDescent="0.25">
      <c r="A1256" t="s">
        <v>39</v>
      </c>
      <c r="B1256" s="4" t="s">
        <v>34</v>
      </c>
      <c r="C1256" s="4" t="s">
        <v>2827</v>
      </c>
      <c r="D1256" s="4" t="s">
        <v>39</v>
      </c>
      <c r="E1256" s="4">
        <v>1.7481099999999999E-2</v>
      </c>
      <c r="F1256" s="4">
        <v>6.6384300000000001E-4</v>
      </c>
      <c r="G1256" s="4">
        <v>1</v>
      </c>
      <c r="H1256" s="4">
        <v>1</v>
      </c>
      <c r="I1256" s="4">
        <v>2</v>
      </c>
      <c r="J1256" s="4" t="s">
        <v>2805</v>
      </c>
      <c r="K1256" s="4" t="s">
        <v>2828</v>
      </c>
      <c r="L1256" s="4" t="s">
        <v>39</v>
      </c>
      <c r="M1256" s="4">
        <v>0</v>
      </c>
      <c r="N1256" s="4">
        <v>2496.2252699999999</v>
      </c>
      <c r="O1256" s="4" t="s">
        <v>34</v>
      </c>
      <c r="P1256" s="4" t="s">
        <v>34</v>
      </c>
      <c r="Q1256" s="4">
        <v>1.9819999999999999E-4</v>
      </c>
      <c r="R1256" s="4">
        <v>2.97E-3</v>
      </c>
      <c r="S1256" s="4">
        <v>3.56</v>
      </c>
    </row>
    <row r="1257" spans="1:34" x14ac:dyDescent="0.25">
      <c r="A1257" s="3" t="s">
        <v>34</v>
      </c>
      <c r="B1257" s="3" t="s">
        <v>35</v>
      </c>
      <c r="C1257" s="3" t="s">
        <v>2829</v>
      </c>
      <c r="D1257" s="3" t="s">
        <v>2830</v>
      </c>
      <c r="E1257" s="3">
        <v>0</v>
      </c>
      <c r="F1257" s="3">
        <v>18.11</v>
      </c>
      <c r="G1257" s="3">
        <v>21</v>
      </c>
      <c r="H1257" s="3">
        <v>4</v>
      </c>
      <c r="I1257" s="3">
        <v>13</v>
      </c>
      <c r="J1257" s="3">
        <v>4</v>
      </c>
      <c r="K1257" s="3">
        <v>269</v>
      </c>
      <c r="L1257" s="3">
        <v>30.1</v>
      </c>
      <c r="M1257" s="3">
        <v>9.32</v>
      </c>
      <c r="N1257" s="3">
        <v>35.64</v>
      </c>
      <c r="O1257" s="3">
        <v>4</v>
      </c>
      <c r="P1257" s="3" t="s">
        <v>2831</v>
      </c>
      <c r="Q1257" s="3" t="s">
        <v>2832</v>
      </c>
      <c r="R1257" s="3" t="s">
        <v>2751</v>
      </c>
      <c r="S1257" s="3" t="s">
        <v>2833</v>
      </c>
      <c r="T1257" s="3" t="s">
        <v>2834</v>
      </c>
      <c r="U1257" s="3" t="s">
        <v>2829</v>
      </c>
      <c r="V1257" s="3" t="s">
        <v>2835</v>
      </c>
      <c r="W1257" s="3" t="s">
        <v>1026</v>
      </c>
      <c r="X1257" s="3" t="s">
        <v>39</v>
      </c>
      <c r="Y1257" s="3" t="s">
        <v>39</v>
      </c>
      <c r="Z1257" s="3" t="s">
        <v>39</v>
      </c>
      <c r="AA1257" s="3">
        <v>0</v>
      </c>
      <c r="AB1257" s="3" t="s">
        <v>34</v>
      </c>
      <c r="AC1257" s="3">
        <v>1</v>
      </c>
      <c r="AD1257" s="3">
        <v>0</v>
      </c>
      <c r="AE1257" s="3" t="s">
        <v>39</v>
      </c>
      <c r="AF1257" s="3">
        <v>0</v>
      </c>
      <c r="AG1257" s="3" t="s">
        <v>39</v>
      </c>
      <c r="AH1257" s="3" t="s">
        <v>2836</v>
      </c>
    </row>
    <row r="1258" spans="1:34" hidden="1" outlineLevel="1" collapsed="1" x14ac:dyDescent="0.25">
      <c r="A1258" t="s">
        <v>39</v>
      </c>
      <c r="B1258" s="2" t="s">
        <v>45</v>
      </c>
      <c r="C1258" s="2" t="s">
        <v>46</v>
      </c>
      <c r="D1258" s="2" t="s">
        <v>33</v>
      </c>
      <c r="E1258" s="2" t="s">
        <v>47</v>
      </c>
      <c r="F1258" s="2" t="s">
        <v>48</v>
      </c>
      <c r="G1258" s="2" t="s">
        <v>28</v>
      </c>
      <c r="H1258" s="2" t="s">
        <v>49</v>
      </c>
      <c r="I1258" s="2" t="s">
        <v>8</v>
      </c>
      <c r="J1258" s="2" t="s">
        <v>50</v>
      </c>
      <c r="K1258" s="2" t="s">
        <v>51</v>
      </c>
      <c r="L1258" s="2" t="s">
        <v>52</v>
      </c>
      <c r="M1258" s="2" t="s">
        <v>53</v>
      </c>
      <c r="N1258" s="2" t="s">
        <v>54</v>
      </c>
      <c r="O1258" s="2" t="s">
        <v>27</v>
      </c>
      <c r="P1258" s="2" t="s">
        <v>55</v>
      </c>
      <c r="Q1258" s="2" t="s">
        <v>56</v>
      </c>
      <c r="R1258" s="2" t="s">
        <v>57</v>
      </c>
      <c r="S1258" s="2" t="s">
        <v>58</v>
      </c>
    </row>
    <row r="1259" spans="1:34" hidden="1" outlineLevel="1" collapsed="1" x14ac:dyDescent="0.25">
      <c r="A1259" t="s">
        <v>39</v>
      </c>
      <c r="B1259" s="4" t="s">
        <v>34</v>
      </c>
      <c r="C1259" s="4" t="s">
        <v>2837</v>
      </c>
      <c r="D1259" s="4" t="s">
        <v>110</v>
      </c>
      <c r="E1259" s="4">
        <v>5.9291300000000003E-4</v>
      </c>
      <c r="F1259" s="4">
        <v>6.6384300000000001E-4</v>
      </c>
      <c r="G1259" s="4">
        <v>1</v>
      </c>
      <c r="H1259" s="4">
        <v>1</v>
      </c>
      <c r="I1259" s="4">
        <v>2</v>
      </c>
      <c r="J1259" s="4" t="s">
        <v>2829</v>
      </c>
      <c r="K1259" s="4" t="s">
        <v>2838</v>
      </c>
      <c r="L1259" s="4" t="s">
        <v>2839</v>
      </c>
      <c r="M1259" s="4">
        <v>0</v>
      </c>
      <c r="N1259" s="4">
        <v>1715.88975</v>
      </c>
      <c r="O1259" s="4" t="s">
        <v>34</v>
      </c>
      <c r="P1259" s="4" t="s">
        <v>34</v>
      </c>
      <c r="Q1259" s="4">
        <v>1.9819999999999999E-4</v>
      </c>
      <c r="R1259" s="4">
        <v>3.6789999999999998E-5</v>
      </c>
      <c r="S1259" s="4">
        <v>3.45</v>
      </c>
    </row>
    <row r="1260" spans="1:34" hidden="1" outlineLevel="1" collapsed="1" x14ac:dyDescent="0.25">
      <c r="A1260" t="s">
        <v>39</v>
      </c>
      <c r="B1260" s="4" t="s">
        <v>34</v>
      </c>
      <c r="C1260" s="4" t="s">
        <v>2840</v>
      </c>
      <c r="D1260" s="4" t="s">
        <v>1734</v>
      </c>
      <c r="E1260" s="4">
        <v>5.2266699999999999E-6</v>
      </c>
      <c r="F1260" s="4">
        <v>6.6384300000000001E-4</v>
      </c>
      <c r="G1260" s="4">
        <v>1</v>
      </c>
      <c r="H1260" s="4">
        <v>1</v>
      </c>
      <c r="I1260" s="4">
        <v>8</v>
      </c>
      <c r="J1260" s="4" t="s">
        <v>2829</v>
      </c>
      <c r="K1260" s="4" t="s">
        <v>2841</v>
      </c>
      <c r="L1260" s="4" t="s">
        <v>2842</v>
      </c>
      <c r="M1260" s="4">
        <v>0</v>
      </c>
      <c r="N1260" s="4">
        <v>2086.9022199999999</v>
      </c>
      <c r="O1260" s="4" t="s">
        <v>34</v>
      </c>
      <c r="P1260" s="4" t="s">
        <v>34</v>
      </c>
      <c r="Q1260" s="4">
        <v>1.9819999999999999E-4</v>
      </c>
      <c r="R1260" s="4">
        <v>7.9290000000000004E-8</v>
      </c>
      <c r="S1260" s="4">
        <v>3.99</v>
      </c>
    </row>
    <row r="1261" spans="1:34" hidden="1" outlineLevel="1" collapsed="1" x14ac:dyDescent="0.25">
      <c r="A1261" t="s">
        <v>39</v>
      </c>
      <c r="B1261" s="4" t="s">
        <v>34</v>
      </c>
      <c r="C1261" s="4" t="s">
        <v>2843</v>
      </c>
      <c r="D1261" s="4" t="s">
        <v>39</v>
      </c>
      <c r="E1261" s="4">
        <v>4.5004600000000004E-3</v>
      </c>
      <c r="F1261" s="4">
        <v>6.6384300000000001E-4</v>
      </c>
      <c r="G1261" s="4">
        <v>1</v>
      </c>
      <c r="H1261" s="4">
        <v>1</v>
      </c>
      <c r="I1261" s="4">
        <v>2</v>
      </c>
      <c r="J1261" s="4" t="s">
        <v>2829</v>
      </c>
      <c r="K1261" s="4" t="s">
        <v>2844</v>
      </c>
      <c r="L1261" s="4" t="s">
        <v>39</v>
      </c>
      <c r="M1261" s="4">
        <v>0</v>
      </c>
      <c r="N1261" s="4">
        <v>943.52071999999998</v>
      </c>
      <c r="O1261" s="4" t="s">
        <v>34</v>
      </c>
      <c r="P1261" s="4" t="s">
        <v>34</v>
      </c>
      <c r="Q1261" s="4">
        <v>1.9819999999999999E-4</v>
      </c>
      <c r="R1261" s="4">
        <v>5.0779999999999998E-4</v>
      </c>
      <c r="S1261" s="4">
        <v>2.4700000000000002</v>
      </c>
    </row>
    <row r="1262" spans="1:34" hidden="1" outlineLevel="1" collapsed="1" x14ac:dyDescent="0.25">
      <c r="A1262" t="s">
        <v>39</v>
      </c>
      <c r="B1262" s="4" t="s">
        <v>34</v>
      </c>
      <c r="C1262" s="4" t="s">
        <v>2845</v>
      </c>
      <c r="D1262" s="4" t="s">
        <v>39</v>
      </c>
      <c r="E1262" s="4">
        <v>1.50113E-2</v>
      </c>
      <c r="F1262" s="4">
        <v>6.6384300000000001E-4</v>
      </c>
      <c r="G1262" s="4">
        <v>1</v>
      </c>
      <c r="H1262" s="4">
        <v>1</v>
      </c>
      <c r="I1262" s="4">
        <v>1</v>
      </c>
      <c r="J1262" s="4" t="s">
        <v>2829</v>
      </c>
      <c r="K1262" s="4" t="s">
        <v>2846</v>
      </c>
      <c r="L1262" s="4" t="s">
        <v>39</v>
      </c>
      <c r="M1262" s="4">
        <v>0</v>
      </c>
      <c r="N1262" s="4">
        <v>1556.7954999999999</v>
      </c>
      <c r="O1262" s="4" t="s">
        <v>34</v>
      </c>
      <c r="P1262" s="4" t="s">
        <v>34</v>
      </c>
      <c r="Q1262" s="4">
        <v>1.9819999999999999E-4</v>
      </c>
      <c r="R1262" s="4">
        <v>2.4399999999999999E-3</v>
      </c>
      <c r="S1262" s="4">
        <v>2.17</v>
      </c>
    </row>
    <row r="1263" spans="1:34" x14ac:dyDescent="0.25">
      <c r="A1263" s="3" t="s">
        <v>34</v>
      </c>
      <c r="B1263" s="3" t="s">
        <v>35</v>
      </c>
      <c r="C1263" s="3" t="s">
        <v>2847</v>
      </c>
      <c r="D1263" s="3" t="s">
        <v>2848</v>
      </c>
      <c r="E1263" s="3">
        <v>0</v>
      </c>
      <c r="F1263" s="3">
        <v>18.094999999999999</v>
      </c>
      <c r="G1263" s="3">
        <v>21</v>
      </c>
      <c r="H1263" s="3">
        <v>5</v>
      </c>
      <c r="I1263" s="3">
        <v>12</v>
      </c>
      <c r="J1263" s="3">
        <v>5</v>
      </c>
      <c r="K1263" s="3">
        <v>395</v>
      </c>
      <c r="L1263" s="3">
        <v>44.7</v>
      </c>
      <c r="M1263" s="3">
        <v>5.12</v>
      </c>
      <c r="N1263" s="3">
        <v>26.74</v>
      </c>
      <c r="O1263" s="3">
        <v>5</v>
      </c>
      <c r="P1263" s="3" t="s">
        <v>39</v>
      </c>
      <c r="Q1263" s="3" t="s">
        <v>39</v>
      </c>
      <c r="R1263" s="3" t="s">
        <v>602</v>
      </c>
      <c r="S1263" s="3" t="s">
        <v>1942</v>
      </c>
      <c r="T1263" s="3" t="s">
        <v>39</v>
      </c>
      <c r="U1263" s="3" t="s">
        <v>2849</v>
      </c>
      <c r="V1263" s="3" t="s">
        <v>39</v>
      </c>
      <c r="W1263" s="3" t="s">
        <v>2850</v>
      </c>
      <c r="X1263" s="3" t="s">
        <v>39</v>
      </c>
      <c r="Y1263" s="3" t="s">
        <v>39</v>
      </c>
      <c r="Z1263" s="3" t="s">
        <v>39</v>
      </c>
      <c r="AA1263" s="3">
        <v>0</v>
      </c>
      <c r="AB1263" s="3" t="s">
        <v>34</v>
      </c>
      <c r="AC1263" s="3">
        <v>1</v>
      </c>
      <c r="AD1263" s="3">
        <v>0</v>
      </c>
      <c r="AE1263" s="3" t="s">
        <v>39</v>
      </c>
      <c r="AF1263" s="3">
        <v>2</v>
      </c>
      <c r="AG1263" s="3" t="s">
        <v>2851</v>
      </c>
      <c r="AH1263" s="3" t="s">
        <v>2852</v>
      </c>
    </row>
    <row r="1264" spans="1:34" hidden="1" outlineLevel="1" collapsed="1" x14ac:dyDescent="0.25">
      <c r="A1264" t="s">
        <v>39</v>
      </c>
      <c r="B1264" s="2" t="s">
        <v>45</v>
      </c>
      <c r="C1264" s="2" t="s">
        <v>46</v>
      </c>
      <c r="D1264" s="2" t="s">
        <v>33</v>
      </c>
      <c r="E1264" s="2" t="s">
        <v>47</v>
      </c>
      <c r="F1264" s="2" t="s">
        <v>48</v>
      </c>
      <c r="G1264" s="2" t="s">
        <v>28</v>
      </c>
      <c r="H1264" s="2" t="s">
        <v>49</v>
      </c>
      <c r="I1264" s="2" t="s">
        <v>8</v>
      </c>
      <c r="J1264" s="2" t="s">
        <v>50</v>
      </c>
      <c r="K1264" s="2" t="s">
        <v>51</v>
      </c>
      <c r="L1264" s="2" t="s">
        <v>52</v>
      </c>
      <c r="M1264" s="2" t="s">
        <v>53</v>
      </c>
      <c r="N1264" s="2" t="s">
        <v>54</v>
      </c>
      <c r="O1264" s="2" t="s">
        <v>27</v>
      </c>
      <c r="P1264" s="2" t="s">
        <v>55</v>
      </c>
      <c r="Q1264" s="2" t="s">
        <v>56</v>
      </c>
      <c r="R1264" s="2" t="s">
        <v>57</v>
      </c>
      <c r="S1264" s="2" t="s">
        <v>58</v>
      </c>
    </row>
    <row r="1265" spans="1:34" hidden="1" outlineLevel="1" collapsed="1" x14ac:dyDescent="0.25">
      <c r="A1265" t="s">
        <v>39</v>
      </c>
      <c r="B1265" s="4" t="s">
        <v>34</v>
      </c>
      <c r="C1265" s="4" t="s">
        <v>2853</v>
      </c>
      <c r="D1265" s="4" t="s">
        <v>270</v>
      </c>
      <c r="E1265" s="4">
        <v>2.1882600000000001E-4</v>
      </c>
      <c r="F1265" s="4">
        <v>6.6384300000000001E-4</v>
      </c>
      <c r="G1265" s="4">
        <v>1</v>
      </c>
      <c r="H1265" s="4">
        <v>1</v>
      </c>
      <c r="I1265" s="4">
        <v>5</v>
      </c>
      <c r="J1265" s="4" t="s">
        <v>2847</v>
      </c>
      <c r="K1265" s="4" t="s">
        <v>2854</v>
      </c>
      <c r="L1265" s="4" t="s">
        <v>2855</v>
      </c>
      <c r="M1265" s="4">
        <v>0</v>
      </c>
      <c r="N1265" s="4">
        <v>2152.1066799999999</v>
      </c>
      <c r="O1265" s="4" t="s">
        <v>34</v>
      </c>
      <c r="P1265" s="4" t="s">
        <v>34</v>
      </c>
      <c r="Q1265" s="4">
        <v>1.9819999999999999E-4</v>
      </c>
      <c r="R1265" s="4">
        <v>1.006E-5</v>
      </c>
      <c r="S1265" s="4">
        <v>3.23</v>
      </c>
    </row>
    <row r="1266" spans="1:34" hidden="1" outlineLevel="1" collapsed="1" x14ac:dyDescent="0.25">
      <c r="A1266" t="s">
        <v>39</v>
      </c>
      <c r="B1266" s="4" t="s">
        <v>34</v>
      </c>
      <c r="C1266" s="4" t="s">
        <v>2856</v>
      </c>
      <c r="D1266" s="4" t="s">
        <v>592</v>
      </c>
      <c r="E1266" s="4">
        <v>3.1273100000000001E-4</v>
      </c>
      <c r="F1266" s="4">
        <v>6.6384300000000001E-4</v>
      </c>
      <c r="G1266" s="4">
        <v>1</v>
      </c>
      <c r="H1266" s="4">
        <v>1</v>
      </c>
      <c r="I1266" s="4">
        <v>1</v>
      </c>
      <c r="J1266" s="4" t="s">
        <v>2847</v>
      </c>
      <c r="K1266" s="4" t="s">
        <v>2857</v>
      </c>
      <c r="L1266" s="4" t="s">
        <v>2858</v>
      </c>
      <c r="M1266" s="4">
        <v>0</v>
      </c>
      <c r="N1266" s="4">
        <v>1525.6839</v>
      </c>
      <c r="O1266" s="4" t="s">
        <v>34</v>
      </c>
      <c r="P1266" s="4" t="s">
        <v>34</v>
      </c>
      <c r="Q1266" s="4">
        <v>1.9819999999999999E-4</v>
      </c>
      <c r="R1266" s="4">
        <v>1.5979999999999999E-5</v>
      </c>
      <c r="S1266" s="4">
        <v>3.08</v>
      </c>
    </row>
    <row r="1267" spans="1:34" hidden="1" outlineLevel="1" collapsed="1" x14ac:dyDescent="0.25">
      <c r="A1267" t="s">
        <v>39</v>
      </c>
      <c r="B1267" s="4" t="s">
        <v>34</v>
      </c>
      <c r="C1267" s="4" t="s">
        <v>2859</v>
      </c>
      <c r="D1267" s="4" t="s">
        <v>39</v>
      </c>
      <c r="E1267" s="4">
        <v>0.195243</v>
      </c>
      <c r="F1267" s="4">
        <v>9.0459700000000004E-3</v>
      </c>
      <c r="G1267" s="4">
        <v>1</v>
      </c>
      <c r="H1267" s="4">
        <v>1</v>
      </c>
      <c r="I1267" s="4">
        <v>1</v>
      </c>
      <c r="J1267" s="4" t="s">
        <v>2847</v>
      </c>
      <c r="K1267" s="4" t="s">
        <v>2860</v>
      </c>
      <c r="L1267" s="4" t="s">
        <v>39</v>
      </c>
      <c r="M1267" s="4">
        <v>0</v>
      </c>
      <c r="N1267" s="4">
        <v>1753.87554</v>
      </c>
      <c r="O1267" s="4" t="s">
        <v>34</v>
      </c>
      <c r="P1267" s="4" t="s">
        <v>34</v>
      </c>
      <c r="Q1267" s="4">
        <v>2.503E-3</v>
      </c>
      <c r="R1267" s="4">
        <v>7.6119999999999993E-2</v>
      </c>
      <c r="S1267" s="4">
        <v>2.46</v>
      </c>
    </row>
    <row r="1268" spans="1:34" hidden="1" outlineLevel="1" collapsed="1" x14ac:dyDescent="0.25">
      <c r="A1268" t="s">
        <v>39</v>
      </c>
      <c r="B1268" s="4" t="s">
        <v>34</v>
      </c>
      <c r="C1268" s="4" t="s">
        <v>2861</v>
      </c>
      <c r="D1268" s="4" t="s">
        <v>39</v>
      </c>
      <c r="E1268" s="4">
        <v>5.8502499999999998E-5</v>
      </c>
      <c r="F1268" s="4">
        <v>6.6384300000000001E-4</v>
      </c>
      <c r="G1268" s="4">
        <v>1</v>
      </c>
      <c r="H1268" s="4">
        <v>1</v>
      </c>
      <c r="I1268" s="4">
        <v>2</v>
      </c>
      <c r="J1268" s="4" t="s">
        <v>2847</v>
      </c>
      <c r="K1268" s="4" t="s">
        <v>2862</v>
      </c>
      <c r="L1268" s="4" t="s">
        <v>39</v>
      </c>
      <c r="M1268" s="4">
        <v>0</v>
      </c>
      <c r="N1268" s="4">
        <v>1784.86022</v>
      </c>
      <c r="O1268" s="4" t="s">
        <v>34</v>
      </c>
      <c r="P1268" s="4" t="s">
        <v>34</v>
      </c>
      <c r="Q1268" s="4">
        <v>1.9819999999999999E-4</v>
      </c>
      <c r="R1268" s="4">
        <v>1.827E-6</v>
      </c>
      <c r="S1268" s="4">
        <v>4.2</v>
      </c>
    </row>
    <row r="1269" spans="1:34" hidden="1" outlineLevel="1" collapsed="1" x14ac:dyDescent="0.25">
      <c r="A1269" t="s">
        <v>39</v>
      </c>
      <c r="B1269" s="4" t="s">
        <v>34</v>
      </c>
      <c r="C1269" s="4" t="s">
        <v>2863</v>
      </c>
      <c r="D1269" s="4" t="s">
        <v>341</v>
      </c>
      <c r="E1269" s="4">
        <v>0.11365699999999999</v>
      </c>
      <c r="F1269" s="4">
        <v>1.97102E-3</v>
      </c>
      <c r="G1269" s="4">
        <v>1</v>
      </c>
      <c r="H1269" s="4">
        <v>1</v>
      </c>
      <c r="I1269" s="4">
        <v>3</v>
      </c>
      <c r="J1269" s="4" t="s">
        <v>2847</v>
      </c>
      <c r="K1269" s="4" t="s">
        <v>2864</v>
      </c>
      <c r="L1269" s="4" t="s">
        <v>2865</v>
      </c>
      <c r="M1269" s="4">
        <v>0</v>
      </c>
      <c r="N1269" s="4">
        <v>2111.9615100000001</v>
      </c>
      <c r="O1269" s="4" t="s">
        <v>34</v>
      </c>
      <c r="P1269" s="4" t="s">
        <v>34</v>
      </c>
      <c r="Q1269" s="4">
        <v>5.2709999999999996E-4</v>
      </c>
      <c r="R1269" s="4">
        <v>3.5900000000000001E-2</v>
      </c>
      <c r="S1269" s="4">
        <v>1.38</v>
      </c>
    </row>
    <row r="1270" spans="1:34" x14ac:dyDescent="0.25">
      <c r="A1270" s="3" t="s">
        <v>34</v>
      </c>
      <c r="B1270" s="3" t="s">
        <v>35</v>
      </c>
      <c r="C1270" s="3" t="s">
        <v>2866</v>
      </c>
      <c r="D1270" s="3" t="s">
        <v>2867</v>
      </c>
      <c r="E1270" s="3">
        <v>0</v>
      </c>
      <c r="F1270" s="3">
        <v>17.858000000000001</v>
      </c>
      <c r="G1270" s="3">
        <v>24</v>
      </c>
      <c r="H1270" s="3">
        <v>3</v>
      </c>
      <c r="I1270" s="3">
        <v>13</v>
      </c>
      <c r="J1270" s="3">
        <v>3</v>
      </c>
      <c r="K1270" s="3">
        <v>103</v>
      </c>
      <c r="L1270" s="3">
        <v>11.4</v>
      </c>
      <c r="M1270" s="3">
        <v>11.36</v>
      </c>
      <c r="N1270" s="3">
        <v>27.63</v>
      </c>
      <c r="O1270" s="3">
        <v>3</v>
      </c>
      <c r="P1270" s="3" t="s">
        <v>2868</v>
      </c>
      <c r="Q1270" s="3" t="s">
        <v>1252</v>
      </c>
      <c r="R1270" s="3" t="s">
        <v>2869</v>
      </c>
      <c r="S1270" s="3" t="s">
        <v>2870</v>
      </c>
      <c r="T1270" s="3" t="s">
        <v>2871</v>
      </c>
      <c r="U1270" s="3" t="s">
        <v>2872</v>
      </c>
      <c r="V1270" s="3" t="s">
        <v>2873</v>
      </c>
      <c r="W1270" s="3" t="s">
        <v>2874</v>
      </c>
      <c r="X1270" s="3" t="s">
        <v>39</v>
      </c>
      <c r="Y1270" s="3" t="s">
        <v>2875</v>
      </c>
      <c r="Z1270" s="3" t="s">
        <v>39</v>
      </c>
      <c r="AA1270" s="3">
        <v>38</v>
      </c>
      <c r="AB1270" s="3" t="s">
        <v>34</v>
      </c>
      <c r="AC1270" s="3">
        <v>1</v>
      </c>
      <c r="AD1270" s="3">
        <v>0</v>
      </c>
      <c r="AE1270" s="3" t="s">
        <v>39</v>
      </c>
      <c r="AF1270" s="3">
        <v>0</v>
      </c>
      <c r="AG1270" s="3" t="s">
        <v>39</v>
      </c>
      <c r="AH1270" s="3" t="s">
        <v>39</v>
      </c>
    </row>
    <row r="1271" spans="1:34" hidden="1" outlineLevel="1" collapsed="1" x14ac:dyDescent="0.25">
      <c r="A1271" t="s">
        <v>39</v>
      </c>
      <c r="B1271" s="2" t="s">
        <v>45</v>
      </c>
      <c r="C1271" s="2" t="s">
        <v>46</v>
      </c>
      <c r="D1271" s="2" t="s">
        <v>33</v>
      </c>
      <c r="E1271" s="2" t="s">
        <v>47</v>
      </c>
      <c r="F1271" s="2" t="s">
        <v>48</v>
      </c>
      <c r="G1271" s="2" t="s">
        <v>28</v>
      </c>
      <c r="H1271" s="2" t="s">
        <v>49</v>
      </c>
      <c r="I1271" s="2" t="s">
        <v>8</v>
      </c>
      <c r="J1271" s="2" t="s">
        <v>50</v>
      </c>
      <c r="K1271" s="2" t="s">
        <v>51</v>
      </c>
      <c r="L1271" s="2" t="s">
        <v>52</v>
      </c>
      <c r="M1271" s="2" t="s">
        <v>53</v>
      </c>
      <c r="N1271" s="2" t="s">
        <v>54</v>
      </c>
      <c r="O1271" s="2" t="s">
        <v>27</v>
      </c>
      <c r="P1271" s="2" t="s">
        <v>55</v>
      </c>
      <c r="Q1271" s="2" t="s">
        <v>56</v>
      </c>
      <c r="R1271" s="2" t="s">
        <v>57</v>
      </c>
      <c r="S1271" s="2" t="s">
        <v>58</v>
      </c>
    </row>
    <row r="1272" spans="1:34" hidden="1" outlineLevel="1" collapsed="1" x14ac:dyDescent="0.25">
      <c r="A1272" t="s">
        <v>39</v>
      </c>
      <c r="B1272" s="4" t="s">
        <v>34</v>
      </c>
      <c r="C1272" s="4" t="s">
        <v>2876</v>
      </c>
      <c r="D1272" s="4" t="s">
        <v>39</v>
      </c>
      <c r="E1272" s="4">
        <v>5.0180900000000002E-3</v>
      </c>
      <c r="F1272" s="4">
        <v>6.6384300000000001E-4</v>
      </c>
      <c r="G1272" s="4">
        <v>1</v>
      </c>
      <c r="H1272" s="4">
        <v>1</v>
      </c>
      <c r="I1272" s="4">
        <v>4</v>
      </c>
      <c r="J1272" s="4" t="s">
        <v>2866</v>
      </c>
      <c r="K1272" s="4" t="s">
        <v>2877</v>
      </c>
      <c r="L1272" s="4" t="s">
        <v>39</v>
      </c>
      <c r="M1272" s="4">
        <v>0</v>
      </c>
      <c r="N1272" s="4">
        <v>1325.7535700000001</v>
      </c>
      <c r="O1272" s="4" t="s">
        <v>34</v>
      </c>
      <c r="P1272" s="4" t="s">
        <v>34</v>
      </c>
      <c r="Q1272" s="4">
        <v>1.9819999999999999E-4</v>
      </c>
      <c r="R1272" s="4">
        <v>5.8480000000000001E-4</v>
      </c>
      <c r="S1272" s="4">
        <v>2.52</v>
      </c>
    </row>
    <row r="1273" spans="1:34" hidden="1" outlineLevel="1" collapsed="1" x14ac:dyDescent="0.25">
      <c r="A1273" t="s">
        <v>39</v>
      </c>
      <c r="B1273" s="4" t="s">
        <v>34</v>
      </c>
      <c r="C1273" s="4" t="s">
        <v>2878</v>
      </c>
      <c r="D1273" s="4" t="s">
        <v>39</v>
      </c>
      <c r="E1273" s="4">
        <v>2.6816600000000002E-4</v>
      </c>
      <c r="F1273" s="4">
        <v>6.6384300000000001E-4</v>
      </c>
      <c r="G1273" s="4">
        <v>1</v>
      </c>
      <c r="H1273" s="4">
        <v>1</v>
      </c>
      <c r="I1273" s="4">
        <v>7</v>
      </c>
      <c r="J1273" s="4" t="s">
        <v>2866</v>
      </c>
      <c r="K1273" s="4" t="s">
        <v>2879</v>
      </c>
      <c r="L1273" s="4" t="s">
        <v>39</v>
      </c>
      <c r="M1273" s="4">
        <v>0</v>
      </c>
      <c r="N1273" s="4">
        <v>1308.7409399999999</v>
      </c>
      <c r="O1273" s="4" t="s">
        <v>34</v>
      </c>
      <c r="P1273" s="4" t="s">
        <v>34</v>
      </c>
      <c r="Q1273" s="4">
        <v>1.9819999999999999E-4</v>
      </c>
      <c r="R1273" s="4">
        <v>1.312E-5</v>
      </c>
      <c r="S1273" s="4">
        <v>2.27</v>
      </c>
    </row>
    <row r="1274" spans="1:34" hidden="1" outlineLevel="1" collapsed="1" x14ac:dyDescent="0.25">
      <c r="A1274" t="s">
        <v>39</v>
      </c>
      <c r="B1274" s="4" t="s">
        <v>34</v>
      </c>
      <c r="C1274" s="4" t="s">
        <v>2880</v>
      </c>
      <c r="D1274" s="4" t="s">
        <v>39</v>
      </c>
      <c r="E1274" s="4">
        <v>6.2615200000000005E-4</v>
      </c>
      <c r="F1274" s="4">
        <v>6.6384300000000001E-4</v>
      </c>
      <c r="G1274" s="4">
        <v>1</v>
      </c>
      <c r="H1274" s="4">
        <v>1</v>
      </c>
      <c r="I1274" s="4">
        <v>2</v>
      </c>
      <c r="J1274" s="4" t="s">
        <v>2866</v>
      </c>
      <c r="K1274" s="4" t="s">
        <v>2881</v>
      </c>
      <c r="L1274" s="4" t="s">
        <v>39</v>
      </c>
      <c r="M1274" s="4">
        <v>1</v>
      </c>
      <c r="N1274" s="4">
        <v>1464.8420599999999</v>
      </c>
      <c r="O1274" s="4" t="s">
        <v>34</v>
      </c>
      <c r="P1274" s="4" t="s">
        <v>34</v>
      </c>
      <c r="Q1274" s="4">
        <v>1.9819999999999999E-4</v>
      </c>
      <c r="R1274" s="4">
        <v>3.9390000000000001E-5</v>
      </c>
      <c r="S1274" s="4">
        <v>2.21</v>
      </c>
    </row>
    <row r="1275" spans="1:34" x14ac:dyDescent="0.25">
      <c r="A1275" s="3" t="s">
        <v>34</v>
      </c>
      <c r="B1275" s="3" t="s">
        <v>35</v>
      </c>
      <c r="C1275" s="3" t="s">
        <v>2882</v>
      </c>
      <c r="D1275" s="3" t="s">
        <v>2883</v>
      </c>
      <c r="E1275" s="3">
        <v>0</v>
      </c>
      <c r="F1275" s="3">
        <v>17.754000000000001</v>
      </c>
      <c r="G1275" s="3">
        <v>24</v>
      </c>
      <c r="H1275" s="3">
        <v>4</v>
      </c>
      <c r="I1275" s="3">
        <v>5</v>
      </c>
      <c r="J1275" s="3">
        <v>4</v>
      </c>
      <c r="K1275" s="3">
        <v>201</v>
      </c>
      <c r="L1275" s="3">
        <v>23.6</v>
      </c>
      <c r="M1275" s="3">
        <v>4.8600000000000003</v>
      </c>
      <c r="N1275" s="3">
        <v>14.83</v>
      </c>
      <c r="O1275" s="3">
        <v>4</v>
      </c>
      <c r="P1275" s="3" t="s">
        <v>39</v>
      </c>
      <c r="Q1275" s="3" t="s">
        <v>39</v>
      </c>
      <c r="R1275" s="3" t="s">
        <v>39</v>
      </c>
      <c r="S1275" s="3" t="s">
        <v>2884</v>
      </c>
      <c r="T1275" s="3" t="s">
        <v>39</v>
      </c>
      <c r="U1275" s="3" t="s">
        <v>2882</v>
      </c>
      <c r="V1275" s="3" t="s">
        <v>39</v>
      </c>
      <c r="W1275" s="3" t="s">
        <v>1026</v>
      </c>
      <c r="X1275" s="3" t="s">
        <v>39</v>
      </c>
      <c r="Y1275" s="3" t="s">
        <v>39</v>
      </c>
      <c r="Z1275" s="3" t="s">
        <v>39</v>
      </c>
      <c r="AA1275" s="3">
        <v>0</v>
      </c>
      <c r="AB1275" s="3" t="s">
        <v>34</v>
      </c>
      <c r="AC1275" s="3">
        <v>1</v>
      </c>
      <c r="AD1275" s="3">
        <v>0</v>
      </c>
      <c r="AE1275" s="3" t="s">
        <v>39</v>
      </c>
      <c r="AF1275" s="3">
        <v>1</v>
      </c>
      <c r="AG1275" s="3" t="s">
        <v>2885</v>
      </c>
      <c r="AH1275" s="3" t="s">
        <v>2886</v>
      </c>
    </row>
    <row r="1276" spans="1:34" hidden="1" outlineLevel="1" collapsed="1" x14ac:dyDescent="0.25">
      <c r="A1276" t="s">
        <v>39</v>
      </c>
      <c r="B1276" s="2" t="s">
        <v>45</v>
      </c>
      <c r="C1276" s="2" t="s">
        <v>46</v>
      </c>
      <c r="D1276" s="2" t="s">
        <v>33</v>
      </c>
      <c r="E1276" s="2" t="s">
        <v>47</v>
      </c>
      <c r="F1276" s="2" t="s">
        <v>48</v>
      </c>
      <c r="G1276" s="2" t="s">
        <v>28</v>
      </c>
      <c r="H1276" s="2" t="s">
        <v>49</v>
      </c>
      <c r="I1276" s="2" t="s">
        <v>8</v>
      </c>
      <c r="J1276" s="2" t="s">
        <v>50</v>
      </c>
      <c r="K1276" s="2" t="s">
        <v>51</v>
      </c>
      <c r="L1276" s="2" t="s">
        <v>52</v>
      </c>
      <c r="M1276" s="2" t="s">
        <v>53</v>
      </c>
      <c r="N1276" s="2" t="s">
        <v>54</v>
      </c>
      <c r="O1276" s="2" t="s">
        <v>27</v>
      </c>
      <c r="P1276" s="2" t="s">
        <v>55</v>
      </c>
      <c r="Q1276" s="2" t="s">
        <v>56</v>
      </c>
      <c r="R1276" s="2" t="s">
        <v>57</v>
      </c>
      <c r="S1276" s="2" t="s">
        <v>58</v>
      </c>
    </row>
    <row r="1277" spans="1:34" hidden="1" outlineLevel="1" collapsed="1" x14ac:dyDescent="0.25">
      <c r="A1277" t="s">
        <v>39</v>
      </c>
      <c r="B1277" s="4" t="s">
        <v>34</v>
      </c>
      <c r="C1277" s="4" t="s">
        <v>2887</v>
      </c>
      <c r="D1277" s="4" t="s">
        <v>124</v>
      </c>
      <c r="E1277" s="4">
        <v>3.67374E-3</v>
      </c>
      <c r="F1277" s="4">
        <v>6.6384300000000001E-4</v>
      </c>
      <c r="G1277" s="4">
        <v>1</v>
      </c>
      <c r="H1277" s="4">
        <v>1</v>
      </c>
      <c r="I1277" s="4">
        <v>2</v>
      </c>
      <c r="J1277" s="4" t="s">
        <v>2882</v>
      </c>
      <c r="K1277" s="4" t="s">
        <v>2888</v>
      </c>
      <c r="L1277" s="4" t="s">
        <v>2889</v>
      </c>
      <c r="M1277" s="4">
        <v>0</v>
      </c>
      <c r="N1277" s="4">
        <v>1433.68417</v>
      </c>
      <c r="O1277" s="4" t="s">
        <v>34</v>
      </c>
      <c r="P1277" s="4" t="s">
        <v>34</v>
      </c>
      <c r="Q1277" s="4">
        <v>1.9819999999999999E-4</v>
      </c>
      <c r="R1277" s="4">
        <v>3.9199999999999999E-4</v>
      </c>
      <c r="S1277" s="4">
        <v>3.12</v>
      </c>
    </row>
    <row r="1278" spans="1:34" hidden="1" outlineLevel="1" collapsed="1" x14ac:dyDescent="0.25">
      <c r="A1278" t="s">
        <v>39</v>
      </c>
      <c r="B1278" s="4" t="s">
        <v>34</v>
      </c>
      <c r="C1278" s="4" t="s">
        <v>2890</v>
      </c>
      <c r="D1278" s="4" t="s">
        <v>39</v>
      </c>
      <c r="E1278" s="4">
        <v>6.36488E-5</v>
      </c>
      <c r="F1278" s="4">
        <v>6.6384300000000001E-4</v>
      </c>
      <c r="G1278" s="4">
        <v>1</v>
      </c>
      <c r="H1278" s="4">
        <v>1</v>
      </c>
      <c r="I1278" s="4">
        <v>1</v>
      </c>
      <c r="J1278" s="4" t="s">
        <v>2882</v>
      </c>
      <c r="K1278" s="4" t="s">
        <v>2891</v>
      </c>
      <c r="L1278" s="4" t="s">
        <v>39</v>
      </c>
      <c r="M1278" s="4">
        <v>0</v>
      </c>
      <c r="N1278" s="4">
        <v>1399.7678900000001</v>
      </c>
      <c r="O1278" s="4" t="s">
        <v>34</v>
      </c>
      <c r="P1278" s="4" t="s">
        <v>34</v>
      </c>
      <c r="Q1278" s="4">
        <v>1.9819999999999999E-4</v>
      </c>
      <c r="R1278" s="4">
        <v>2.0320000000000002E-6</v>
      </c>
      <c r="S1278" s="4">
        <v>3.43</v>
      </c>
    </row>
    <row r="1279" spans="1:34" hidden="1" outlineLevel="1" collapsed="1" x14ac:dyDescent="0.25">
      <c r="A1279" t="s">
        <v>39</v>
      </c>
      <c r="B1279" s="4" t="s">
        <v>34</v>
      </c>
      <c r="C1279" s="4" t="s">
        <v>2892</v>
      </c>
      <c r="D1279" s="4" t="s">
        <v>2893</v>
      </c>
      <c r="E1279" s="4">
        <v>1.7130100000000001E-3</v>
      </c>
      <c r="F1279" s="4">
        <v>6.6384300000000001E-4</v>
      </c>
      <c r="G1279" s="4">
        <v>1</v>
      </c>
      <c r="H1279" s="4">
        <v>1</v>
      </c>
      <c r="I1279" s="4">
        <v>1</v>
      </c>
      <c r="J1279" s="4" t="s">
        <v>2882</v>
      </c>
      <c r="K1279" s="4" t="s">
        <v>2894</v>
      </c>
      <c r="L1279" s="4" t="s">
        <v>2895</v>
      </c>
      <c r="M1279" s="4">
        <v>0</v>
      </c>
      <c r="N1279" s="4">
        <v>1610.76315</v>
      </c>
      <c r="O1279" s="4" t="s">
        <v>34</v>
      </c>
      <c r="P1279" s="4" t="s">
        <v>34</v>
      </c>
      <c r="Q1279" s="4">
        <v>1.9819999999999999E-4</v>
      </c>
      <c r="R1279" s="4">
        <v>1.45E-4</v>
      </c>
      <c r="S1279" s="4">
        <v>3.37</v>
      </c>
    </row>
    <row r="1280" spans="1:34" hidden="1" outlineLevel="1" collapsed="1" x14ac:dyDescent="0.25">
      <c r="A1280" t="s">
        <v>39</v>
      </c>
      <c r="B1280" s="4" t="s">
        <v>34</v>
      </c>
      <c r="C1280" s="4" t="s">
        <v>2896</v>
      </c>
      <c r="D1280" s="4" t="s">
        <v>592</v>
      </c>
      <c r="E1280" s="4">
        <v>7.2712100000000002E-3</v>
      </c>
      <c r="F1280" s="4">
        <v>6.6384300000000001E-4</v>
      </c>
      <c r="G1280" s="4">
        <v>1</v>
      </c>
      <c r="H1280" s="4">
        <v>1</v>
      </c>
      <c r="I1280" s="4">
        <v>1</v>
      </c>
      <c r="J1280" s="4" t="s">
        <v>2882</v>
      </c>
      <c r="K1280" s="4" t="s">
        <v>2897</v>
      </c>
      <c r="L1280" s="4" t="s">
        <v>2898</v>
      </c>
      <c r="M1280" s="4">
        <v>0</v>
      </c>
      <c r="N1280" s="4">
        <v>1547.7370000000001</v>
      </c>
      <c r="O1280" s="4" t="s">
        <v>34</v>
      </c>
      <c r="P1280" s="4" t="s">
        <v>34</v>
      </c>
      <c r="Q1280" s="4">
        <v>1.9819999999999999E-4</v>
      </c>
      <c r="R1280" s="4">
        <v>9.4780000000000005E-4</v>
      </c>
      <c r="S1280" s="4">
        <v>2.34</v>
      </c>
    </row>
    <row r="1281" spans="1:34" x14ac:dyDescent="0.25">
      <c r="A1281" s="3" t="s">
        <v>34</v>
      </c>
      <c r="B1281" s="3" t="s">
        <v>35</v>
      </c>
      <c r="C1281" s="3" t="s">
        <v>2899</v>
      </c>
      <c r="D1281" s="3" t="s">
        <v>2900</v>
      </c>
      <c r="E1281" s="3">
        <v>0</v>
      </c>
      <c r="F1281" s="3">
        <v>17.745999999999999</v>
      </c>
      <c r="G1281" s="3">
        <v>46</v>
      </c>
      <c r="H1281" s="3">
        <v>3</v>
      </c>
      <c r="I1281" s="3">
        <v>4</v>
      </c>
      <c r="J1281" s="3">
        <v>3</v>
      </c>
      <c r="K1281" s="3">
        <v>142</v>
      </c>
      <c r="L1281" s="3">
        <v>16.100000000000001</v>
      </c>
      <c r="M1281" s="3">
        <v>4.41</v>
      </c>
      <c r="N1281" s="3">
        <v>14.21</v>
      </c>
      <c r="O1281" s="3">
        <v>3</v>
      </c>
      <c r="P1281" s="3" t="s">
        <v>421</v>
      </c>
      <c r="Q1281" s="3" t="s">
        <v>39</v>
      </c>
      <c r="R1281" s="3" t="s">
        <v>2901</v>
      </c>
      <c r="S1281" s="3" t="s">
        <v>2902</v>
      </c>
      <c r="T1281" s="3" t="s">
        <v>39</v>
      </c>
      <c r="U1281" s="3" t="s">
        <v>2903</v>
      </c>
      <c r="V1281" s="3" t="s">
        <v>39</v>
      </c>
      <c r="W1281" s="3" t="s">
        <v>138</v>
      </c>
      <c r="X1281" s="3" t="s">
        <v>39</v>
      </c>
      <c r="Y1281" s="3" t="s">
        <v>39</v>
      </c>
      <c r="Z1281" s="3" t="s">
        <v>39</v>
      </c>
      <c r="AA1281" s="3">
        <v>0</v>
      </c>
      <c r="AB1281" s="3" t="s">
        <v>34</v>
      </c>
      <c r="AC1281" s="3">
        <v>1</v>
      </c>
      <c r="AD1281" s="3">
        <v>0</v>
      </c>
      <c r="AE1281" s="3" t="s">
        <v>39</v>
      </c>
      <c r="AF1281" s="3">
        <v>0</v>
      </c>
      <c r="AG1281" s="3" t="s">
        <v>39</v>
      </c>
      <c r="AH1281" s="3" t="s">
        <v>2904</v>
      </c>
    </row>
    <row r="1282" spans="1:34" hidden="1" outlineLevel="1" collapsed="1" x14ac:dyDescent="0.25">
      <c r="A1282" t="s">
        <v>39</v>
      </c>
      <c r="B1282" s="2" t="s">
        <v>45</v>
      </c>
      <c r="C1282" s="2" t="s">
        <v>46</v>
      </c>
      <c r="D1282" s="2" t="s">
        <v>33</v>
      </c>
      <c r="E1282" s="2" t="s">
        <v>47</v>
      </c>
      <c r="F1282" s="2" t="s">
        <v>48</v>
      </c>
      <c r="G1282" s="2" t="s">
        <v>28</v>
      </c>
      <c r="H1282" s="2" t="s">
        <v>49</v>
      </c>
      <c r="I1282" s="2" t="s">
        <v>8</v>
      </c>
      <c r="J1282" s="2" t="s">
        <v>50</v>
      </c>
      <c r="K1282" s="2" t="s">
        <v>51</v>
      </c>
      <c r="L1282" s="2" t="s">
        <v>52</v>
      </c>
      <c r="M1282" s="2" t="s">
        <v>53</v>
      </c>
      <c r="N1282" s="2" t="s">
        <v>54</v>
      </c>
      <c r="O1282" s="2" t="s">
        <v>27</v>
      </c>
      <c r="P1282" s="2" t="s">
        <v>55</v>
      </c>
      <c r="Q1282" s="2" t="s">
        <v>56</v>
      </c>
      <c r="R1282" s="2" t="s">
        <v>57</v>
      </c>
      <c r="S1282" s="2" t="s">
        <v>58</v>
      </c>
    </row>
    <row r="1283" spans="1:34" hidden="1" outlineLevel="1" collapsed="1" x14ac:dyDescent="0.25">
      <c r="A1283" t="s">
        <v>39</v>
      </c>
      <c r="B1283" s="4" t="s">
        <v>34</v>
      </c>
      <c r="C1283" s="4" t="s">
        <v>2905</v>
      </c>
      <c r="D1283" s="4" t="s">
        <v>39</v>
      </c>
      <c r="E1283" s="4">
        <v>1.02462E-4</v>
      </c>
      <c r="F1283" s="4">
        <v>6.6384300000000001E-4</v>
      </c>
      <c r="G1283" s="4">
        <v>1</v>
      </c>
      <c r="H1283" s="4">
        <v>1</v>
      </c>
      <c r="I1283" s="4">
        <v>1</v>
      </c>
      <c r="J1283" s="4" t="s">
        <v>2899</v>
      </c>
      <c r="K1283" s="4" t="s">
        <v>2906</v>
      </c>
      <c r="L1283" s="4" t="s">
        <v>39</v>
      </c>
      <c r="M1283" s="4">
        <v>0</v>
      </c>
      <c r="N1283" s="4">
        <v>3103.5178299999998</v>
      </c>
      <c r="O1283" s="4" t="s">
        <v>34</v>
      </c>
      <c r="P1283" s="4" t="s">
        <v>34</v>
      </c>
      <c r="Q1283" s="4">
        <v>1.9819999999999999E-4</v>
      </c>
      <c r="R1283" s="4">
        <v>3.7699999999999999E-6</v>
      </c>
      <c r="S1283" s="4">
        <v>4.25</v>
      </c>
    </row>
    <row r="1284" spans="1:34" hidden="1" outlineLevel="1" collapsed="1" x14ac:dyDescent="0.25">
      <c r="A1284" t="s">
        <v>39</v>
      </c>
      <c r="B1284" s="4" t="s">
        <v>34</v>
      </c>
      <c r="C1284" s="4" t="s">
        <v>2907</v>
      </c>
      <c r="D1284" s="4" t="s">
        <v>39</v>
      </c>
      <c r="E1284" s="4">
        <v>5.0665399999999998E-5</v>
      </c>
      <c r="F1284" s="4">
        <v>6.6384300000000001E-4</v>
      </c>
      <c r="G1284" s="4">
        <v>1</v>
      </c>
      <c r="H1284" s="4">
        <v>1</v>
      </c>
      <c r="I1284" s="4">
        <v>2</v>
      </c>
      <c r="J1284" s="4" t="s">
        <v>2899</v>
      </c>
      <c r="K1284" s="4" t="s">
        <v>2908</v>
      </c>
      <c r="L1284" s="4" t="s">
        <v>39</v>
      </c>
      <c r="M1284" s="4">
        <v>0</v>
      </c>
      <c r="N1284" s="4">
        <v>1637.83809</v>
      </c>
      <c r="O1284" s="4" t="s">
        <v>34</v>
      </c>
      <c r="P1284" s="4" t="s">
        <v>34</v>
      </c>
      <c r="Q1284" s="4">
        <v>1.9819999999999999E-4</v>
      </c>
      <c r="R1284" s="4">
        <v>1.513E-6</v>
      </c>
      <c r="S1284" s="4">
        <v>3.94</v>
      </c>
    </row>
    <row r="1285" spans="1:34" hidden="1" outlineLevel="1" collapsed="1" x14ac:dyDescent="0.25">
      <c r="A1285" t="s">
        <v>39</v>
      </c>
      <c r="B1285" s="4" t="s">
        <v>34</v>
      </c>
      <c r="C1285" s="4" t="s">
        <v>2909</v>
      </c>
      <c r="D1285" s="4" t="s">
        <v>1889</v>
      </c>
      <c r="E1285" s="4">
        <v>2.50179E-4</v>
      </c>
      <c r="F1285" s="4">
        <v>6.6384300000000001E-4</v>
      </c>
      <c r="G1285" s="4">
        <v>1</v>
      </c>
      <c r="H1285" s="4">
        <v>1</v>
      </c>
      <c r="I1285" s="4">
        <v>1</v>
      </c>
      <c r="J1285" s="4" t="s">
        <v>2899</v>
      </c>
      <c r="K1285" s="4" t="s">
        <v>2910</v>
      </c>
      <c r="L1285" s="4" t="s">
        <v>2911</v>
      </c>
      <c r="M1285" s="4">
        <v>0</v>
      </c>
      <c r="N1285" s="4">
        <v>2571.2296500000002</v>
      </c>
      <c r="O1285" s="4" t="s">
        <v>34</v>
      </c>
      <c r="P1285" s="4" t="s">
        <v>34</v>
      </c>
      <c r="Q1285" s="4">
        <v>1.9819999999999999E-4</v>
      </c>
      <c r="R1285" s="4">
        <v>1.198E-5</v>
      </c>
      <c r="S1285" s="4">
        <v>2.98</v>
      </c>
    </row>
    <row r="1286" spans="1:34" x14ac:dyDescent="0.25">
      <c r="A1286" s="3" t="s">
        <v>34</v>
      </c>
      <c r="B1286" s="3" t="s">
        <v>35</v>
      </c>
      <c r="C1286" s="3" t="s">
        <v>2912</v>
      </c>
      <c r="D1286" s="3" t="s">
        <v>2913</v>
      </c>
      <c r="E1286" s="3">
        <v>0</v>
      </c>
      <c r="F1286" s="3">
        <v>17.736999999999998</v>
      </c>
      <c r="G1286" s="3">
        <v>4</v>
      </c>
      <c r="H1286" s="3">
        <v>4</v>
      </c>
      <c r="I1286" s="3">
        <v>6</v>
      </c>
      <c r="J1286" s="3">
        <v>4</v>
      </c>
      <c r="K1286" s="3">
        <v>1237</v>
      </c>
      <c r="L1286" s="3">
        <v>140.4</v>
      </c>
      <c r="M1286" s="3">
        <v>8.4600000000000009</v>
      </c>
      <c r="N1286" s="3">
        <v>18.78</v>
      </c>
      <c r="O1286" s="3">
        <v>4</v>
      </c>
      <c r="P1286" s="3" t="s">
        <v>1908</v>
      </c>
      <c r="Q1286" s="3" t="s">
        <v>795</v>
      </c>
      <c r="R1286" s="3" t="s">
        <v>796</v>
      </c>
      <c r="S1286" s="3" t="s">
        <v>2914</v>
      </c>
      <c r="T1286" s="3" t="s">
        <v>2915</v>
      </c>
      <c r="U1286" s="3" t="s">
        <v>2912</v>
      </c>
      <c r="V1286" s="3" t="s">
        <v>2916</v>
      </c>
      <c r="W1286" s="3" t="s">
        <v>226</v>
      </c>
      <c r="X1286" s="3" t="s">
        <v>1290</v>
      </c>
      <c r="Y1286" s="3" t="s">
        <v>800</v>
      </c>
      <c r="Z1286" s="3" t="s">
        <v>39</v>
      </c>
      <c r="AA1286" s="3">
        <v>5</v>
      </c>
      <c r="AB1286" s="3" t="s">
        <v>34</v>
      </c>
      <c r="AC1286" s="3">
        <v>1</v>
      </c>
      <c r="AD1286" s="3">
        <v>0</v>
      </c>
      <c r="AE1286" s="3" t="s">
        <v>39</v>
      </c>
      <c r="AF1286" s="3">
        <v>1</v>
      </c>
      <c r="AG1286" s="3" t="s">
        <v>2917</v>
      </c>
      <c r="AH1286" s="3" t="s">
        <v>2918</v>
      </c>
    </row>
    <row r="1287" spans="1:34" hidden="1" outlineLevel="1" collapsed="1" x14ac:dyDescent="0.25">
      <c r="A1287" t="s">
        <v>39</v>
      </c>
      <c r="B1287" s="2" t="s">
        <v>45</v>
      </c>
      <c r="C1287" s="2" t="s">
        <v>46</v>
      </c>
      <c r="D1287" s="2" t="s">
        <v>33</v>
      </c>
      <c r="E1287" s="2" t="s">
        <v>47</v>
      </c>
      <c r="F1287" s="2" t="s">
        <v>48</v>
      </c>
      <c r="G1287" s="2" t="s">
        <v>28</v>
      </c>
      <c r="H1287" s="2" t="s">
        <v>49</v>
      </c>
      <c r="I1287" s="2" t="s">
        <v>8</v>
      </c>
      <c r="J1287" s="2" t="s">
        <v>50</v>
      </c>
      <c r="K1287" s="2" t="s">
        <v>51</v>
      </c>
      <c r="L1287" s="2" t="s">
        <v>52</v>
      </c>
      <c r="M1287" s="2" t="s">
        <v>53</v>
      </c>
      <c r="N1287" s="2" t="s">
        <v>54</v>
      </c>
      <c r="O1287" s="2" t="s">
        <v>27</v>
      </c>
      <c r="P1287" s="2" t="s">
        <v>55</v>
      </c>
      <c r="Q1287" s="2" t="s">
        <v>56</v>
      </c>
      <c r="R1287" s="2" t="s">
        <v>57</v>
      </c>
      <c r="S1287" s="2" t="s">
        <v>58</v>
      </c>
    </row>
    <row r="1288" spans="1:34" hidden="1" outlineLevel="1" collapsed="1" x14ac:dyDescent="0.25">
      <c r="A1288" t="s">
        <v>39</v>
      </c>
      <c r="B1288" s="4" t="s">
        <v>34</v>
      </c>
      <c r="C1288" s="4" t="s">
        <v>2919</v>
      </c>
      <c r="D1288" s="4" t="s">
        <v>131</v>
      </c>
      <c r="E1288" s="4">
        <v>1.72152E-3</v>
      </c>
      <c r="F1288" s="4">
        <v>6.6384300000000001E-4</v>
      </c>
      <c r="G1288" s="4">
        <v>1</v>
      </c>
      <c r="H1288" s="4">
        <v>1</v>
      </c>
      <c r="I1288" s="4">
        <v>2</v>
      </c>
      <c r="J1288" s="4" t="s">
        <v>2912</v>
      </c>
      <c r="K1288" s="4" t="s">
        <v>2920</v>
      </c>
      <c r="L1288" s="4" t="s">
        <v>2921</v>
      </c>
      <c r="M1288" s="4">
        <v>0</v>
      </c>
      <c r="N1288" s="4">
        <v>1299.6249299999999</v>
      </c>
      <c r="O1288" s="4" t="s">
        <v>34</v>
      </c>
      <c r="P1288" s="4" t="s">
        <v>34</v>
      </c>
      <c r="Q1288" s="4">
        <v>1.9819999999999999E-4</v>
      </c>
      <c r="R1288" s="4">
        <v>1.459E-4</v>
      </c>
      <c r="S1288" s="4">
        <v>2.87</v>
      </c>
    </row>
    <row r="1289" spans="1:34" hidden="1" outlineLevel="1" collapsed="1" x14ac:dyDescent="0.25">
      <c r="A1289" t="s">
        <v>39</v>
      </c>
      <c r="B1289" s="4" t="s">
        <v>34</v>
      </c>
      <c r="C1289" s="4" t="s">
        <v>2922</v>
      </c>
      <c r="D1289" s="4" t="s">
        <v>124</v>
      </c>
      <c r="E1289" s="4">
        <v>5.4308300000000003E-5</v>
      </c>
      <c r="F1289" s="4">
        <v>6.6384300000000001E-4</v>
      </c>
      <c r="G1289" s="4">
        <v>1</v>
      </c>
      <c r="H1289" s="4">
        <v>1</v>
      </c>
      <c r="I1289" s="4">
        <v>2</v>
      </c>
      <c r="J1289" s="4" t="s">
        <v>2912</v>
      </c>
      <c r="K1289" s="4" t="s">
        <v>2923</v>
      </c>
      <c r="L1289" s="4" t="s">
        <v>2924</v>
      </c>
      <c r="M1289" s="4">
        <v>0</v>
      </c>
      <c r="N1289" s="4">
        <v>2198.1121600000001</v>
      </c>
      <c r="O1289" s="4" t="s">
        <v>34</v>
      </c>
      <c r="P1289" s="4" t="s">
        <v>34</v>
      </c>
      <c r="Q1289" s="4">
        <v>1.9819999999999999E-4</v>
      </c>
      <c r="R1289" s="4">
        <v>1.658E-6</v>
      </c>
      <c r="S1289" s="4">
        <v>3.96</v>
      </c>
    </row>
    <row r="1290" spans="1:34" hidden="1" outlineLevel="1" collapsed="1" x14ac:dyDescent="0.25">
      <c r="A1290" t="s">
        <v>39</v>
      </c>
      <c r="B1290" s="4" t="s">
        <v>34</v>
      </c>
      <c r="C1290" s="4" t="s">
        <v>2925</v>
      </c>
      <c r="D1290" s="4" t="s">
        <v>39</v>
      </c>
      <c r="E1290" s="4">
        <v>3.0854800000000001E-5</v>
      </c>
      <c r="F1290" s="4">
        <v>6.6384300000000001E-4</v>
      </c>
      <c r="G1290" s="4">
        <v>1</v>
      </c>
      <c r="H1290" s="4">
        <v>1</v>
      </c>
      <c r="I1290" s="4">
        <v>1</v>
      </c>
      <c r="J1290" s="4" t="s">
        <v>2912</v>
      </c>
      <c r="K1290" s="4" t="s">
        <v>2926</v>
      </c>
      <c r="L1290" s="4" t="s">
        <v>39</v>
      </c>
      <c r="M1290" s="4">
        <v>0</v>
      </c>
      <c r="N1290" s="4">
        <v>1673.80573</v>
      </c>
      <c r="O1290" s="4" t="s">
        <v>34</v>
      </c>
      <c r="P1290" s="4" t="s">
        <v>34</v>
      </c>
      <c r="Q1290" s="4">
        <v>1.9819999999999999E-4</v>
      </c>
      <c r="R1290" s="4">
        <v>7.9370000000000002E-7</v>
      </c>
      <c r="S1290" s="4">
        <v>3.98</v>
      </c>
    </row>
    <row r="1291" spans="1:34" hidden="1" outlineLevel="1" collapsed="1" x14ac:dyDescent="0.25">
      <c r="A1291" t="s">
        <v>39</v>
      </c>
      <c r="B1291" s="4" t="s">
        <v>34</v>
      </c>
      <c r="C1291" s="4" t="s">
        <v>2927</v>
      </c>
      <c r="D1291" s="4" t="s">
        <v>1903</v>
      </c>
      <c r="E1291" s="4">
        <v>4.2417200000000002E-2</v>
      </c>
      <c r="F1291" s="4">
        <v>6.6384300000000001E-4</v>
      </c>
      <c r="G1291" s="4">
        <v>1</v>
      </c>
      <c r="H1291" s="4">
        <v>1</v>
      </c>
      <c r="I1291" s="4">
        <v>1</v>
      </c>
      <c r="J1291" s="4" t="s">
        <v>2912</v>
      </c>
      <c r="K1291" s="4" t="s">
        <v>2928</v>
      </c>
      <c r="L1291" s="4" t="s">
        <v>2929</v>
      </c>
      <c r="M1291" s="4">
        <v>0</v>
      </c>
      <c r="N1291" s="4">
        <v>1224.6292900000001</v>
      </c>
      <c r="O1291" s="4" t="s">
        <v>34</v>
      </c>
      <c r="P1291" s="4" t="s">
        <v>34</v>
      </c>
      <c r="Q1291" s="4">
        <v>1.9819999999999999E-4</v>
      </c>
      <c r="R1291" s="4">
        <v>9.5359999999999993E-3</v>
      </c>
      <c r="S1291" s="4">
        <v>1.97</v>
      </c>
    </row>
    <row r="1292" spans="1:34" x14ac:dyDescent="0.25">
      <c r="A1292" s="3" t="s">
        <v>34</v>
      </c>
      <c r="B1292" s="3" t="s">
        <v>35</v>
      </c>
      <c r="C1292" s="3" t="s">
        <v>2930</v>
      </c>
      <c r="D1292" s="3" t="s">
        <v>2931</v>
      </c>
      <c r="E1292" s="3">
        <v>0</v>
      </c>
      <c r="F1292" s="3">
        <v>17.706</v>
      </c>
      <c r="G1292" s="3">
        <v>28</v>
      </c>
      <c r="H1292" s="3">
        <v>4</v>
      </c>
      <c r="I1292" s="3">
        <v>8</v>
      </c>
      <c r="J1292" s="3">
        <v>4</v>
      </c>
      <c r="K1292" s="3">
        <v>190</v>
      </c>
      <c r="L1292" s="3">
        <v>21.6</v>
      </c>
      <c r="M1292" s="3">
        <v>9.83</v>
      </c>
      <c r="N1292" s="3">
        <v>25.03</v>
      </c>
      <c r="O1292" s="3">
        <v>4</v>
      </c>
      <c r="P1292" s="3" t="s">
        <v>421</v>
      </c>
      <c r="Q1292" s="3" t="s">
        <v>843</v>
      </c>
      <c r="R1292" s="3" t="s">
        <v>877</v>
      </c>
      <c r="S1292" s="3" t="s">
        <v>2932</v>
      </c>
      <c r="T1292" s="3" t="s">
        <v>2933</v>
      </c>
      <c r="U1292" s="3" t="s">
        <v>2930</v>
      </c>
      <c r="V1292" s="3" t="s">
        <v>2934</v>
      </c>
      <c r="W1292" s="3" t="s">
        <v>1340</v>
      </c>
      <c r="X1292" s="3" t="s">
        <v>848</v>
      </c>
      <c r="Y1292" s="3" t="s">
        <v>1559</v>
      </c>
      <c r="Z1292" s="3" t="s">
        <v>850</v>
      </c>
      <c r="AA1292" s="3">
        <v>19</v>
      </c>
      <c r="AB1292" s="3" t="s">
        <v>34</v>
      </c>
      <c r="AC1292" s="3">
        <v>1</v>
      </c>
      <c r="AD1292" s="3">
        <v>0</v>
      </c>
      <c r="AE1292" s="3" t="s">
        <v>39</v>
      </c>
      <c r="AF1292" s="3">
        <v>0</v>
      </c>
      <c r="AG1292" s="3" t="s">
        <v>39</v>
      </c>
      <c r="AH1292" s="3" t="s">
        <v>39</v>
      </c>
    </row>
    <row r="1293" spans="1:34" hidden="1" outlineLevel="1" collapsed="1" x14ac:dyDescent="0.25">
      <c r="A1293" t="s">
        <v>39</v>
      </c>
      <c r="B1293" s="2" t="s">
        <v>45</v>
      </c>
      <c r="C1293" s="2" t="s">
        <v>46</v>
      </c>
      <c r="D1293" s="2" t="s">
        <v>33</v>
      </c>
      <c r="E1293" s="2" t="s">
        <v>47</v>
      </c>
      <c r="F1293" s="2" t="s">
        <v>48</v>
      </c>
      <c r="G1293" s="2" t="s">
        <v>28</v>
      </c>
      <c r="H1293" s="2" t="s">
        <v>49</v>
      </c>
      <c r="I1293" s="2" t="s">
        <v>8</v>
      </c>
      <c r="J1293" s="2" t="s">
        <v>50</v>
      </c>
      <c r="K1293" s="2" t="s">
        <v>51</v>
      </c>
      <c r="L1293" s="2" t="s">
        <v>52</v>
      </c>
      <c r="M1293" s="2" t="s">
        <v>53</v>
      </c>
      <c r="N1293" s="2" t="s">
        <v>54</v>
      </c>
      <c r="O1293" s="2" t="s">
        <v>27</v>
      </c>
      <c r="P1293" s="2" t="s">
        <v>55</v>
      </c>
      <c r="Q1293" s="2" t="s">
        <v>56</v>
      </c>
      <c r="R1293" s="2" t="s">
        <v>57</v>
      </c>
      <c r="S1293" s="2" t="s">
        <v>58</v>
      </c>
    </row>
    <row r="1294" spans="1:34" hidden="1" outlineLevel="1" collapsed="1" x14ac:dyDescent="0.25">
      <c r="A1294" t="s">
        <v>39</v>
      </c>
      <c r="B1294" s="4" t="s">
        <v>34</v>
      </c>
      <c r="C1294" s="4" t="s">
        <v>2935</v>
      </c>
      <c r="D1294" s="4" t="s">
        <v>39</v>
      </c>
      <c r="E1294" s="4">
        <v>2.42333E-3</v>
      </c>
      <c r="F1294" s="4">
        <v>6.6384300000000001E-4</v>
      </c>
      <c r="G1294" s="4">
        <v>1</v>
      </c>
      <c r="H1294" s="4">
        <v>1</v>
      </c>
      <c r="I1294" s="4">
        <v>1</v>
      </c>
      <c r="J1294" s="4" t="s">
        <v>2930</v>
      </c>
      <c r="K1294" s="4" t="s">
        <v>2936</v>
      </c>
      <c r="L1294" s="4" t="s">
        <v>39</v>
      </c>
      <c r="M1294" s="4">
        <v>0</v>
      </c>
      <c r="N1294" s="4">
        <v>1572.88834</v>
      </c>
      <c r="O1294" s="4" t="s">
        <v>34</v>
      </c>
      <c r="P1294" s="4" t="s">
        <v>34</v>
      </c>
      <c r="Q1294" s="4">
        <v>1.9819999999999999E-4</v>
      </c>
      <c r="R1294" s="4">
        <v>2.2719999999999999E-4</v>
      </c>
      <c r="S1294" s="4">
        <v>2.23</v>
      </c>
    </row>
    <row r="1295" spans="1:34" hidden="1" outlineLevel="1" collapsed="1" x14ac:dyDescent="0.25">
      <c r="A1295" t="s">
        <v>39</v>
      </c>
      <c r="B1295" s="4" t="s">
        <v>34</v>
      </c>
      <c r="C1295" s="4" t="s">
        <v>2937</v>
      </c>
      <c r="D1295" s="4" t="s">
        <v>39</v>
      </c>
      <c r="E1295" s="4">
        <v>0.17871500000000001</v>
      </c>
      <c r="F1295" s="4">
        <v>7.9079000000000007E-3</v>
      </c>
      <c r="G1295" s="4">
        <v>1</v>
      </c>
      <c r="H1295" s="4">
        <v>1</v>
      </c>
      <c r="I1295" s="4">
        <v>1</v>
      </c>
      <c r="J1295" s="4" t="s">
        <v>2930</v>
      </c>
      <c r="K1295" s="4" t="s">
        <v>2938</v>
      </c>
      <c r="L1295" s="4" t="s">
        <v>39</v>
      </c>
      <c r="M1295" s="4">
        <v>1</v>
      </c>
      <c r="N1295" s="4">
        <v>1728.98945</v>
      </c>
      <c r="O1295" s="4" t="s">
        <v>34</v>
      </c>
      <c r="P1295" s="4" t="s">
        <v>34</v>
      </c>
      <c r="Q1295" s="4">
        <v>2.2169999999999998E-3</v>
      </c>
      <c r="R1295" s="4">
        <v>6.7400000000000002E-2</v>
      </c>
      <c r="S1295" s="4">
        <v>2.36</v>
      </c>
    </row>
    <row r="1296" spans="1:34" hidden="1" outlineLevel="1" collapsed="1" x14ac:dyDescent="0.25">
      <c r="A1296" t="s">
        <v>39</v>
      </c>
      <c r="B1296" s="4" t="s">
        <v>34</v>
      </c>
      <c r="C1296" s="4" t="s">
        <v>2939</v>
      </c>
      <c r="D1296" s="4" t="s">
        <v>39</v>
      </c>
      <c r="E1296" s="4">
        <v>6.6405000000000002E-7</v>
      </c>
      <c r="F1296" s="4">
        <v>6.6384300000000001E-4</v>
      </c>
      <c r="G1296" s="4">
        <v>1</v>
      </c>
      <c r="H1296" s="4">
        <v>1</v>
      </c>
      <c r="I1296" s="4">
        <v>1</v>
      </c>
      <c r="J1296" s="4" t="s">
        <v>2930</v>
      </c>
      <c r="K1296" s="4" t="s">
        <v>2940</v>
      </c>
      <c r="L1296" s="4" t="s">
        <v>39</v>
      </c>
      <c r="M1296" s="4">
        <v>0</v>
      </c>
      <c r="N1296" s="4">
        <v>3083.6146899999999</v>
      </c>
      <c r="O1296" s="4" t="s">
        <v>34</v>
      </c>
      <c r="P1296" s="4" t="s">
        <v>34</v>
      </c>
      <c r="Q1296" s="4">
        <v>1.9819999999999999E-4</v>
      </c>
      <c r="R1296" s="4">
        <v>5.4670000000000002E-9</v>
      </c>
      <c r="S1296" s="4">
        <v>6.26</v>
      </c>
    </row>
    <row r="1297" spans="1:34" hidden="1" outlineLevel="1" collapsed="1" x14ac:dyDescent="0.25">
      <c r="A1297" t="s">
        <v>39</v>
      </c>
      <c r="B1297" s="4" t="s">
        <v>34</v>
      </c>
      <c r="C1297" s="4" t="s">
        <v>2941</v>
      </c>
      <c r="D1297" s="4" t="s">
        <v>39</v>
      </c>
      <c r="E1297" s="4">
        <v>4.2110699999999999E-4</v>
      </c>
      <c r="F1297" s="4">
        <v>6.6384300000000001E-4</v>
      </c>
      <c r="G1297" s="4">
        <v>1</v>
      </c>
      <c r="H1297" s="4">
        <v>1</v>
      </c>
      <c r="I1297" s="4">
        <v>5</v>
      </c>
      <c r="J1297" s="4" t="s">
        <v>2930</v>
      </c>
      <c r="K1297" s="4" t="s">
        <v>2942</v>
      </c>
      <c r="L1297" s="4" t="s">
        <v>39</v>
      </c>
      <c r="M1297" s="4">
        <v>0</v>
      </c>
      <c r="N1297" s="4">
        <v>1299.6579400000001</v>
      </c>
      <c r="O1297" s="4" t="s">
        <v>34</v>
      </c>
      <c r="P1297" s="4" t="s">
        <v>34</v>
      </c>
      <c r="Q1297" s="4">
        <v>1.9819999999999999E-4</v>
      </c>
      <c r="R1297" s="4">
        <v>2.3499999999999999E-5</v>
      </c>
      <c r="S1297" s="4">
        <v>3.06</v>
      </c>
    </row>
    <row r="1298" spans="1:34" x14ac:dyDescent="0.25">
      <c r="A1298" s="3" t="s">
        <v>34</v>
      </c>
      <c r="B1298" s="3" t="s">
        <v>35</v>
      </c>
      <c r="C1298" s="3" t="s">
        <v>2943</v>
      </c>
      <c r="D1298" s="3" t="s">
        <v>2944</v>
      </c>
      <c r="E1298" s="3">
        <v>0</v>
      </c>
      <c r="F1298" s="3">
        <v>17.413</v>
      </c>
      <c r="G1298" s="3">
        <v>7</v>
      </c>
      <c r="H1298" s="3">
        <v>4</v>
      </c>
      <c r="I1298" s="3">
        <v>9</v>
      </c>
      <c r="J1298" s="3">
        <v>4</v>
      </c>
      <c r="K1298" s="3">
        <v>1089</v>
      </c>
      <c r="L1298" s="3">
        <v>121</v>
      </c>
      <c r="M1298" s="3">
        <v>4.74</v>
      </c>
      <c r="N1298" s="3">
        <v>26.4</v>
      </c>
      <c r="O1298" s="3">
        <v>4</v>
      </c>
      <c r="P1298" s="3" t="s">
        <v>39</v>
      </c>
      <c r="Q1298" s="3" t="s">
        <v>39</v>
      </c>
      <c r="R1298" s="3" t="s">
        <v>39</v>
      </c>
      <c r="S1298" s="3" t="s">
        <v>2945</v>
      </c>
      <c r="T1298" s="3" t="s">
        <v>39</v>
      </c>
      <c r="U1298" s="3" t="s">
        <v>2946</v>
      </c>
      <c r="V1298" s="3" t="s">
        <v>39</v>
      </c>
      <c r="W1298" s="3" t="s">
        <v>620</v>
      </c>
      <c r="X1298" s="3" t="s">
        <v>39</v>
      </c>
      <c r="Y1298" s="3" t="s">
        <v>39</v>
      </c>
      <c r="Z1298" s="3" t="s">
        <v>39</v>
      </c>
      <c r="AA1298" s="3">
        <v>0</v>
      </c>
      <c r="AB1298" s="3" t="s">
        <v>34</v>
      </c>
      <c r="AC1298" s="3">
        <v>1</v>
      </c>
      <c r="AD1298" s="3">
        <v>0</v>
      </c>
      <c r="AE1298" s="3" t="s">
        <v>39</v>
      </c>
      <c r="AF1298" s="3">
        <v>2</v>
      </c>
      <c r="AG1298" s="3" t="s">
        <v>2947</v>
      </c>
      <c r="AH1298" s="3" t="s">
        <v>2948</v>
      </c>
    </row>
    <row r="1299" spans="1:34" hidden="1" outlineLevel="1" collapsed="1" x14ac:dyDescent="0.25">
      <c r="A1299" t="s">
        <v>39</v>
      </c>
      <c r="B1299" s="2" t="s">
        <v>45</v>
      </c>
      <c r="C1299" s="2" t="s">
        <v>46</v>
      </c>
      <c r="D1299" s="2" t="s">
        <v>33</v>
      </c>
      <c r="E1299" s="2" t="s">
        <v>47</v>
      </c>
      <c r="F1299" s="2" t="s">
        <v>48</v>
      </c>
      <c r="G1299" s="2" t="s">
        <v>28</v>
      </c>
      <c r="H1299" s="2" t="s">
        <v>49</v>
      </c>
      <c r="I1299" s="2" t="s">
        <v>8</v>
      </c>
      <c r="J1299" s="2" t="s">
        <v>50</v>
      </c>
      <c r="K1299" s="2" t="s">
        <v>51</v>
      </c>
      <c r="L1299" s="2" t="s">
        <v>52</v>
      </c>
      <c r="M1299" s="2" t="s">
        <v>53</v>
      </c>
      <c r="N1299" s="2" t="s">
        <v>54</v>
      </c>
      <c r="O1299" s="2" t="s">
        <v>27</v>
      </c>
      <c r="P1299" s="2" t="s">
        <v>55</v>
      </c>
      <c r="Q1299" s="2" t="s">
        <v>56</v>
      </c>
      <c r="R1299" s="2" t="s">
        <v>57</v>
      </c>
      <c r="S1299" s="2" t="s">
        <v>58</v>
      </c>
    </row>
    <row r="1300" spans="1:34" hidden="1" outlineLevel="1" collapsed="1" x14ac:dyDescent="0.25">
      <c r="A1300" t="s">
        <v>39</v>
      </c>
      <c r="B1300" s="4" t="s">
        <v>34</v>
      </c>
      <c r="C1300" s="4" t="s">
        <v>2949</v>
      </c>
      <c r="D1300" s="4" t="s">
        <v>39</v>
      </c>
      <c r="E1300" s="4">
        <v>9.2620199999999993E-3</v>
      </c>
      <c r="F1300" s="4">
        <v>6.6384300000000001E-4</v>
      </c>
      <c r="G1300" s="4">
        <v>1</v>
      </c>
      <c r="H1300" s="4">
        <v>1</v>
      </c>
      <c r="I1300" s="4">
        <v>2</v>
      </c>
      <c r="J1300" s="4" t="s">
        <v>2943</v>
      </c>
      <c r="K1300" s="4" t="s">
        <v>2950</v>
      </c>
      <c r="L1300" s="4" t="s">
        <v>39</v>
      </c>
      <c r="M1300" s="4">
        <v>0</v>
      </c>
      <c r="N1300" s="4">
        <v>3406.6073700000002</v>
      </c>
      <c r="O1300" s="4" t="s">
        <v>34</v>
      </c>
      <c r="P1300" s="4" t="s">
        <v>34</v>
      </c>
      <c r="Q1300" s="4">
        <v>1.9819999999999999E-4</v>
      </c>
      <c r="R1300" s="4">
        <v>1.299E-3</v>
      </c>
      <c r="S1300" s="4">
        <v>4.0199999999999996</v>
      </c>
    </row>
    <row r="1301" spans="1:34" hidden="1" outlineLevel="1" collapsed="1" x14ac:dyDescent="0.25">
      <c r="A1301" t="s">
        <v>39</v>
      </c>
      <c r="B1301" s="4" t="s">
        <v>34</v>
      </c>
      <c r="C1301" s="4" t="s">
        <v>2951</v>
      </c>
      <c r="D1301" s="4" t="s">
        <v>39</v>
      </c>
      <c r="E1301" s="4">
        <v>1.8360399999999999E-2</v>
      </c>
      <c r="F1301" s="4">
        <v>6.6384300000000001E-4</v>
      </c>
      <c r="G1301" s="4">
        <v>1</v>
      </c>
      <c r="H1301" s="4">
        <v>1</v>
      </c>
      <c r="I1301" s="4">
        <v>3</v>
      </c>
      <c r="J1301" s="4" t="s">
        <v>2943</v>
      </c>
      <c r="K1301" s="4" t="s">
        <v>2952</v>
      </c>
      <c r="L1301" s="4" t="s">
        <v>39</v>
      </c>
      <c r="M1301" s="4">
        <v>0</v>
      </c>
      <c r="N1301" s="4">
        <v>1325.63318</v>
      </c>
      <c r="O1301" s="4" t="s">
        <v>34</v>
      </c>
      <c r="P1301" s="4" t="s">
        <v>34</v>
      </c>
      <c r="Q1301" s="4">
        <v>1.9819999999999999E-4</v>
      </c>
      <c r="R1301" s="4">
        <v>3.1840000000000002E-3</v>
      </c>
      <c r="S1301" s="4">
        <v>2.21</v>
      </c>
    </row>
    <row r="1302" spans="1:34" hidden="1" outlineLevel="1" collapsed="1" x14ac:dyDescent="0.25">
      <c r="A1302" t="s">
        <v>39</v>
      </c>
      <c r="B1302" s="4" t="s">
        <v>34</v>
      </c>
      <c r="C1302" s="4" t="s">
        <v>2953</v>
      </c>
      <c r="D1302" s="4" t="s">
        <v>2954</v>
      </c>
      <c r="E1302" s="4">
        <v>4.2954400000000002E-4</v>
      </c>
      <c r="F1302" s="4">
        <v>6.6384300000000001E-4</v>
      </c>
      <c r="G1302" s="4">
        <v>1</v>
      </c>
      <c r="H1302" s="4">
        <v>1</v>
      </c>
      <c r="I1302" s="4">
        <v>2</v>
      </c>
      <c r="J1302" s="4" t="s">
        <v>2943</v>
      </c>
      <c r="K1302" s="4" t="s">
        <v>2955</v>
      </c>
      <c r="L1302" s="4" t="s">
        <v>2956</v>
      </c>
      <c r="M1302" s="4">
        <v>0</v>
      </c>
      <c r="N1302" s="4">
        <v>2169.0566199999998</v>
      </c>
      <c r="O1302" s="4" t="s">
        <v>34</v>
      </c>
      <c r="P1302" s="4" t="s">
        <v>34</v>
      </c>
      <c r="Q1302" s="4">
        <v>1.9819999999999999E-4</v>
      </c>
      <c r="R1302" s="4">
        <v>2.4139999999999999E-5</v>
      </c>
      <c r="S1302" s="4">
        <v>4.04</v>
      </c>
    </row>
    <row r="1303" spans="1:34" hidden="1" outlineLevel="1" collapsed="1" x14ac:dyDescent="0.25">
      <c r="A1303" t="s">
        <v>39</v>
      </c>
      <c r="B1303" s="4" t="s">
        <v>34</v>
      </c>
      <c r="C1303" s="4" t="s">
        <v>2957</v>
      </c>
      <c r="D1303" s="4" t="s">
        <v>2958</v>
      </c>
      <c r="E1303" s="4">
        <v>5.8502499999999998E-5</v>
      </c>
      <c r="F1303" s="4">
        <v>6.6384300000000001E-4</v>
      </c>
      <c r="G1303" s="4">
        <v>1</v>
      </c>
      <c r="H1303" s="4">
        <v>1</v>
      </c>
      <c r="I1303" s="4">
        <v>2</v>
      </c>
      <c r="J1303" s="4" t="s">
        <v>2943</v>
      </c>
      <c r="K1303" s="4" t="s">
        <v>2959</v>
      </c>
      <c r="L1303" s="4" t="s">
        <v>2960</v>
      </c>
      <c r="M1303" s="4">
        <v>0</v>
      </c>
      <c r="N1303" s="4">
        <v>1914.8571899999999</v>
      </c>
      <c r="O1303" s="4" t="s">
        <v>34</v>
      </c>
      <c r="P1303" s="4" t="s">
        <v>34</v>
      </c>
      <c r="Q1303" s="4">
        <v>1.9819999999999999E-4</v>
      </c>
      <c r="R1303" s="4">
        <v>1.8250000000000001E-6</v>
      </c>
      <c r="S1303" s="4">
        <v>3.44</v>
      </c>
    </row>
    <row r="1304" spans="1:34" x14ac:dyDescent="0.25">
      <c r="A1304" s="3" t="s">
        <v>34</v>
      </c>
      <c r="B1304" s="3" t="s">
        <v>35</v>
      </c>
      <c r="C1304" s="3" t="s">
        <v>2961</v>
      </c>
      <c r="D1304" s="3" t="s">
        <v>2962</v>
      </c>
      <c r="E1304" s="3">
        <v>0</v>
      </c>
      <c r="F1304" s="3">
        <v>17.097999999999999</v>
      </c>
      <c r="G1304" s="3">
        <v>4</v>
      </c>
      <c r="H1304" s="3">
        <v>5</v>
      </c>
      <c r="I1304" s="3">
        <v>8</v>
      </c>
      <c r="J1304" s="3">
        <v>5</v>
      </c>
      <c r="K1304" s="3">
        <v>1228</v>
      </c>
      <c r="L1304" s="3">
        <v>137.4</v>
      </c>
      <c r="M1304" s="3">
        <v>7.02</v>
      </c>
      <c r="N1304" s="3">
        <v>23.42</v>
      </c>
      <c r="O1304" s="3">
        <v>5</v>
      </c>
      <c r="P1304" s="3" t="s">
        <v>39</v>
      </c>
      <c r="Q1304" s="3" t="s">
        <v>39</v>
      </c>
      <c r="R1304" s="3" t="s">
        <v>39</v>
      </c>
      <c r="S1304" s="3" t="s">
        <v>2963</v>
      </c>
      <c r="T1304" s="3" t="s">
        <v>39</v>
      </c>
      <c r="U1304" s="3" t="s">
        <v>2961</v>
      </c>
      <c r="V1304" s="3" t="s">
        <v>39</v>
      </c>
      <c r="W1304" s="3" t="s">
        <v>1885</v>
      </c>
      <c r="X1304" s="3" t="s">
        <v>39</v>
      </c>
      <c r="Y1304" s="3" t="s">
        <v>39</v>
      </c>
      <c r="Z1304" s="3" t="s">
        <v>39</v>
      </c>
      <c r="AA1304" s="3">
        <v>0</v>
      </c>
      <c r="AB1304" s="3" t="s">
        <v>34</v>
      </c>
      <c r="AC1304" s="3">
        <v>1</v>
      </c>
      <c r="AD1304" s="3">
        <v>0</v>
      </c>
      <c r="AE1304" s="3" t="s">
        <v>39</v>
      </c>
      <c r="AF1304" s="3">
        <v>3</v>
      </c>
      <c r="AG1304" s="3" t="s">
        <v>2964</v>
      </c>
      <c r="AH1304" s="3" t="s">
        <v>2965</v>
      </c>
    </row>
    <row r="1305" spans="1:34" hidden="1" outlineLevel="1" collapsed="1" x14ac:dyDescent="0.25">
      <c r="A1305" t="s">
        <v>39</v>
      </c>
      <c r="B1305" s="2" t="s">
        <v>45</v>
      </c>
      <c r="C1305" s="2" t="s">
        <v>46</v>
      </c>
      <c r="D1305" s="2" t="s">
        <v>33</v>
      </c>
      <c r="E1305" s="2" t="s">
        <v>47</v>
      </c>
      <c r="F1305" s="2" t="s">
        <v>48</v>
      </c>
      <c r="G1305" s="2" t="s">
        <v>28</v>
      </c>
      <c r="H1305" s="2" t="s">
        <v>49</v>
      </c>
      <c r="I1305" s="2" t="s">
        <v>8</v>
      </c>
      <c r="J1305" s="2" t="s">
        <v>50</v>
      </c>
      <c r="K1305" s="2" t="s">
        <v>51</v>
      </c>
      <c r="L1305" s="2" t="s">
        <v>52</v>
      </c>
      <c r="M1305" s="2" t="s">
        <v>53</v>
      </c>
      <c r="N1305" s="2" t="s">
        <v>54</v>
      </c>
      <c r="O1305" s="2" t="s">
        <v>27</v>
      </c>
      <c r="P1305" s="2" t="s">
        <v>55</v>
      </c>
      <c r="Q1305" s="2" t="s">
        <v>56</v>
      </c>
      <c r="R1305" s="2" t="s">
        <v>57</v>
      </c>
      <c r="S1305" s="2" t="s">
        <v>58</v>
      </c>
    </row>
    <row r="1306" spans="1:34" hidden="1" outlineLevel="1" collapsed="1" x14ac:dyDescent="0.25">
      <c r="A1306" t="s">
        <v>39</v>
      </c>
      <c r="B1306" s="4" t="s">
        <v>34</v>
      </c>
      <c r="C1306" s="4" t="s">
        <v>2966</v>
      </c>
      <c r="D1306" s="4" t="s">
        <v>2967</v>
      </c>
      <c r="E1306" s="4">
        <v>1.7856400000000001E-4</v>
      </c>
      <c r="F1306" s="4">
        <v>6.6384300000000001E-4</v>
      </c>
      <c r="G1306" s="4">
        <v>1</v>
      </c>
      <c r="H1306" s="4">
        <v>1</v>
      </c>
      <c r="I1306" s="4">
        <v>2</v>
      </c>
      <c r="J1306" s="4" t="s">
        <v>2961</v>
      </c>
      <c r="K1306" s="4" t="s">
        <v>2968</v>
      </c>
      <c r="L1306" s="4" t="s">
        <v>2969</v>
      </c>
      <c r="M1306" s="4">
        <v>0</v>
      </c>
      <c r="N1306" s="4">
        <v>1429.64501</v>
      </c>
      <c r="O1306" s="4" t="s">
        <v>34</v>
      </c>
      <c r="P1306" s="4" t="s">
        <v>34</v>
      </c>
      <c r="Q1306" s="4">
        <v>1.9819999999999999E-4</v>
      </c>
      <c r="R1306" s="4">
        <v>7.7619999999999995E-6</v>
      </c>
      <c r="S1306" s="4">
        <v>3.31</v>
      </c>
    </row>
    <row r="1307" spans="1:34" hidden="1" outlineLevel="1" collapsed="1" x14ac:dyDescent="0.25">
      <c r="A1307" t="s">
        <v>39</v>
      </c>
      <c r="B1307" s="4" t="s">
        <v>34</v>
      </c>
      <c r="C1307" s="4" t="s">
        <v>2970</v>
      </c>
      <c r="D1307" s="4" t="s">
        <v>2971</v>
      </c>
      <c r="E1307" s="4">
        <v>3.26679E-2</v>
      </c>
      <c r="F1307" s="4">
        <v>6.6384300000000001E-4</v>
      </c>
      <c r="G1307" s="4">
        <v>1</v>
      </c>
      <c r="H1307" s="4">
        <v>1</v>
      </c>
      <c r="I1307" s="4">
        <v>2</v>
      </c>
      <c r="J1307" s="4" t="s">
        <v>2961</v>
      </c>
      <c r="K1307" s="4" t="s">
        <v>2972</v>
      </c>
      <c r="L1307" s="4" t="s">
        <v>2973</v>
      </c>
      <c r="M1307" s="4">
        <v>0</v>
      </c>
      <c r="N1307" s="4">
        <v>1196.54384</v>
      </c>
      <c r="O1307" s="4" t="s">
        <v>34</v>
      </c>
      <c r="P1307" s="4" t="s">
        <v>34</v>
      </c>
      <c r="Q1307" s="4">
        <v>1.9819999999999999E-4</v>
      </c>
      <c r="R1307" s="4">
        <v>6.7609999999999996E-3</v>
      </c>
      <c r="S1307" s="4">
        <v>1.85</v>
      </c>
    </row>
    <row r="1308" spans="1:34" hidden="1" outlineLevel="1" collapsed="1" x14ac:dyDescent="0.25">
      <c r="A1308" t="s">
        <v>39</v>
      </c>
      <c r="B1308" s="4" t="s">
        <v>34</v>
      </c>
      <c r="C1308" s="4" t="s">
        <v>2974</v>
      </c>
      <c r="D1308" s="4" t="s">
        <v>39</v>
      </c>
      <c r="E1308" s="4">
        <v>2.8180099999999998E-4</v>
      </c>
      <c r="F1308" s="4">
        <v>6.6384300000000001E-4</v>
      </c>
      <c r="G1308" s="4">
        <v>1</v>
      </c>
      <c r="H1308" s="4">
        <v>1</v>
      </c>
      <c r="I1308" s="4">
        <v>2</v>
      </c>
      <c r="J1308" s="4" t="s">
        <v>2961</v>
      </c>
      <c r="K1308" s="4" t="s">
        <v>2975</v>
      </c>
      <c r="L1308" s="4" t="s">
        <v>39</v>
      </c>
      <c r="M1308" s="4">
        <v>0</v>
      </c>
      <c r="N1308" s="4">
        <v>1505.6179299999999</v>
      </c>
      <c r="O1308" s="4" t="s">
        <v>34</v>
      </c>
      <c r="P1308" s="4" t="s">
        <v>34</v>
      </c>
      <c r="Q1308" s="4">
        <v>1.9819999999999999E-4</v>
      </c>
      <c r="R1308" s="4">
        <v>1.401E-5</v>
      </c>
      <c r="S1308" s="4">
        <v>3.95</v>
      </c>
    </row>
    <row r="1309" spans="1:34" hidden="1" outlineLevel="1" collapsed="1" x14ac:dyDescent="0.25">
      <c r="A1309" t="s">
        <v>39</v>
      </c>
      <c r="B1309" s="4" t="s">
        <v>34</v>
      </c>
      <c r="C1309" s="4" t="s">
        <v>2976</v>
      </c>
      <c r="D1309" s="4" t="s">
        <v>2977</v>
      </c>
      <c r="E1309" s="4">
        <v>6.24679E-2</v>
      </c>
      <c r="F1309" s="4">
        <v>6.6384300000000001E-4</v>
      </c>
      <c r="G1309" s="4">
        <v>1</v>
      </c>
      <c r="H1309" s="4">
        <v>1</v>
      </c>
      <c r="I1309" s="4">
        <v>1</v>
      </c>
      <c r="J1309" s="4" t="s">
        <v>2961</v>
      </c>
      <c r="K1309" s="4" t="s">
        <v>2978</v>
      </c>
      <c r="L1309" s="4" t="s">
        <v>2969</v>
      </c>
      <c r="M1309" s="4">
        <v>1</v>
      </c>
      <c r="N1309" s="4">
        <v>1672.7781500000001</v>
      </c>
      <c r="O1309" s="4" t="s">
        <v>34</v>
      </c>
      <c r="P1309" s="4" t="s">
        <v>34</v>
      </c>
      <c r="Q1309" s="4">
        <v>1.9819999999999999E-4</v>
      </c>
      <c r="R1309" s="4">
        <v>1.5980000000000001E-2</v>
      </c>
      <c r="S1309" s="4">
        <v>3.39</v>
      </c>
    </row>
    <row r="1310" spans="1:34" hidden="1" outlineLevel="1" collapsed="1" x14ac:dyDescent="0.25">
      <c r="A1310" t="s">
        <v>39</v>
      </c>
      <c r="B1310" s="4" t="s">
        <v>34</v>
      </c>
      <c r="C1310" s="4" t="s">
        <v>2979</v>
      </c>
      <c r="D1310" s="4" t="s">
        <v>2135</v>
      </c>
      <c r="E1310" s="4">
        <v>5.6228199999999997E-3</v>
      </c>
      <c r="F1310" s="4">
        <v>6.6384300000000001E-4</v>
      </c>
      <c r="G1310" s="4">
        <v>1</v>
      </c>
      <c r="H1310" s="4">
        <v>1</v>
      </c>
      <c r="I1310" s="4">
        <v>1</v>
      </c>
      <c r="J1310" s="4" t="s">
        <v>2961</v>
      </c>
      <c r="K1310" s="4" t="s">
        <v>2980</v>
      </c>
      <c r="L1310" s="4" t="s">
        <v>2981</v>
      </c>
      <c r="M1310" s="4">
        <v>0</v>
      </c>
      <c r="N1310" s="4">
        <v>1296.58888</v>
      </c>
      <c r="O1310" s="4" t="s">
        <v>34</v>
      </c>
      <c r="P1310" s="4" t="s">
        <v>34</v>
      </c>
      <c r="Q1310" s="4">
        <v>1.9819999999999999E-4</v>
      </c>
      <c r="R1310" s="4">
        <v>6.7929999999999998E-4</v>
      </c>
      <c r="S1310" s="4">
        <v>2.71</v>
      </c>
    </row>
    <row r="1311" spans="1:34" x14ac:dyDescent="0.25">
      <c r="A1311" s="3" t="s">
        <v>34</v>
      </c>
      <c r="B1311" s="3" t="s">
        <v>35</v>
      </c>
      <c r="C1311" s="3" t="s">
        <v>2982</v>
      </c>
      <c r="D1311" s="3" t="s">
        <v>2983</v>
      </c>
      <c r="E1311" s="3">
        <v>0</v>
      </c>
      <c r="F1311" s="3">
        <v>17.088999999999999</v>
      </c>
      <c r="G1311" s="3">
        <v>46</v>
      </c>
      <c r="H1311" s="3">
        <v>2</v>
      </c>
      <c r="I1311" s="3">
        <v>12</v>
      </c>
      <c r="J1311" s="3">
        <v>2</v>
      </c>
      <c r="K1311" s="3">
        <v>72</v>
      </c>
      <c r="L1311" s="3">
        <v>8.1999999999999993</v>
      </c>
      <c r="M1311" s="3">
        <v>7.34</v>
      </c>
      <c r="N1311" s="3">
        <v>40.53</v>
      </c>
      <c r="O1311" s="3">
        <v>2</v>
      </c>
      <c r="P1311" s="3" t="s">
        <v>38</v>
      </c>
      <c r="Q1311" s="3" t="s">
        <v>39</v>
      </c>
      <c r="R1311" s="3" t="s">
        <v>39</v>
      </c>
      <c r="S1311" s="3" t="s">
        <v>2984</v>
      </c>
      <c r="T1311" s="3" t="s">
        <v>39</v>
      </c>
      <c r="U1311" s="3" t="s">
        <v>2985</v>
      </c>
      <c r="V1311" s="3" t="s">
        <v>39</v>
      </c>
      <c r="W1311" s="3" t="s">
        <v>42</v>
      </c>
      <c r="X1311" s="3" t="s">
        <v>39</v>
      </c>
      <c r="Y1311" s="3" t="s">
        <v>39</v>
      </c>
      <c r="Z1311" s="3" t="s">
        <v>39</v>
      </c>
      <c r="AA1311" s="3">
        <v>0</v>
      </c>
      <c r="AB1311" s="3" t="s">
        <v>34</v>
      </c>
      <c r="AC1311" s="3">
        <v>1</v>
      </c>
      <c r="AD1311" s="3">
        <v>0</v>
      </c>
      <c r="AE1311" s="3" t="s">
        <v>39</v>
      </c>
      <c r="AF1311" s="3">
        <v>0</v>
      </c>
      <c r="AG1311" s="3" t="s">
        <v>39</v>
      </c>
      <c r="AH1311" s="3" t="s">
        <v>2986</v>
      </c>
    </row>
    <row r="1312" spans="1:34" hidden="1" outlineLevel="1" collapsed="1" x14ac:dyDescent="0.25">
      <c r="A1312" t="s">
        <v>39</v>
      </c>
      <c r="B1312" s="2" t="s">
        <v>45</v>
      </c>
      <c r="C1312" s="2" t="s">
        <v>46</v>
      </c>
      <c r="D1312" s="2" t="s">
        <v>33</v>
      </c>
      <c r="E1312" s="2" t="s">
        <v>47</v>
      </c>
      <c r="F1312" s="2" t="s">
        <v>48</v>
      </c>
      <c r="G1312" s="2" t="s">
        <v>28</v>
      </c>
      <c r="H1312" s="2" t="s">
        <v>49</v>
      </c>
      <c r="I1312" s="2" t="s">
        <v>8</v>
      </c>
      <c r="J1312" s="2" t="s">
        <v>50</v>
      </c>
      <c r="K1312" s="2" t="s">
        <v>51</v>
      </c>
      <c r="L1312" s="2" t="s">
        <v>52</v>
      </c>
      <c r="M1312" s="2" t="s">
        <v>53</v>
      </c>
      <c r="N1312" s="2" t="s">
        <v>54</v>
      </c>
      <c r="O1312" s="2" t="s">
        <v>27</v>
      </c>
      <c r="P1312" s="2" t="s">
        <v>55</v>
      </c>
      <c r="Q1312" s="2" t="s">
        <v>56</v>
      </c>
      <c r="R1312" s="2" t="s">
        <v>57</v>
      </c>
      <c r="S1312" s="2" t="s">
        <v>58</v>
      </c>
    </row>
    <row r="1313" spans="1:34" hidden="1" outlineLevel="1" collapsed="1" x14ac:dyDescent="0.25">
      <c r="A1313" t="s">
        <v>39</v>
      </c>
      <c r="B1313" s="4" t="s">
        <v>34</v>
      </c>
      <c r="C1313" s="4" t="s">
        <v>2987</v>
      </c>
      <c r="D1313" s="4" t="s">
        <v>39</v>
      </c>
      <c r="E1313" s="4">
        <v>1.8379699999999999E-7</v>
      </c>
      <c r="F1313" s="4">
        <v>6.6384300000000001E-4</v>
      </c>
      <c r="G1313" s="4">
        <v>1</v>
      </c>
      <c r="H1313" s="4">
        <v>1</v>
      </c>
      <c r="I1313" s="4">
        <v>10</v>
      </c>
      <c r="J1313" s="4" t="s">
        <v>2982</v>
      </c>
      <c r="K1313" s="4" t="s">
        <v>2988</v>
      </c>
      <c r="L1313" s="4" t="s">
        <v>39</v>
      </c>
      <c r="M1313" s="4">
        <v>0</v>
      </c>
      <c r="N1313" s="4">
        <v>2040.1083900000001</v>
      </c>
      <c r="O1313" s="4" t="s">
        <v>34</v>
      </c>
      <c r="P1313" s="4" t="s">
        <v>34</v>
      </c>
      <c r="Q1313" s="4">
        <v>1.9819999999999999E-4</v>
      </c>
      <c r="R1313" s="4">
        <v>1.0379999999999999E-9</v>
      </c>
      <c r="S1313" s="4">
        <v>4.76</v>
      </c>
    </row>
    <row r="1314" spans="1:34" hidden="1" outlineLevel="1" collapsed="1" x14ac:dyDescent="0.25">
      <c r="A1314" t="s">
        <v>39</v>
      </c>
      <c r="B1314" s="4" t="s">
        <v>34</v>
      </c>
      <c r="C1314" s="4" t="s">
        <v>2989</v>
      </c>
      <c r="D1314" s="4" t="s">
        <v>206</v>
      </c>
      <c r="E1314" s="4">
        <v>2.1061400000000001E-2</v>
      </c>
      <c r="F1314" s="4">
        <v>6.6384300000000001E-4</v>
      </c>
      <c r="G1314" s="4">
        <v>1</v>
      </c>
      <c r="H1314" s="4">
        <v>1</v>
      </c>
      <c r="I1314" s="4">
        <v>2</v>
      </c>
      <c r="J1314" s="4" t="s">
        <v>2982</v>
      </c>
      <c r="K1314" s="4" t="s">
        <v>2990</v>
      </c>
      <c r="L1314" s="4" t="s">
        <v>2991</v>
      </c>
      <c r="M1314" s="4">
        <v>0</v>
      </c>
      <c r="N1314" s="4">
        <v>1807.87556</v>
      </c>
      <c r="O1314" s="4" t="s">
        <v>34</v>
      </c>
      <c r="P1314" s="4" t="s">
        <v>34</v>
      </c>
      <c r="Q1314" s="4">
        <v>1.9819999999999999E-4</v>
      </c>
      <c r="R1314" s="4">
        <v>3.8119999999999999E-3</v>
      </c>
      <c r="S1314" s="4">
        <v>2.11</v>
      </c>
    </row>
    <row r="1315" spans="1:34" x14ac:dyDescent="0.25">
      <c r="A1315" s="3" t="s">
        <v>34</v>
      </c>
      <c r="B1315" s="3" t="s">
        <v>35</v>
      </c>
      <c r="C1315" s="3" t="s">
        <v>2992</v>
      </c>
      <c r="D1315" s="3" t="s">
        <v>2993</v>
      </c>
      <c r="E1315" s="3">
        <v>0</v>
      </c>
      <c r="F1315" s="3">
        <v>17.058</v>
      </c>
      <c r="G1315" s="3">
        <v>12</v>
      </c>
      <c r="H1315" s="3">
        <v>5</v>
      </c>
      <c r="I1315" s="3">
        <v>10</v>
      </c>
      <c r="J1315" s="3">
        <v>5</v>
      </c>
      <c r="K1315" s="3">
        <v>621</v>
      </c>
      <c r="L1315" s="3">
        <v>70.3</v>
      </c>
      <c r="M1315" s="3">
        <v>6.23</v>
      </c>
      <c r="N1315" s="3">
        <v>25.88</v>
      </c>
      <c r="O1315" s="3">
        <v>5</v>
      </c>
      <c r="P1315" s="3" t="s">
        <v>2716</v>
      </c>
      <c r="Q1315" s="3" t="s">
        <v>795</v>
      </c>
      <c r="R1315" s="3" t="s">
        <v>2751</v>
      </c>
      <c r="S1315" s="3" t="s">
        <v>2994</v>
      </c>
      <c r="T1315" s="3" t="s">
        <v>39</v>
      </c>
      <c r="U1315" s="3" t="s">
        <v>2995</v>
      </c>
      <c r="V1315" s="3" t="s">
        <v>39</v>
      </c>
      <c r="W1315" s="3" t="s">
        <v>604</v>
      </c>
      <c r="X1315" s="3" t="s">
        <v>39</v>
      </c>
      <c r="Y1315" s="3" t="s">
        <v>39</v>
      </c>
      <c r="Z1315" s="3" t="s">
        <v>39</v>
      </c>
      <c r="AA1315" s="3">
        <v>0</v>
      </c>
      <c r="AB1315" s="3" t="s">
        <v>34</v>
      </c>
      <c r="AC1315" s="3">
        <v>1</v>
      </c>
      <c r="AD1315" s="3">
        <v>0</v>
      </c>
      <c r="AE1315" s="3" t="s">
        <v>39</v>
      </c>
      <c r="AF1315" s="3">
        <v>2</v>
      </c>
      <c r="AG1315" s="3" t="s">
        <v>2996</v>
      </c>
      <c r="AH1315" s="3" t="s">
        <v>2996</v>
      </c>
    </row>
    <row r="1316" spans="1:34" hidden="1" outlineLevel="1" collapsed="1" x14ac:dyDescent="0.25">
      <c r="A1316" t="s">
        <v>39</v>
      </c>
      <c r="B1316" s="2" t="s">
        <v>45</v>
      </c>
      <c r="C1316" s="2" t="s">
        <v>46</v>
      </c>
      <c r="D1316" s="2" t="s">
        <v>33</v>
      </c>
      <c r="E1316" s="2" t="s">
        <v>47</v>
      </c>
      <c r="F1316" s="2" t="s">
        <v>48</v>
      </c>
      <c r="G1316" s="2" t="s">
        <v>28</v>
      </c>
      <c r="H1316" s="2" t="s">
        <v>49</v>
      </c>
      <c r="I1316" s="2" t="s">
        <v>8</v>
      </c>
      <c r="J1316" s="2" t="s">
        <v>50</v>
      </c>
      <c r="K1316" s="2" t="s">
        <v>51</v>
      </c>
      <c r="L1316" s="2" t="s">
        <v>52</v>
      </c>
      <c r="M1316" s="2" t="s">
        <v>53</v>
      </c>
      <c r="N1316" s="2" t="s">
        <v>54</v>
      </c>
      <c r="O1316" s="2" t="s">
        <v>27</v>
      </c>
      <c r="P1316" s="2" t="s">
        <v>55</v>
      </c>
      <c r="Q1316" s="2" t="s">
        <v>56</v>
      </c>
      <c r="R1316" s="2" t="s">
        <v>57</v>
      </c>
      <c r="S1316" s="2" t="s">
        <v>58</v>
      </c>
    </row>
    <row r="1317" spans="1:34" hidden="1" outlineLevel="1" collapsed="1" x14ac:dyDescent="0.25">
      <c r="A1317" t="s">
        <v>39</v>
      </c>
      <c r="B1317" s="4" t="s">
        <v>34</v>
      </c>
      <c r="C1317" s="4" t="s">
        <v>2997</v>
      </c>
      <c r="D1317" s="4" t="s">
        <v>39</v>
      </c>
      <c r="E1317" s="4">
        <v>3.4193E-4</v>
      </c>
      <c r="F1317" s="4">
        <v>6.6384300000000001E-4</v>
      </c>
      <c r="G1317" s="4">
        <v>1</v>
      </c>
      <c r="H1317" s="4">
        <v>1</v>
      </c>
      <c r="I1317" s="4">
        <v>3</v>
      </c>
      <c r="J1317" s="4" t="s">
        <v>2992</v>
      </c>
      <c r="K1317" s="4" t="s">
        <v>2998</v>
      </c>
      <c r="L1317" s="4" t="s">
        <v>39</v>
      </c>
      <c r="M1317" s="4">
        <v>0</v>
      </c>
      <c r="N1317" s="4">
        <v>1324.6267</v>
      </c>
      <c r="O1317" s="4" t="s">
        <v>34</v>
      </c>
      <c r="P1317" s="4" t="s">
        <v>34</v>
      </c>
      <c r="Q1317" s="4">
        <v>1.9819999999999999E-4</v>
      </c>
      <c r="R1317" s="4">
        <v>1.7989999999999999E-5</v>
      </c>
      <c r="S1317" s="4">
        <v>3.43</v>
      </c>
    </row>
    <row r="1318" spans="1:34" hidden="1" outlineLevel="1" collapsed="1" x14ac:dyDescent="0.25">
      <c r="A1318" t="s">
        <v>39</v>
      </c>
      <c r="B1318" s="4" t="s">
        <v>34</v>
      </c>
      <c r="C1318" s="4" t="s">
        <v>2999</v>
      </c>
      <c r="D1318" s="4" t="s">
        <v>2135</v>
      </c>
      <c r="E1318" s="4">
        <v>7.9047999999999998E-4</v>
      </c>
      <c r="F1318" s="4">
        <v>6.6384300000000001E-4</v>
      </c>
      <c r="G1318" s="4">
        <v>1</v>
      </c>
      <c r="H1318" s="4">
        <v>1</v>
      </c>
      <c r="I1318" s="4">
        <v>3</v>
      </c>
      <c r="J1318" s="4" t="s">
        <v>2992</v>
      </c>
      <c r="K1318" s="4" t="s">
        <v>3000</v>
      </c>
      <c r="L1318" s="4" t="s">
        <v>3001</v>
      </c>
      <c r="M1318" s="4">
        <v>0</v>
      </c>
      <c r="N1318" s="4">
        <v>1660.7635499999999</v>
      </c>
      <c r="O1318" s="4" t="s">
        <v>34</v>
      </c>
      <c r="P1318" s="4" t="s">
        <v>34</v>
      </c>
      <c r="Q1318" s="4">
        <v>1.9819999999999999E-4</v>
      </c>
      <c r="R1318" s="4">
        <v>5.3189999999999997E-5</v>
      </c>
      <c r="S1318" s="4">
        <v>3.1</v>
      </c>
    </row>
    <row r="1319" spans="1:34" hidden="1" outlineLevel="1" collapsed="1" x14ac:dyDescent="0.25">
      <c r="A1319" t="s">
        <v>39</v>
      </c>
      <c r="B1319" s="4" t="s">
        <v>34</v>
      </c>
      <c r="C1319" s="4" t="s">
        <v>3002</v>
      </c>
      <c r="D1319" s="4" t="s">
        <v>1106</v>
      </c>
      <c r="E1319" s="4">
        <v>3.11191E-2</v>
      </c>
      <c r="F1319" s="4">
        <v>6.6384300000000001E-4</v>
      </c>
      <c r="G1319" s="4">
        <v>1</v>
      </c>
      <c r="H1319" s="4">
        <v>1</v>
      </c>
      <c r="I1319" s="4">
        <v>1</v>
      </c>
      <c r="J1319" s="4" t="s">
        <v>2992</v>
      </c>
      <c r="K1319" s="4" t="s">
        <v>3003</v>
      </c>
      <c r="L1319" s="4" t="s">
        <v>3004</v>
      </c>
      <c r="M1319" s="4">
        <v>1</v>
      </c>
      <c r="N1319" s="4">
        <v>2608.28107</v>
      </c>
      <c r="O1319" s="4" t="s">
        <v>34</v>
      </c>
      <c r="P1319" s="4" t="s">
        <v>34</v>
      </c>
      <c r="Q1319" s="4">
        <v>1.9819999999999999E-4</v>
      </c>
      <c r="R1319" s="4">
        <v>6.3270000000000002E-3</v>
      </c>
      <c r="S1319" s="4">
        <v>2.4900000000000002</v>
      </c>
    </row>
    <row r="1320" spans="1:34" hidden="1" outlineLevel="1" collapsed="1" x14ac:dyDescent="0.25">
      <c r="A1320" t="s">
        <v>39</v>
      </c>
      <c r="B1320" s="4" t="s">
        <v>34</v>
      </c>
      <c r="C1320" s="4" t="s">
        <v>3005</v>
      </c>
      <c r="D1320" s="4" t="s">
        <v>39</v>
      </c>
      <c r="E1320" s="4">
        <v>4.8954599999999999E-3</v>
      </c>
      <c r="F1320" s="4">
        <v>6.6384300000000001E-4</v>
      </c>
      <c r="G1320" s="4">
        <v>1</v>
      </c>
      <c r="H1320" s="4">
        <v>1</v>
      </c>
      <c r="I1320" s="4">
        <v>1</v>
      </c>
      <c r="J1320" s="4" t="s">
        <v>2992</v>
      </c>
      <c r="K1320" s="4" t="s">
        <v>3006</v>
      </c>
      <c r="L1320" s="4" t="s">
        <v>39</v>
      </c>
      <c r="M1320" s="4">
        <v>0</v>
      </c>
      <c r="N1320" s="4">
        <v>1080.6775600000001</v>
      </c>
      <c r="O1320" s="4" t="s">
        <v>34</v>
      </c>
      <c r="P1320" s="4" t="s">
        <v>34</v>
      </c>
      <c r="Q1320" s="4">
        <v>1.9819999999999999E-4</v>
      </c>
      <c r="R1320" s="4">
        <v>5.6840000000000005E-4</v>
      </c>
      <c r="S1320" s="4">
        <v>2.1</v>
      </c>
    </row>
    <row r="1321" spans="1:34" hidden="1" outlineLevel="1" collapsed="1" x14ac:dyDescent="0.25">
      <c r="A1321" t="s">
        <v>39</v>
      </c>
      <c r="B1321" s="4" t="s">
        <v>34</v>
      </c>
      <c r="C1321" s="4" t="s">
        <v>3007</v>
      </c>
      <c r="D1321" s="4" t="s">
        <v>39</v>
      </c>
      <c r="E1321" s="4">
        <v>1.54608E-2</v>
      </c>
      <c r="F1321" s="4">
        <v>6.6384300000000001E-4</v>
      </c>
      <c r="G1321" s="4">
        <v>1</v>
      </c>
      <c r="H1321" s="4">
        <v>1</v>
      </c>
      <c r="I1321" s="4">
        <v>2</v>
      </c>
      <c r="J1321" s="4" t="s">
        <v>2992</v>
      </c>
      <c r="K1321" s="4" t="s">
        <v>3008</v>
      </c>
      <c r="L1321" s="4" t="s">
        <v>39</v>
      </c>
      <c r="M1321" s="4">
        <v>0</v>
      </c>
      <c r="N1321" s="4">
        <v>1746.80819</v>
      </c>
      <c r="O1321" s="4" t="s">
        <v>34</v>
      </c>
      <c r="P1321" s="4" t="s">
        <v>34</v>
      </c>
      <c r="Q1321" s="4">
        <v>1.9819999999999999E-4</v>
      </c>
      <c r="R1321" s="4">
        <v>2.5430000000000001E-3</v>
      </c>
      <c r="S1321" s="4">
        <v>2.62</v>
      </c>
    </row>
    <row r="1322" spans="1:34" x14ac:dyDescent="0.25">
      <c r="A1322" s="3" t="s">
        <v>34</v>
      </c>
      <c r="B1322" s="3" t="s">
        <v>35</v>
      </c>
      <c r="C1322" s="3" t="s">
        <v>3009</v>
      </c>
      <c r="D1322" s="3" t="s">
        <v>3010</v>
      </c>
      <c r="E1322" s="3">
        <v>0</v>
      </c>
      <c r="F1322" s="3">
        <v>16.806000000000001</v>
      </c>
      <c r="G1322" s="3">
        <v>23</v>
      </c>
      <c r="H1322" s="3">
        <v>4</v>
      </c>
      <c r="I1322" s="3">
        <v>7</v>
      </c>
      <c r="J1322" s="3">
        <v>4</v>
      </c>
      <c r="K1322" s="3">
        <v>291</v>
      </c>
      <c r="L1322" s="3">
        <v>33.200000000000003</v>
      </c>
      <c r="M1322" s="3">
        <v>9.82</v>
      </c>
      <c r="N1322" s="3">
        <v>23.62</v>
      </c>
      <c r="O1322" s="3">
        <v>4</v>
      </c>
      <c r="P1322" s="3" t="s">
        <v>3011</v>
      </c>
      <c r="Q1322" s="3" t="s">
        <v>3012</v>
      </c>
      <c r="R1322" s="3" t="s">
        <v>1253</v>
      </c>
      <c r="S1322" s="3" t="s">
        <v>39</v>
      </c>
      <c r="T1322" s="3" t="s">
        <v>3013</v>
      </c>
      <c r="U1322" s="3" t="s">
        <v>3009</v>
      </c>
      <c r="V1322" s="3" t="s">
        <v>3014</v>
      </c>
      <c r="W1322" s="3" t="s">
        <v>42</v>
      </c>
      <c r="X1322" s="3" t="s">
        <v>39</v>
      </c>
      <c r="Y1322" s="3" t="s">
        <v>39</v>
      </c>
      <c r="Z1322" s="3" t="s">
        <v>39</v>
      </c>
      <c r="AA1322" s="3">
        <v>0</v>
      </c>
      <c r="AB1322" s="3" t="s">
        <v>34</v>
      </c>
      <c r="AC1322" s="3">
        <v>1</v>
      </c>
      <c r="AD1322" s="3">
        <v>0</v>
      </c>
      <c r="AE1322" s="3" t="s">
        <v>39</v>
      </c>
      <c r="AF1322" s="3">
        <v>0</v>
      </c>
      <c r="AG1322" s="3" t="s">
        <v>39</v>
      </c>
      <c r="AH1322" s="3" t="s">
        <v>3015</v>
      </c>
    </row>
    <row r="1323" spans="1:34" hidden="1" outlineLevel="1" collapsed="1" x14ac:dyDescent="0.25">
      <c r="A1323" t="s">
        <v>39</v>
      </c>
      <c r="B1323" s="2" t="s">
        <v>45</v>
      </c>
      <c r="C1323" s="2" t="s">
        <v>46</v>
      </c>
      <c r="D1323" s="2" t="s">
        <v>33</v>
      </c>
      <c r="E1323" s="2" t="s">
        <v>47</v>
      </c>
      <c r="F1323" s="2" t="s">
        <v>48</v>
      </c>
      <c r="G1323" s="2" t="s">
        <v>28</v>
      </c>
      <c r="H1323" s="2" t="s">
        <v>49</v>
      </c>
      <c r="I1323" s="2" t="s">
        <v>8</v>
      </c>
      <c r="J1323" s="2" t="s">
        <v>50</v>
      </c>
      <c r="K1323" s="2" t="s">
        <v>51</v>
      </c>
      <c r="L1323" s="2" t="s">
        <v>52</v>
      </c>
      <c r="M1323" s="2" t="s">
        <v>53</v>
      </c>
      <c r="N1323" s="2" t="s">
        <v>54</v>
      </c>
      <c r="O1323" s="2" t="s">
        <v>27</v>
      </c>
      <c r="P1323" s="2" t="s">
        <v>55</v>
      </c>
      <c r="Q1323" s="2" t="s">
        <v>56</v>
      </c>
      <c r="R1323" s="2" t="s">
        <v>57</v>
      </c>
      <c r="S1323" s="2" t="s">
        <v>58</v>
      </c>
    </row>
    <row r="1324" spans="1:34" hidden="1" outlineLevel="1" collapsed="1" x14ac:dyDescent="0.25">
      <c r="A1324" t="s">
        <v>39</v>
      </c>
      <c r="B1324" s="4" t="s">
        <v>34</v>
      </c>
      <c r="C1324" s="4" t="s">
        <v>3016</v>
      </c>
      <c r="D1324" s="4" t="s">
        <v>39</v>
      </c>
      <c r="E1324" s="4">
        <v>2.9838299999999998E-3</v>
      </c>
      <c r="F1324" s="4">
        <v>6.6384300000000001E-4</v>
      </c>
      <c r="G1324" s="4">
        <v>1</v>
      </c>
      <c r="H1324" s="4">
        <v>1</v>
      </c>
      <c r="I1324" s="4">
        <v>1</v>
      </c>
      <c r="J1324" s="4" t="s">
        <v>3009</v>
      </c>
      <c r="K1324" s="4" t="s">
        <v>3017</v>
      </c>
      <c r="L1324" s="4" t="s">
        <v>39</v>
      </c>
      <c r="M1324" s="4">
        <v>0</v>
      </c>
      <c r="N1324" s="4">
        <v>2026.0603799999999</v>
      </c>
      <c r="O1324" s="4" t="s">
        <v>34</v>
      </c>
      <c r="P1324" s="4" t="s">
        <v>34</v>
      </c>
      <c r="Q1324" s="4">
        <v>1.9819999999999999E-4</v>
      </c>
      <c r="R1324" s="4">
        <v>2.9789999999999998E-4</v>
      </c>
      <c r="S1324" s="4">
        <v>3.65</v>
      </c>
    </row>
    <row r="1325" spans="1:34" hidden="1" outlineLevel="1" collapsed="1" x14ac:dyDescent="0.25">
      <c r="A1325" t="s">
        <v>39</v>
      </c>
      <c r="B1325" s="4" t="s">
        <v>34</v>
      </c>
      <c r="C1325" s="4" t="s">
        <v>3018</v>
      </c>
      <c r="D1325" s="4" t="s">
        <v>39</v>
      </c>
      <c r="E1325" s="4">
        <v>0.11365699999999999</v>
      </c>
      <c r="F1325" s="4">
        <v>1.97102E-3</v>
      </c>
      <c r="G1325" s="4">
        <v>1</v>
      </c>
      <c r="H1325" s="4">
        <v>1</v>
      </c>
      <c r="I1325" s="4">
        <v>1</v>
      </c>
      <c r="J1325" s="4" t="s">
        <v>3009</v>
      </c>
      <c r="K1325" s="4" t="s">
        <v>3019</v>
      </c>
      <c r="L1325" s="4" t="s">
        <v>39</v>
      </c>
      <c r="M1325" s="4">
        <v>0</v>
      </c>
      <c r="N1325" s="4">
        <v>1761.9242200000001</v>
      </c>
      <c r="O1325" s="4" t="s">
        <v>34</v>
      </c>
      <c r="P1325" s="4" t="s">
        <v>34</v>
      </c>
      <c r="Q1325" s="4">
        <v>5.2709999999999996E-4</v>
      </c>
      <c r="R1325" s="4">
        <v>3.5830000000000001E-2</v>
      </c>
      <c r="S1325" s="4">
        <v>2.73</v>
      </c>
    </row>
    <row r="1326" spans="1:34" hidden="1" outlineLevel="1" collapsed="1" x14ac:dyDescent="0.25">
      <c r="A1326" t="s">
        <v>39</v>
      </c>
      <c r="B1326" s="4" t="s">
        <v>34</v>
      </c>
      <c r="C1326" s="4" t="s">
        <v>3020</v>
      </c>
      <c r="D1326" s="4" t="s">
        <v>39</v>
      </c>
      <c r="E1326" s="4">
        <v>9.4306099999999998E-6</v>
      </c>
      <c r="F1326" s="4">
        <v>6.6384300000000001E-4</v>
      </c>
      <c r="G1326" s="4">
        <v>1</v>
      </c>
      <c r="H1326" s="4">
        <v>1</v>
      </c>
      <c r="I1326" s="4">
        <v>4</v>
      </c>
      <c r="J1326" s="4" t="s">
        <v>3009</v>
      </c>
      <c r="K1326" s="4" t="s">
        <v>3021</v>
      </c>
      <c r="L1326" s="4" t="s">
        <v>39</v>
      </c>
      <c r="M1326" s="4">
        <v>0</v>
      </c>
      <c r="N1326" s="4">
        <v>1497.85229</v>
      </c>
      <c r="O1326" s="4" t="s">
        <v>34</v>
      </c>
      <c r="P1326" s="4" t="s">
        <v>34</v>
      </c>
      <c r="Q1326" s="4">
        <v>1.9819999999999999E-4</v>
      </c>
      <c r="R1326" s="4">
        <v>1.7039999999999999E-7</v>
      </c>
      <c r="S1326" s="4">
        <v>3.62</v>
      </c>
    </row>
    <row r="1327" spans="1:34" hidden="1" outlineLevel="1" collapsed="1" x14ac:dyDescent="0.25">
      <c r="A1327" t="s">
        <v>39</v>
      </c>
      <c r="B1327" s="4" t="s">
        <v>34</v>
      </c>
      <c r="C1327" s="4" t="s">
        <v>3022</v>
      </c>
      <c r="D1327" s="4" t="s">
        <v>110</v>
      </c>
      <c r="E1327" s="4">
        <v>1.9331E-4</v>
      </c>
      <c r="F1327" s="4">
        <v>6.6384300000000001E-4</v>
      </c>
      <c r="G1327" s="4">
        <v>1</v>
      </c>
      <c r="H1327" s="4">
        <v>1</v>
      </c>
      <c r="I1327" s="4">
        <v>1</v>
      </c>
      <c r="J1327" s="4" t="s">
        <v>3009</v>
      </c>
      <c r="K1327" s="4" t="s">
        <v>3023</v>
      </c>
      <c r="L1327" s="4" t="s">
        <v>3024</v>
      </c>
      <c r="M1327" s="4">
        <v>1</v>
      </c>
      <c r="N1327" s="4">
        <v>2536.1620200000002</v>
      </c>
      <c r="O1327" s="4" t="s">
        <v>34</v>
      </c>
      <c r="P1327" s="4" t="s">
        <v>34</v>
      </c>
      <c r="Q1327" s="4">
        <v>1.9819999999999999E-4</v>
      </c>
      <c r="R1327" s="4">
        <v>8.5949999999999999E-6</v>
      </c>
      <c r="S1327" s="4">
        <v>4.97</v>
      </c>
    </row>
    <row r="1328" spans="1:34" x14ac:dyDescent="0.25">
      <c r="A1328" s="3" t="s">
        <v>34</v>
      </c>
      <c r="B1328" s="3" t="s">
        <v>35</v>
      </c>
      <c r="C1328" s="3" t="s">
        <v>3025</v>
      </c>
      <c r="D1328" s="3" t="s">
        <v>3026</v>
      </c>
      <c r="E1328" s="3">
        <v>0</v>
      </c>
      <c r="F1328" s="3">
        <v>16.532</v>
      </c>
      <c r="G1328" s="3">
        <v>24</v>
      </c>
      <c r="H1328" s="3">
        <v>4</v>
      </c>
      <c r="I1328" s="3">
        <v>31</v>
      </c>
      <c r="J1328" s="3">
        <v>4</v>
      </c>
      <c r="K1328" s="3">
        <v>160</v>
      </c>
      <c r="L1328" s="3">
        <v>18.2</v>
      </c>
      <c r="M1328" s="3">
        <v>10.39</v>
      </c>
      <c r="N1328" s="3">
        <v>79.569999999999993</v>
      </c>
      <c r="O1328" s="3">
        <v>4</v>
      </c>
      <c r="P1328" s="3" t="s">
        <v>421</v>
      </c>
      <c r="Q1328" s="3" t="s">
        <v>876</v>
      </c>
      <c r="R1328" s="3" t="s">
        <v>877</v>
      </c>
      <c r="S1328" s="3" t="s">
        <v>3027</v>
      </c>
      <c r="T1328" s="3" t="s">
        <v>39</v>
      </c>
      <c r="U1328" s="3" t="s">
        <v>3028</v>
      </c>
      <c r="V1328" s="3" t="s">
        <v>39</v>
      </c>
      <c r="W1328" s="3" t="s">
        <v>879</v>
      </c>
      <c r="X1328" s="3" t="s">
        <v>39</v>
      </c>
      <c r="Y1328" s="3" t="s">
        <v>39</v>
      </c>
      <c r="Z1328" s="3" t="s">
        <v>39</v>
      </c>
      <c r="AA1328" s="3">
        <v>0</v>
      </c>
      <c r="AB1328" s="3" t="s">
        <v>34</v>
      </c>
      <c r="AC1328" s="3">
        <v>1</v>
      </c>
      <c r="AD1328" s="3">
        <v>0</v>
      </c>
      <c r="AE1328" s="3" t="s">
        <v>39</v>
      </c>
      <c r="AF1328" s="3">
        <v>0</v>
      </c>
      <c r="AG1328" s="3" t="s">
        <v>39</v>
      </c>
      <c r="AH1328" s="3" t="s">
        <v>39</v>
      </c>
    </row>
    <row r="1329" spans="1:34" hidden="1" outlineLevel="1" collapsed="1" x14ac:dyDescent="0.25">
      <c r="A1329" t="s">
        <v>39</v>
      </c>
      <c r="B1329" s="2" t="s">
        <v>45</v>
      </c>
      <c r="C1329" s="2" t="s">
        <v>46</v>
      </c>
      <c r="D1329" s="2" t="s">
        <v>33</v>
      </c>
      <c r="E1329" s="2" t="s">
        <v>47</v>
      </c>
      <c r="F1329" s="2" t="s">
        <v>48</v>
      </c>
      <c r="G1329" s="2" t="s">
        <v>28</v>
      </c>
      <c r="H1329" s="2" t="s">
        <v>49</v>
      </c>
      <c r="I1329" s="2" t="s">
        <v>8</v>
      </c>
      <c r="J1329" s="2" t="s">
        <v>50</v>
      </c>
      <c r="K1329" s="2" t="s">
        <v>51</v>
      </c>
      <c r="L1329" s="2" t="s">
        <v>52</v>
      </c>
      <c r="M1329" s="2" t="s">
        <v>53</v>
      </c>
      <c r="N1329" s="2" t="s">
        <v>54</v>
      </c>
      <c r="O1329" s="2" t="s">
        <v>27</v>
      </c>
      <c r="P1329" s="2" t="s">
        <v>55</v>
      </c>
      <c r="Q1329" s="2" t="s">
        <v>56</v>
      </c>
      <c r="R1329" s="2" t="s">
        <v>57</v>
      </c>
      <c r="S1329" s="2" t="s">
        <v>58</v>
      </c>
    </row>
    <row r="1330" spans="1:34" hidden="1" outlineLevel="1" collapsed="1" x14ac:dyDescent="0.25">
      <c r="A1330" t="s">
        <v>39</v>
      </c>
      <c r="B1330" s="4" t="s">
        <v>34</v>
      </c>
      <c r="C1330" s="4" t="s">
        <v>3029</v>
      </c>
      <c r="D1330" s="4" t="s">
        <v>39</v>
      </c>
      <c r="E1330" s="4">
        <v>4.4341299999999997E-3</v>
      </c>
      <c r="F1330" s="4">
        <v>6.6384300000000001E-4</v>
      </c>
      <c r="G1330" s="4">
        <v>1</v>
      </c>
      <c r="H1330" s="4">
        <v>2</v>
      </c>
      <c r="I1330" s="4">
        <v>1</v>
      </c>
      <c r="J1330" s="4" t="s">
        <v>3025</v>
      </c>
      <c r="K1330" s="4" t="s">
        <v>3030</v>
      </c>
      <c r="L1330" s="4" t="s">
        <v>39</v>
      </c>
      <c r="M1330" s="4">
        <v>0</v>
      </c>
      <c r="N1330" s="4">
        <v>913.54654000000005</v>
      </c>
      <c r="O1330" s="4" t="s">
        <v>34</v>
      </c>
      <c r="P1330" s="4" t="s">
        <v>34</v>
      </c>
      <c r="Q1330" s="4">
        <v>1.9819999999999999E-4</v>
      </c>
      <c r="R1330" s="4">
        <v>4.9870000000000003E-4</v>
      </c>
      <c r="S1330" s="4">
        <v>1.83</v>
      </c>
    </row>
    <row r="1331" spans="1:34" hidden="1" outlineLevel="1" collapsed="1" x14ac:dyDescent="0.25">
      <c r="A1331" t="s">
        <v>39</v>
      </c>
      <c r="B1331" s="4" t="s">
        <v>34</v>
      </c>
      <c r="C1331" s="4" t="s">
        <v>3031</v>
      </c>
      <c r="D1331" s="4" t="s">
        <v>39</v>
      </c>
      <c r="E1331" s="4">
        <v>2.66296E-2</v>
      </c>
      <c r="F1331" s="4">
        <v>6.6384300000000001E-4</v>
      </c>
      <c r="G1331" s="4">
        <v>1</v>
      </c>
      <c r="H1331" s="4">
        <v>2</v>
      </c>
      <c r="I1331" s="4">
        <v>1</v>
      </c>
      <c r="J1331" s="4" t="s">
        <v>3025</v>
      </c>
      <c r="K1331" s="4" t="s">
        <v>3032</v>
      </c>
      <c r="L1331" s="4" t="s">
        <v>39</v>
      </c>
      <c r="M1331" s="4">
        <v>1</v>
      </c>
      <c r="N1331" s="4">
        <v>1069.6476500000001</v>
      </c>
      <c r="O1331" s="4" t="s">
        <v>34</v>
      </c>
      <c r="P1331" s="4" t="s">
        <v>34</v>
      </c>
      <c r="Q1331" s="4">
        <v>1.9819999999999999E-4</v>
      </c>
      <c r="R1331" s="4">
        <v>5.1789999999999996E-3</v>
      </c>
      <c r="S1331" s="4">
        <v>2.0499999999999998</v>
      </c>
    </row>
    <row r="1332" spans="1:34" hidden="1" outlineLevel="1" collapsed="1" x14ac:dyDescent="0.25">
      <c r="A1332" t="s">
        <v>39</v>
      </c>
      <c r="B1332" s="4" t="s">
        <v>34</v>
      </c>
      <c r="C1332" s="4" t="s">
        <v>3033</v>
      </c>
      <c r="D1332" s="4" t="s">
        <v>39</v>
      </c>
      <c r="E1332" s="4">
        <v>9.7832400000000003E-4</v>
      </c>
      <c r="F1332" s="4">
        <v>6.6384300000000001E-4</v>
      </c>
      <c r="G1332" s="4">
        <v>1</v>
      </c>
      <c r="H1332" s="4">
        <v>2</v>
      </c>
      <c r="I1332" s="4">
        <v>20</v>
      </c>
      <c r="J1332" s="4" t="s">
        <v>3025</v>
      </c>
      <c r="K1332" s="4" t="s">
        <v>3034</v>
      </c>
      <c r="L1332" s="4" t="s">
        <v>39</v>
      </c>
      <c r="M1332" s="4">
        <v>0</v>
      </c>
      <c r="N1332" s="4">
        <v>2275.1856400000001</v>
      </c>
      <c r="O1332" s="4" t="s">
        <v>34</v>
      </c>
      <c r="P1332" s="4" t="s">
        <v>34</v>
      </c>
      <c r="Q1332" s="4">
        <v>1.9819999999999999E-4</v>
      </c>
      <c r="R1332" s="4">
        <v>7.0469999999999994E-5</v>
      </c>
      <c r="S1332" s="4">
        <v>4.08</v>
      </c>
    </row>
    <row r="1333" spans="1:34" hidden="1" outlineLevel="1" collapsed="1" x14ac:dyDescent="0.25">
      <c r="A1333" t="s">
        <v>39</v>
      </c>
      <c r="B1333" s="4" t="s">
        <v>34</v>
      </c>
      <c r="C1333" s="4" t="s">
        <v>3035</v>
      </c>
      <c r="D1333" s="4" t="s">
        <v>39</v>
      </c>
      <c r="E1333" s="4">
        <v>7.6018500000000003E-3</v>
      </c>
      <c r="F1333" s="4">
        <v>6.6384300000000001E-4</v>
      </c>
      <c r="G1333" s="4">
        <v>1</v>
      </c>
      <c r="H1333" s="4">
        <v>2</v>
      </c>
      <c r="I1333" s="4">
        <v>9</v>
      </c>
      <c r="J1333" s="4" t="s">
        <v>3025</v>
      </c>
      <c r="K1333" s="4" t="s">
        <v>3036</v>
      </c>
      <c r="L1333" s="4" t="s">
        <v>39</v>
      </c>
      <c r="M1333" s="4">
        <v>0</v>
      </c>
      <c r="N1333" s="4">
        <v>858.49311</v>
      </c>
      <c r="O1333" s="4" t="s">
        <v>34</v>
      </c>
      <c r="P1333" s="4" t="s">
        <v>34</v>
      </c>
      <c r="Q1333" s="4">
        <v>1.9819999999999999E-4</v>
      </c>
      <c r="R1333" s="4">
        <v>1.0089999999999999E-3</v>
      </c>
      <c r="S1333" s="4">
        <v>2.2000000000000002</v>
      </c>
    </row>
    <row r="1334" spans="1:34" x14ac:dyDescent="0.25">
      <c r="A1334" s="3" t="s">
        <v>34</v>
      </c>
      <c r="B1334" s="3" t="s">
        <v>35</v>
      </c>
      <c r="C1334" s="3" t="s">
        <v>3037</v>
      </c>
      <c r="D1334" s="3" t="s">
        <v>3038</v>
      </c>
      <c r="E1334" s="3">
        <v>0</v>
      </c>
      <c r="F1334" s="3">
        <v>16.457000000000001</v>
      </c>
      <c r="G1334" s="3">
        <v>35</v>
      </c>
      <c r="H1334" s="3">
        <v>4</v>
      </c>
      <c r="I1334" s="3">
        <v>11</v>
      </c>
      <c r="J1334" s="3">
        <v>4</v>
      </c>
      <c r="K1334" s="3">
        <v>110</v>
      </c>
      <c r="L1334" s="3">
        <v>11</v>
      </c>
      <c r="M1334" s="3">
        <v>4.1500000000000004</v>
      </c>
      <c r="N1334" s="3">
        <v>32.19</v>
      </c>
      <c r="O1334" s="3">
        <v>4</v>
      </c>
      <c r="P1334" s="3" t="s">
        <v>3039</v>
      </c>
      <c r="Q1334" s="3" t="s">
        <v>3040</v>
      </c>
      <c r="R1334" s="3" t="s">
        <v>3041</v>
      </c>
      <c r="S1334" s="3" t="s">
        <v>39</v>
      </c>
      <c r="T1334" s="3" t="s">
        <v>3042</v>
      </c>
      <c r="U1334" s="3" t="s">
        <v>3037</v>
      </c>
      <c r="V1334" s="3" t="s">
        <v>3043</v>
      </c>
      <c r="W1334" s="3" t="s">
        <v>42</v>
      </c>
      <c r="X1334" s="3" t="s">
        <v>848</v>
      </c>
      <c r="Y1334" s="3" t="s">
        <v>849</v>
      </c>
      <c r="Z1334" s="3" t="s">
        <v>850</v>
      </c>
      <c r="AA1334" s="3">
        <v>14</v>
      </c>
      <c r="AB1334" s="3" t="s">
        <v>34</v>
      </c>
      <c r="AC1334" s="3">
        <v>1</v>
      </c>
      <c r="AD1334" s="3">
        <v>0</v>
      </c>
      <c r="AE1334" s="3" t="s">
        <v>39</v>
      </c>
      <c r="AF1334" s="3">
        <v>0</v>
      </c>
      <c r="AG1334" s="3" t="s">
        <v>39</v>
      </c>
      <c r="AH1334" s="3" t="s">
        <v>39</v>
      </c>
    </row>
    <row r="1335" spans="1:34" hidden="1" outlineLevel="1" collapsed="1" x14ac:dyDescent="0.25">
      <c r="A1335" t="s">
        <v>39</v>
      </c>
      <c r="B1335" s="2" t="s">
        <v>45</v>
      </c>
      <c r="C1335" s="2" t="s">
        <v>46</v>
      </c>
      <c r="D1335" s="2" t="s">
        <v>33</v>
      </c>
      <c r="E1335" s="2" t="s">
        <v>47</v>
      </c>
      <c r="F1335" s="2" t="s">
        <v>48</v>
      </c>
      <c r="G1335" s="2" t="s">
        <v>28</v>
      </c>
      <c r="H1335" s="2" t="s">
        <v>49</v>
      </c>
      <c r="I1335" s="2" t="s">
        <v>8</v>
      </c>
      <c r="J1335" s="2" t="s">
        <v>50</v>
      </c>
      <c r="K1335" s="2" t="s">
        <v>51</v>
      </c>
      <c r="L1335" s="2" t="s">
        <v>52</v>
      </c>
      <c r="M1335" s="2" t="s">
        <v>53</v>
      </c>
      <c r="N1335" s="2" t="s">
        <v>54</v>
      </c>
      <c r="O1335" s="2" t="s">
        <v>27</v>
      </c>
      <c r="P1335" s="2" t="s">
        <v>55</v>
      </c>
      <c r="Q1335" s="2" t="s">
        <v>56</v>
      </c>
      <c r="R1335" s="2" t="s">
        <v>57</v>
      </c>
      <c r="S1335" s="2" t="s">
        <v>58</v>
      </c>
    </row>
    <row r="1336" spans="1:34" hidden="1" outlineLevel="1" collapsed="1" x14ac:dyDescent="0.25">
      <c r="A1336" t="s">
        <v>39</v>
      </c>
      <c r="B1336" s="4" t="s">
        <v>34</v>
      </c>
      <c r="C1336" s="4" t="s">
        <v>3044</v>
      </c>
      <c r="D1336" s="4" t="s">
        <v>39</v>
      </c>
      <c r="E1336" s="4">
        <v>4.72669E-5</v>
      </c>
      <c r="F1336" s="4">
        <v>6.6384300000000001E-4</v>
      </c>
      <c r="G1336" s="4">
        <v>1</v>
      </c>
      <c r="H1336" s="4">
        <v>1</v>
      </c>
      <c r="I1336" s="4">
        <v>7</v>
      </c>
      <c r="J1336" s="4" t="s">
        <v>3037</v>
      </c>
      <c r="K1336" s="4" t="s">
        <v>3045</v>
      </c>
      <c r="L1336" s="4" t="s">
        <v>39</v>
      </c>
      <c r="M1336" s="4">
        <v>0</v>
      </c>
      <c r="N1336" s="4">
        <v>1430.71216</v>
      </c>
      <c r="O1336" s="4" t="s">
        <v>34</v>
      </c>
      <c r="P1336" s="4" t="s">
        <v>34</v>
      </c>
      <c r="Q1336" s="4">
        <v>1.9819999999999999E-4</v>
      </c>
      <c r="R1336" s="4">
        <v>1.381E-6</v>
      </c>
      <c r="S1336" s="4">
        <v>3.56</v>
      </c>
    </row>
    <row r="1337" spans="1:34" hidden="1" outlineLevel="1" collapsed="1" x14ac:dyDescent="0.25">
      <c r="A1337" t="s">
        <v>39</v>
      </c>
      <c r="B1337" s="4" t="s">
        <v>34</v>
      </c>
      <c r="C1337" s="4" t="s">
        <v>3046</v>
      </c>
      <c r="D1337" s="4" t="s">
        <v>39</v>
      </c>
      <c r="E1337" s="4">
        <v>1.15637E-2</v>
      </c>
      <c r="F1337" s="4">
        <v>6.6384300000000001E-4</v>
      </c>
      <c r="G1337" s="4">
        <v>1</v>
      </c>
      <c r="H1337" s="4">
        <v>1</v>
      </c>
      <c r="I1337" s="4">
        <v>1</v>
      </c>
      <c r="J1337" s="4" t="s">
        <v>3037</v>
      </c>
      <c r="K1337" s="4" t="s">
        <v>3047</v>
      </c>
      <c r="L1337" s="4" t="s">
        <v>39</v>
      </c>
      <c r="M1337" s="4">
        <v>0</v>
      </c>
      <c r="N1337" s="4">
        <v>1273.6634200000001</v>
      </c>
      <c r="O1337" s="4" t="s">
        <v>34</v>
      </c>
      <c r="P1337" s="4" t="s">
        <v>34</v>
      </c>
      <c r="Q1337" s="4">
        <v>1.9819999999999999E-4</v>
      </c>
      <c r="R1337" s="4">
        <v>1.7420000000000001E-3</v>
      </c>
      <c r="S1337" s="4">
        <v>2.68</v>
      </c>
    </row>
    <row r="1338" spans="1:34" hidden="1" outlineLevel="1" collapsed="1" x14ac:dyDescent="0.25">
      <c r="A1338" t="s">
        <v>39</v>
      </c>
      <c r="B1338" s="4" t="s">
        <v>34</v>
      </c>
      <c r="C1338" s="4" t="s">
        <v>3048</v>
      </c>
      <c r="D1338" s="4" t="s">
        <v>39</v>
      </c>
      <c r="E1338" s="4">
        <v>4.77583E-3</v>
      </c>
      <c r="F1338" s="4">
        <v>6.6384300000000001E-4</v>
      </c>
      <c r="G1338" s="4">
        <v>1</v>
      </c>
      <c r="H1338" s="4">
        <v>1</v>
      </c>
      <c r="I1338" s="4">
        <v>1</v>
      </c>
      <c r="J1338" s="4" t="s">
        <v>3037</v>
      </c>
      <c r="K1338" s="4" t="s">
        <v>3049</v>
      </c>
      <c r="L1338" s="4" t="s">
        <v>39</v>
      </c>
      <c r="M1338" s="4">
        <v>1</v>
      </c>
      <c r="N1338" s="4">
        <v>1401.75838</v>
      </c>
      <c r="O1338" s="4" t="s">
        <v>34</v>
      </c>
      <c r="P1338" s="4" t="s">
        <v>34</v>
      </c>
      <c r="Q1338" s="4">
        <v>1.9819999999999999E-4</v>
      </c>
      <c r="R1338" s="4">
        <v>5.4819999999999999E-4</v>
      </c>
      <c r="S1338" s="4">
        <v>2.59</v>
      </c>
    </row>
    <row r="1339" spans="1:34" hidden="1" outlineLevel="1" collapsed="1" x14ac:dyDescent="0.25">
      <c r="A1339" t="s">
        <v>39</v>
      </c>
      <c r="B1339" s="4" t="s">
        <v>34</v>
      </c>
      <c r="C1339" s="4" t="s">
        <v>3050</v>
      </c>
      <c r="D1339" s="4" t="s">
        <v>39</v>
      </c>
      <c r="E1339" s="4">
        <v>4.6042400000000002E-4</v>
      </c>
      <c r="F1339" s="4">
        <v>6.6384300000000001E-4</v>
      </c>
      <c r="G1339" s="4">
        <v>1</v>
      </c>
      <c r="H1339" s="4">
        <v>1</v>
      </c>
      <c r="I1339" s="4">
        <v>2</v>
      </c>
      <c r="J1339" s="4" t="s">
        <v>3037</v>
      </c>
      <c r="K1339" s="4" t="s">
        <v>3051</v>
      </c>
      <c r="L1339" s="4" t="s">
        <v>39</v>
      </c>
      <c r="M1339" s="4">
        <v>0</v>
      </c>
      <c r="N1339" s="4">
        <v>1202.6626900000001</v>
      </c>
      <c r="O1339" s="4" t="s">
        <v>34</v>
      </c>
      <c r="P1339" s="4" t="s">
        <v>34</v>
      </c>
      <c r="Q1339" s="4">
        <v>1.9819999999999999E-4</v>
      </c>
      <c r="R1339" s="4">
        <v>2.6469999999999999E-5</v>
      </c>
      <c r="S1339" s="4">
        <v>3.61</v>
      </c>
    </row>
    <row r="1340" spans="1:34" x14ac:dyDescent="0.25">
      <c r="A1340" s="3" t="s">
        <v>34</v>
      </c>
      <c r="B1340" s="3" t="s">
        <v>35</v>
      </c>
      <c r="C1340" s="3" t="s">
        <v>3052</v>
      </c>
      <c r="D1340" s="3" t="s">
        <v>3053</v>
      </c>
      <c r="E1340" s="3">
        <v>0</v>
      </c>
      <c r="F1340" s="3">
        <v>16.155999999999999</v>
      </c>
      <c r="G1340" s="3">
        <v>28</v>
      </c>
      <c r="H1340" s="3">
        <v>5</v>
      </c>
      <c r="I1340" s="3">
        <v>7</v>
      </c>
      <c r="J1340" s="3">
        <v>5</v>
      </c>
      <c r="K1340" s="3">
        <v>523</v>
      </c>
      <c r="L1340" s="3">
        <v>57.5</v>
      </c>
      <c r="M1340" s="3">
        <v>8.82</v>
      </c>
      <c r="N1340" s="3">
        <v>19.05</v>
      </c>
      <c r="O1340" s="3">
        <v>5</v>
      </c>
      <c r="P1340" s="3" t="s">
        <v>3054</v>
      </c>
      <c r="Q1340" s="3" t="s">
        <v>721</v>
      </c>
      <c r="R1340" s="3" t="s">
        <v>3055</v>
      </c>
      <c r="S1340" s="3" t="s">
        <v>3056</v>
      </c>
      <c r="T1340" s="3" t="s">
        <v>3057</v>
      </c>
      <c r="U1340" s="3" t="s">
        <v>3052</v>
      </c>
      <c r="V1340" s="3" t="s">
        <v>3058</v>
      </c>
      <c r="W1340" s="3" t="s">
        <v>1340</v>
      </c>
      <c r="X1340" s="3" t="s">
        <v>39</v>
      </c>
      <c r="Y1340" s="3" t="s">
        <v>39</v>
      </c>
      <c r="Z1340" s="3" t="s">
        <v>39</v>
      </c>
      <c r="AA1340" s="3">
        <v>0</v>
      </c>
      <c r="AB1340" s="3" t="s">
        <v>34</v>
      </c>
      <c r="AC1340" s="3">
        <v>1</v>
      </c>
      <c r="AD1340" s="3">
        <v>0</v>
      </c>
      <c r="AE1340" s="3" t="s">
        <v>39</v>
      </c>
      <c r="AF1340" s="3">
        <v>6</v>
      </c>
      <c r="AG1340" s="3" t="s">
        <v>3059</v>
      </c>
      <c r="AH1340" s="3" t="s">
        <v>3059</v>
      </c>
    </row>
    <row r="1341" spans="1:34" hidden="1" outlineLevel="1" collapsed="1" x14ac:dyDescent="0.25">
      <c r="A1341" t="s">
        <v>39</v>
      </c>
      <c r="B1341" s="2" t="s">
        <v>45</v>
      </c>
      <c r="C1341" s="2" t="s">
        <v>46</v>
      </c>
      <c r="D1341" s="2" t="s">
        <v>33</v>
      </c>
      <c r="E1341" s="2" t="s">
        <v>47</v>
      </c>
      <c r="F1341" s="2" t="s">
        <v>48</v>
      </c>
      <c r="G1341" s="2" t="s">
        <v>28</v>
      </c>
      <c r="H1341" s="2" t="s">
        <v>49</v>
      </c>
      <c r="I1341" s="2" t="s">
        <v>8</v>
      </c>
      <c r="J1341" s="2" t="s">
        <v>50</v>
      </c>
      <c r="K1341" s="2" t="s">
        <v>51</v>
      </c>
      <c r="L1341" s="2" t="s">
        <v>52</v>
      </c>
      <c r="M1341" s="2" t="s">
        <v>53</v>
      </c>
      <c r="N1341" s="2" t="s">
        <v>54</v>
      </c>
      <c r="O1341" s="2" t="s">
        <v>27</v>
      </c>
      <c r="P1341" s="2" t="s">
        <v>55</v>
      </c>
      <c r="Q1341" s="2" t="s">
        <v>56</v>
      </c>
      <c r="R1341" s="2" t="s">
        <v>57</v>
      </c>
      <c r="S1341" s="2" t="s">
        <v>58</v>
      </c>
    </row>
    <row r="1342" spans="1:34" hidden="1" outlineLevel="1" collapsed="1" x14ac:dyDescent="0.25">
      <c r="A1342" t="s">
        <v>39</v>
      </c>
      <c r="B1342" s="4" t="s">
        <v>34</v>
      </c>
      <c r="C1342" s="4" t="s">
        <v>3060</v>
      </c>
      <c r="D1342" s="4" t="s">
        <v>1106</v>
      </c>
      <c r="E1342" s="4">
        <v>6.0143200000000001E-2</v>
      </c>
      <c r="F1342" s="4">
        <v>6.6384300000000001E-4</v>
      </c>
      <c r="G1342" s="4">
        <v>1</v>
      </c>
      <c r="H1342" s="4">
        <v>1</v>
      </c>
      <c r="I1342" s="4">
        <v>1</v>
      </c>
      <c r="J1342" s="4" t="s">
        <v>3052</v>
      </c>
      <c r="K1342" s="4" t="s">
        <v>3061</v>
      </c>
      <c r="L1342" s="4" t="s">
        <v>3062</v>
      </c>
      <c r="M1342" s="4">
        <v>0</v>
      </c>
      <c r="N1342" s="4">
        <v>2050.9749999999999</v>
      </c>
      <c r="O1342" s="4" t="s">
        <v>34</v>
      </c>
      <c r="P1342" s="4" t="s">
        <v>34</v>
      </c>
      <c r="Q1342" s="4">
        <v>1.9819999999999999E-4</v>
      </c>
      <c r="R1342" s="4">
        <v>1.523E-2</v>
      </c>
      <c r="S1342" s="4">
        <v>2.7</v>
      </c>
    </row>
    <row r="1343" spans="1:34" hidden="1" outlineLevel="1" collapsed="1" x14ac:dyDescent="0.25">
      <c r="A1343" t="s">
        <v>39</v>
      </c>
      <c r="B1343" s="4" t="s">
        <v>34</v>
      </c>
      <c r="C1343" s="4" t="s">
        <v>3063</v>
      </c>
      <c r="D1343" s="4" t="s">
        <v>3064</v>
      </c>
      <c r="E1343" s="4">
        <v>6.2172699999999997E-2</v>
      </c>
      <c r="F1343" s="4">
        <v>6.6384300000000001E-4</v>
      </c>
      <c r="G1343" s="4">
        <v>1</v>
      </c>
      <c r="H1343" s="4">
        <v>1</v>
      </c>
      <c r="I1343" s="4">
        <v>1</v>
      </c>
      <c r="J1343" s="4" t="s">
        <v>3052</v>
      </c>
      <c r="K1343" s="4" t="s">
        <v>3065</v>
      </c>
      <c r="L1343" s="4" t="s">
        <v>3066</v>
      </c>
      <c r="M1343" s="4">
        <v>0</v>
      </c>
      <c r="N1343" s="4">
        <v>4851.3999800000001</v>
      </c>
      <c r="O1343" s="4" t="s">
        <v>34</v>
      </c>
      <c r="P1343" s="4" t="s">
        <v>34</v>
      </c>
      <c r="Q1343" s="4">
        <v>1.9819999999999999E-4</v>
      </c>
      <c r="R1343" s="4">
        <v>1.5879999999999998E-2</v>
      </c>
      <c r="S1343" s="4">
        <v>2.2999999999999998</v>
      </c>
    </row>
    <row r="1344" spans="1:34" hidden="1" outlineLevel="1" collapsed="1" x14ac:dyDescent="0.25">
      <c r="A1344" t="s">
        <v>39</v>
      </c>
      <c r="B1344" s="4" t="s">
        <v>34</v>
      </c>
      <c r="C1344" s="4" t="s">
        <v>3067</v>
      </c>
      <c r="D1344" s="4" t="s">
        <v>39</v>
      </c>
      <c r="E1344" s="4">
        <v>3.4963000000000001E-2</v>
      </c>
      <c r="F1344" s="4">
        <v>6.6384300000000001E-4</v>
      </c>
      <c r="G1344" s="4">
        <v>1</v>
      </c>
      <c r="H1344" s="4">
        <v>1</v>
      </c>
      <c r="I1344" s="4">
        <v>1</v>
      </c>
      <c r="J1344" s="4" t="s">
        <v>3052</v>
      </c>
      <c r="K1344" s="4" t="s">
        <v>3068</v>
      </c>
      <c r="L1344" s="4" t="s">
        <v>39</v>
      </c>
      <c r="M1344" s="4">
        <v>0</v>
      </c>
      <c r="N1344" s="4">
        <v>1746.9497100000001</v>
      </c>
      <c r="O1344" s="4" t="s">
        <v>34</v>
      </c>
      <c r="P1344" s="4" t="s">
        <v>34</v>
      </c>
      <c r="Q1344" s="4">
        <v>1.9819999999999999E-4</v>
      </c>
      <c r="R1344" s="4">
        <v>7.4079999999999997E-3</v>
      </c>
      <c r="S1344" s="4">
        <v>3.14</v>
      </c>
    </row>
    <row r="1345" spans="1:34" hidden="1" outlineLevel="1" collapsed="1" x14ac:dyDescent="0.25">
      <c r="A1345" t="s">
        <v>39</v>
      </c>
      <c r="B1345" s="4" t="s">
        <v>34</v>
      </c>
      <c r="C1345" s="4" t="s">
        <v>3069</v>
      </c>
      <c r="D1345" s="4" t="s">
        <v>3070</v>
      </c>
      <c r="E1345" s="4">
        <v>2.2665600000000001E-2</v>
      </c>
      <c r="F1345" s="4">
        <v>6.6384300000000001E-4</v>
      </c>
      <c r="G1345" s="4">
        <v>1</v>
      </c>
      <c r="H1345" s="4">
        <v>1</v>
      </c>
      <c r="I1345" s="4">
        <v>1</v>
      </c>
      <c r="J1345" s="4" t="s">
        <v>3052</v>
      </c>
      <c r="K1345" s="4" t="s">
        <v>3071</v>
      </c>
      <c r="L1345" s="4" t="s">
        <v>3072</v>
      </c>
      <c r="M1345" s="4">
        <v>0</v>
      </c>
      <c r="N1345" s="4">
        <v>4971.18102</v>
      </c>
      <c r="O1345" s="4" t="s">
        <v>34</v>
      </c>
      <c r="P1345" s="4" t="s">
        <v>34</v>
      </c>
      <c r="Q1345" s="4">
        <v>1.9819999999999999E-4</v>
      </c>
      <c r="R1345" s="4">
        <v>4.1920000000000004E-3</v>
      </c>
      <c r="S1345" s="4">
        <v>3.13</v>
      </c>
    </row>
    <row r="1346" spans="1:34" hidden="1" outlineLevel="1" collapsed="1" x14ac:dyDescent="0.25">
      <c r="A1346" t="s">
        <v>39</v>
      </c>
      <c r="B1346" s="4" t="s">
        <v>34</v>
      </c>
      <c r="C1346" s="4" t="s">
        <v>3073</v>
      </c>
      <c r="D1346" s="4" t="s">
        <v>39</v>
      </c>
      <c r="E1346" s="4">
        <v>8.5574499999999999E-4</v>
      </c>
      <c r="F1346" s="4">
        <v>6.6384300000000001E-4</v>
      </c>
      <c r="G1346" s="4">
        <v>1</v>
      </c>
      <c r="H1346" s="4">
        <v>1</v>
      </c>
      <c r="I1346" s="4">
        <v>3</v>
      </c>
      <c r="J1346" s="4" t="s">
        <v>3052</v>
      </c>
      <c r="K1346" s="4" t="s">
        <v>3074</v>
      </c>
      <c r="L1346" s="4" t="s">
        <v>39</v>
      </c>
      <c r="M1346" s="4">
        <v>0</v>
      </c>
      <c r="N1346" s="4">
        <v>2162.1564100000001</v>
      </c>
      <c r="O1346" s="4" t="s">
        <v>34</v>
      </c>
      <c r="P1346" s="4" t="s">
        <v>34</v>
      </c>
      <c r="Q1346" s="4">
        <v>1.9819999999999999E-4</v>
      </c>
      <c r="R1346" s="4">
        <v>5.9240000000000002E-5</v>
      </c>
      <c r="S1346" s="4">
        <v>3.53</v>
      </c>
    </row>
    <row r="1347" spans="1:34" x14ac:dyDescent="0.25">
      <c r="A1347" s="3" t="s">
        <v>34</v>
      </c>
      <c r="B1347" s="3" t="s">
        <v>35</v>
      </c>
      <c r="C1347" s="3" t="s">
        <v>3075</v>
      </c>
      <c r="D1347" s="3" t="s">
        <v>3076</v>
      </c>
      <c r="E1347" s="3">
        <v>0</v>
      </c>
      <c r="F1347" s="3">
        <v>16.027999999999999</v>
      </c>
      <c r="G1347" s="3">
        <v>10</v>
      </c>
      <c r="H1347" s="3">
        <v>6</v>
      </c>
      <c r="I1347" s="3">
        <v>9</v>
      </c>
      <c r="J1347" s="3">
        <v>6</v>
      </c>
      <c r="K1347" s="3">
        <v>917</v>
      </c>
      <c r="L1347" s="3">
        <v>104.8</v>
      </c>
      <c r="M1347" s="3">
        <v>5.25</v>
      </c>
      <c r="N1347" s="3">
        <v>25.06</v>
      </c>
      <c r="O1347" s="3">
        <v>6</v>
      </c>
      <c r="P1347" s="3" t="s">
        <v>3077</v>
      </c>
      <c r="Q1347" s="3" t="s">
        <v>39</v>
      </c>
      <c r="R1347" s="3" t="s">
        <v>3078</v>
      </c>
      <c r="S1347" s="3" t="s">
        <v>3079</v>
      </c>
      <c r="T1347" s="3" t="s">
        <v>39</v>
      </c>
      <c r="U1347" s="3" t="s">
        <v>3075</v>
      </c>
      <c r="V1347" s="3" t="s">
        <v>39</v>
      </c>
      <c r="W1347" s="3" t="s">
        <v>226</v>
      </c>
      <c r="X1347" s="3" t="s">
        <v>39</v>
      </c>
      <c r="Y1347" s="3" t="s">
        <v>39</v>
      </c>
      <c r="Z1347" s="3" t="s">
        <v>39</v>
      </c>
      <c r="AA1347" s="3">
        <v>0</v>
      </c>
      <c r="AB1347" s="3" t="s">
        <v>34</v>
      </c>
      <c r="AC1347" s="3">
        <v>1</v>
      </c>
      <c r="AD1347" s="3">
        <v>0</v>
      </c>
      <c r="AE1347" s="3" t="s">
        <v>39</v>
      </c>
      <c r="AF1347" s="3">
        <v>7</v>
      </c>
      <c r="AG1347" s="3" t="s">
        <v>3080</v>
      </c>
      <c r="AH1347" s="3" t="s">
        <v>3080</v>
      </c>
    </row>
    <row r="1348" spans="1:34" hidden="1" outlineLevel="1" collapsed="1" x14ac:dyDescent="0.25">
      <c r="A1348" t="s">
        <v>39</v>
      </c>
      <c r="B1348" s="2" t="s">
        <v>45</v>
      </c>
      <c r="C1348" s="2" t="s">
        <v>46</v>
      </c>
      <c r="D1348" s="2" t="s">
        <v>33</v>
      </c>
      <c r="E1348" s="2" t="s">
        <v>47</v>
      </c>
      <c r="F1348" s="2" t="s">
        <v>48</v>
      </c>
      <c r="G1348" s="2" t="s">
        <v>28</v>
      </c>
      <c r="H1348" s="2" t="s">
        <v>49</v>
      </c>
      <c r="I1348" s="2" t="s">
        <v>8</v>
      </c>
      <c r="J1348" s="2" t="s">
        <v>50</v>
      </c>
      <c r="K1348" s="2" t="s">
        <v>51</v>
      </c>
      <c r="L1348" s="2" t="s">
        <v>52</v>
      </c>
      <c r="M1348" s="2" t="s">
        <v>53</v>
      </c>
      <c r="N1348" s="2" t="s">
        <v>54</v>
      </c>
      <c r="O1348" s="2" t="s">
        <v>27</v>
      </c>
      <c r="P1348" s="2" t="s">
        <v>55</v>
      </c>
      <c r="Q1348" s="2" t="s">
        <v>56</v>
      </c>
      <c r="R1348" s="2" t="s">
        <v>57</v>
      </c>
      <c r="S1348" s="2" t="s">
        <v>58</v>
      </c>
    </row>
    <row r="1349" spans="1:34" hidden="1" outlineLevel="1" collapsed="1" x14ac:dyDescent="0.25">
      <c r="A1349" t="s">
        <v>39</v>
      </c>
      <c r="B1349" s="4" t="s">
        <v>34</v>
      </c>
      <c r="C1349" s="4" t="s">
        <v>3081</v>
      </c>
      <c r="D1349" s="4" t="s">
        <v>3082</v>
      </c>
      <c r="E1349" s="4">
        <v>7.4163600000000003E-3</v>
      </c>
      <c r="F1349" s="4">
        <v>6.6384300000000001E-4</v>
      </c>
      <c r="G1349" s="4">
        <v>1</v>
      </c>
      <c r="H1349" s="4">
        <v>1</v>
      </c>
      <c r="I1349" s="4">
        <v>2</v>
      </c>
      <c r="J1349" s="4" t="s">
        <v>3075</v>
      </c>
      <c r="K1349" s="4" t="s">
        <v>3083</v>
      </c>
      <c r="L1349" s="4" t="s">
        <v>3084</v>
      </c>
      <c r="M1349" s="4">
        <v>0</v>
      </c>
      <c r="N1349" s="4">
        <v>1994.85825</v>
      </c>
      <c r="O1349" s="4" t="s">
        <v>34</v>
      </c>
      <c r="P1349" s="4" t="s">
        <v>34</v>
      </c>
      <c r="Q1349" s="4">
        <v>1.9819999999999999E-4</v>
      </c>
      <c r="R1349" s="4">
        <v>9.7380000000000003E-4</v>
      </c>
      <c r="S1349" s="4">
        <v>2.14</v>
      </c>
    </row>
    <row r="1350" spans="1:34" hidden="1" outlineLevel="1" collapsed="1" x14ac:dyDescent="0.25">
      <c r="A1350" t="s">
        <v>39</v>
      </c>
      <c r="B1350" s="4" t="s">
        <v>34</v>
      </c>
      <c r="C1350" s="4" t="s">
        <v>3085</v>
      </c>
      <c r="D1350" s="4" t="s">
        <v>39</v>
      </c>
      <c r="E1350" s="4">
        <v>6.8981000000000001E-2</v>
      </c>
      <c r="F1350" s="4">
        <v>1.35166E-3</v>
      </c>
      <c r="G1350" s="4">
        <v>1</v>
      </c>
      <c r="H1350" s="4">
        <v>1</v>
      </c>
      <c r="I1350" s="4">
        <v>1</v>
      </c>
      <c r="J1350" s="4" t="s">
        <v>3075</v>
      </c>
      <c r="K1350" s="4" t="s">
        <v>3086</v>
      </c>
      <c r="L1350" s="4" t="s">
        <v>39</v>
      </c>
      <c r="M1350" s="4">
        <v>0</v>
      </c>
      <c r="N1350" s="4">
        <v>1567.80025</v>
      </c>
      <c r="O1350" s="4" t="s">
        <v>34</v>
      </c>
      <c r="P1350" s="4" t="s">
        <v>34</v>
      </c>
      <c r="Q1350" s="4">
        <v>3.7310000000000002E-4</v>
      </c>
      <c r="R1350" s="4">
        <v>1.821E-2</v>
      </c>
      <c r="S1350" s="4">
        <v>2.17</v>
      </c>
    </row>
    <row r="1351" spans="1:34" hidden="1" outlineLevel="1" collapsed="1" x14ac:dyDescent="0.25">
      <c r="A1351" t="s">
        <v>39</v>
      </c>
      <c r="B1351" s="4" t="s">
        <v>34</v>
      </c>
      <c r="C1351" s="4" t="s">
        <v>3087</v>
      </c>
      <c r="D1351" s="4" t="s">
        <v>87</v>
      </c>
      <c r="E1351" s="4">
        <v>1.40493E-3</v>
      </c>
      <c r="F1351" s="4">
        <v>6.6384300000000001E-4</v>
      </c>
      <c r="G1351" s="4">
        <v>1</v>
      </c>
      <c r="H1351" s="4">
        <v>1</v>
      </c>
      <c r="I1351" s="4">
        <v>3</v>
      </c>
      <c r="J1351" s="4" t="s">
        <v>3075</v>
      </c>
      <c r="K1351" s="4" t="s">
        <v>3088</v>
      </c>
      <c r="L1351" s="4" t="s">
        <v>3089</v>
      </c>
      <c r="M1351" s="4">
        <v>0</v>
      </c>
      <c r="N1351" s="4">
        <v>1250.6409100000001</v>
      </c>
      <c r="O1351" s="4" t="s">
        <v>34</v>
      </c>
      <c r="P1351" s="4" t="s">
        <v>34</v>
      </c>
      <c r="Q1351" s="4">
        <v>1.9819999999999999E-4</v>
      </c>
      <c r="R1351" s="4">
        <v>1.12E-4</v>
      </c>
      <c r="S1351" s="4">
        <v>3.32</v>
      </c>
    </row>
    <row r="1352" spans="1:34" hidden="1" outlineLevel="1" collapsed="1" x14ac:dyDescent="0.25">
      <c r="A1352" t="s">
        <v>39</v>
      </c>
      <c r="B1352" s="4" t="s">
        <v>34</v>
      </c>
      <c r="C1352" s="4" t="s">
        <v>3090</v>
      </c>
      <c r="D1352" s="4" t="s">
        <v>2135</v>
      </c>
      <c r="E1352" s="4">
        <v>1.56905E-2</v>
      </c>
      <c r="F1352" s="4">
        <v>6.6384300000000001E-4</v>
      </c>
      <c r="G1352" s="4">
        <v>1</v>
      </c>
      <c r="H1352" s="4">
        <v>1</v>
      </c>
      <c r="I1352" s="4">
        <v>1</v>
      </c>
      <c r="J1352" s="4" t="s">
        <v>3075</v>
      </c>
      <c r="K1352" s="4" t="s">
        <v>3091</v>
      </c>
      <c r="L1352" s="4" t="s">
        <v>3092</v>
      </c>
      <c r="M1352" s="4">
        <v>0</v>
      </c>
      <c r="N1352" s="4">
        <v>2025.9294400000001</v>
      </c>
      <c r="O1352" s="4" t="s">
        <v>34</v>
      </c>
      <c r="P1352" s="4" t="s">
        <v>34</v>
      </c>
      <c r="Q1352" s="4">
        <v>1.9819999999999999E-4</v>
      </c>
      <c r="R1352" s="4">
        <v>2.5850000000000001E-3</v>
      </c>
      <c r="S1352" s="4">
        <v>2.42</v>
      </c>
    </row>
    <row r="1353" spans="1:34" hidden="1" outlineLevel="1" collapsed="1" x14ac:dyDescent="0.25">
      <c r="A1353" t="s">
        <v>39</v>
      </c>
      <c r="B1353" s="4" t="s">
        <v>34</v>
      </c>
      <c r="C1353" s="4" t="s">
        <v>3093</v>
      </c>
      <c r="D1353" s="4" t="s">
        <v>3094</v>
      </c>
      <c r="E1353" s="4">
        <v>0.15643499999999999</v>
      </c>
      <c r="F1353" s="4">
        <v>3.3122500000000001E-3</v>
      </c>
      <c r="G1353" s="4">
        <v>1</v>
      </c>
      <c r="H1353" s="4">
        <v>1</v>
      </c>
      <c r="I1353" s="4">
        <v>1</v>
      </c>
      <c r="J1353" s="4" t="s">
        <v>3075</v>
      </c>
      <c r="K1353" s="4" t="s">
        <v>3095</v>
      </c>
      <c r="L1353" s="4" t="s">
        <v>3096</v>
      </c>
      <c r="M1353" s="4">
        <v>0</v>
      </c>
      <c r="N1353" s="4">
        <v>2436.05161</v>
      </c>
      <c r="O1353" s="4" t="s">
        <v>34</v>
      </c>
      <c r="P1353" s="4" t="s">
        <v>34</v>
      </c>
      <c r="Q1353" s="4">
        <v>8.7020000000000001E-4</v>
      </c>
      <c r="R1353" s="4">
        <v>5.5730000000000002E-2</v>
      </c>
      <c r="S1353" s="4">
        <v>3.03</v>
      </c>
    </row>
    <row r="1354" spans="1:34" hidden="1" outlineLevel="1" collapsed="1" x14ac:dyDescent="0.25">
      <c r="A1354" t="s">
        <v>39</v>
      </c>
      <c r="B1354" s="4" t="s">
        <v>34</v>
      </c>
      <c r="C1354" s="4" t="s">
        <v>3097</v>
      </c>
      <c r="D1354" s="4" t="s">
        <v>39</v>
      </c>
      <c r="E1354" s="4">
        <v>3.2139600000000001E-3</v>
      </c>
      <c r="F1354" s="4">
        <v>6.6384300000000001E-4</v>
      </c>
      <c r="G1354" s="4">
        <v>1</v>
      </c>
      <c r="H1354" s="4">
        <v>1</v>
      </c>
      <c r="I1354" s="4">
        <v>1</v>
      </c>
      <c r="J1354" s="4" t="s">
        <v>3075</v>
      </c>
      <c r="K1354" s="4" t="s">
        <v>3098</v>
      </c>
      <c r="L1354" s="4" t="s">
        <v>39</v>
      </c>
      <c r="M1354" s="4">
        <v>0</v>
      </c>
      <c r="N1354" s="4">
        <v>1824.9027599999999</v>
      </c>
      <c r="O1354" s="4" t="s">
        <v>34</v>
      </c>
      <c r="P1354" s="4" t="s">
        <v>34</v>
      </c>
      <c r="Q1354" s="4">
        <v>1.9819999999999999E-4</v>
      </c>
      <c r="R1354" s="4">
        <v>3.279E-4</v>
      </c>
      <c r="S1354" s="4">
        <v>3.43</v>
      </c>
    </row>
    <row r="1355" spans="1:34" x14ac:dyDescent="0.25">
      <c r="A1355" s="3" t="s">
        <v>34</v>
      </c>
      <c r="B1355" s="3" t="s">
        <v>35</v>
      </c>
      <c r="C1355" s="3" t="s">
        <v>3099</v>
      </c>
      <c r="D1355" s="3" t="s">
        <v>3100</v>
      </c>
      <c r="E1355" s="3">
        <v>0</v>
      </c>
      <c r="F1355" s="3">
        <v>15.976000000000001</v>
      </c>
      <c r="G1355" s="3">
        <v>50</v>
      </c>
      <c r="H1355" s="3">
        <v>6</v>
      </c>
      <c r="I1355" s="3">
        <v>9</v>
      </c>
      <c r="J1355" s="3">
        <v>2</v>
      </c>
      <c r="K1355" s="3">
        <v>107</v>
      </c>
      <c r="L1355" s="3">
        <v>12.2</v>
      </c>
      <c r="M1355" s="3">
        <v>11.08</v>
      </c>
      <c r="N1355" s="3">
        <v>17.68</v>
      </c>
      <c r="O1355" s="3">
        <v>6</v>
      </c>
      <c r="P1355" s="3" t="s">
        <v>421</v>
      </c>
      <c r="Q1355" s="3" t="s">
        <v>876</v>
      </c>
      <c r="R1355" s="3" t="s">
        <v>877</v>
      </c>
      <c r="S1355" s="3" t="s">
        <v>2570</v>
      </c>
      <c r="T1355" s="3" t="s">
        <v>39</v>
      </c>
      <c r="U1355" s="3" t="s">
        <v>3101</v>
      </c>
      <c r="V1355" s="3" t="s">
        <v>39</v>
      </c>
      <c r="W1355" s="3" t="s">
        <v>1340</v>
      </c>
      <c r="X1355" s="3" t="s">
        <v>39</v>
      </c>
      <c r="Y1355" s="3" t="s">
        <v>39</v>
      </c>
      <c r="Z1355" s="3" t="s">
        <v>39</v>
      </c>
      <c r="AA1355" s="3">
        <v>0</v>
      </c>
      <c r="AB1355" s="3" t="s">
        <v>34</v>
      </c>
      <c r="AC1355" s="3">
        <v>1</v>
      </c>
      <c r="AD1355" s="3">
        <v>0</v>
      </c>
      <c r="AE1355" s="3" t="s">
        <v>39</v>
      </c>
      <c r="AF1355" s="3">
        <v>0</v>
      </c>
      <c r="AG1355" s="3" t="s">
        <v>39</v>
      </c>
      <c r="AH1355" s="3" t="s">
        <v>39</v>
      </c>
    </row>
    <row r="1356" spans="1:34" hidden="1" outlineLevel="1" collapsed="1" x14ac:dyDescent="0.25">
      <c r="A1356" t="s">
        <v>39</v>
      </c>
      <c r="B1356" s="2" t="s">
        <v>45</v>
      </c>
      <c r="C1356" s="2" t="s">
        <v>46</v>
      </c>
      <c r="D1356" s="2" t="s">
        <v>33</v>
      </c>
      <c r="E1356" s="2" t="s">
        <v>47</v>
      </c>
      <c r="F1356" s="2" t="s">
        <v>48</v>
      </c>
      <c r="G1356" s="2" t="s">
        <v>28</v>
      </c>
      <c r="H1356" s="2" t="s">
        <v>49</v>
      </c>
      <c r="I1356" s="2" t="s">
        <v>8</v>
      </c>
      <c r="J1356" s="2" t="s">
        <v>50</v>
      </c>
      <c r="K1356" s="2" t="s">
        <v>51</v>
      </c>
      <c r="L1356" s="2" t="s">
        <v>52</v>
      </c>
      <c r="M1356" s="2" t="s">
        <v>53</v>
      </c>
      <c r="N1356" s="2" t="s">
        <v>54</v>
      </c>
      <c r="O1356" s="2" t="s">
        <v>27</v>
      </c>
      <c r="P1356" s="2" t="s">
        <v>55</v>
      </c>
      <c r="Q1356" s="2" t="s">
        <v>56</v>
      </c>
      <c r="R1356" s="2" t="s">
        <v>57</v>
      </c>
      <c r="S1356" s="2" t="s">
        <v>58</v>
      </c>
    </row>
    <row r="1357" spans="1:34" hidden="1" outlineLevel="1" collapsed="1" x14ac:dyDescent="0.25">
      <c r="A1357" t="s">
        <v>39</v>
      </c>
      <c r="B1357" s="4" t="s">
        <v>34</v>
      </c>
      <c r="C1357" s="4" t="s">
        <v>2572</v>
      </c>
      <c r="D1357" s="4" t="s">
        <v>39</v>
      </c>
      <c r="E1357" s="4">
        <v>3.5474899999999997E-2</v>
      </c>
      <c r="F1357" s="4">
        <v>6.6384300000000001E-4</v>
      </c>
      <c r="G1357" s="4">
        <v>2</v>
      </c>
      <c r="H1357" s="4">
        <v>2</v>
      </c>
      <c r="I1357" s="4">
        <v>2</v>
      </c>
      <c r="J1357" s="4" t="s">
        <v>2573</v>
      </c>
      <c r="K1357" s="4" t="s">
        <v>2574</v>
      </c>
      <c r="L1357" s="4" t="s">
        <v>39</v>
      </c>
      <c r="M1357" s="4">
        <v>0</v>
      </c>
      <c r="N1357" s="4">
        <v>803.41585999999995</v>
      </c>
      <c r="O1357" s="4" t="s">
        <v>34</v>
      </c>
      <c r="P1357" s="4" t="s">
        <v>34</v>
      </c>
      <c r="Q1357" s="4">
        <v>1.9819999999999999E-4</v>
      </c>
      <c r="R1357" s="4">
        <v>7.5290000000000001E-3</v>
      </c>
      <c r="S1357" s="4">
        <v>2.08</v>
      </c>
    </row>
    <row r="1358" spans="1:34" hidden="1" outlineLevel="1" collapsed="1" x14ac:dyDescent="0.25">
      <c r="A1358" t="s">
        <v>39</v>
      </c>
      <c r="B1358" s="4" t="s">
        <v>34</v>
      </c>
      <c r="C1358" s="4" t="s">
        <v>3102</v>
      </c>
      <c r="D1358" s="4" t="s">
        <v>39</v>
      </c>
      <c r="E1358" s="4">
        <v>3.63442E-2</v>
      </c>
      <c r="F1358" s="4">
        <v>6.6384300000000001E-4</v>
      </c>
      <c r="G1358" s="4">
        <v>1</v>
      </c>
      <c r="H1358" s="4">
        <v>1</v>
      </c>
      <c r="I1358" s="4">
        <v>1</v>
      </c>
      <c r="J1358" s="4" t="s">
        <v>3099</v>
      </c>
      <c r="K1358" s="4" t="s">
        <v>3103</v>
      </c>
      <c r="L1358" s="4" t="s">
        <v>39</v>
      </c>
      <c r="M1358" s="4">
        <v>0</v>
      </c>
      <c r="N1358" s="4">
        <v>1750.90103</v>
      </c>
      <c r="O1358" s="4" t="s">
        <v>34</v>
      </c>
      <c r="P1358" s="4" t="s">
        <v>34</v>
      </c>
      <c r="Q1358" s="4">
        <v>1.9819999999999999E-4</v>
      </c>
      <c r="R1358" s="4">
        <v>7.7889999999999999E-3</v>
      </c>
      <c r="S1358" s="4">
        <v>2.92</v>
      </c>
    </row>
    <row r="1359" spans="1:34" hidden="1" outlineLevel="1" collapsed="1" x14ac:dyDescent="0.25">
      <c r="A1359" t="s">
        <v>39</v>
      </c>
      <c r="B1359" s="4" t="s">
        <v>34</v>
      </c>
      <c r="C1359" s="4" t="s">
        <v>3104</v>
      </c>
      <c r="D1359" s="4" t="s">
        <v>39</v>
      </c>
      <c r="E1359" s="4">
        <v>3.07384E-3</v>
      </c>
      <c r="F1359" s="4">
        <v>6.6384300000000001E-4</v>
      </c>
      <c r="G1359" s="4">
        <v>1</v>
      </c>
      <c r="H1359" s="4">
        <v>1</v>
      </c>
      <c r="I1359" s="4">
        <v>1</v>
      </c>
      <c r="J1359" s="4" t="s">
        <v>3099</v>
      </c>
      <c r="K1359" s="4" t="s">
        <v>3105</v>
      </c>
      <c r="L1359" s="4" t="s">
        <v>39</v>
      </c>
      <c r="M1359" s="4">
        <v>1</v>
      </c>
      <c r="N1359" s="4">
        <v>1907.0021400000001</v>
      </c>
      <c r="O1359" s="4" t="s">
        <v>34</v>
      </c>
      <c r="P1359" s="4" t="s">
        <v>34</v>
      </c>
      <c r="Q1359" s="4">
        <v>1.9819999999999999E-4</v>
      </c>
      <c r="R1359" s="4">
        <v>3.0949999999999999E-4</v>
      </c>
      <c r="S1359" s="4">
        <v>3.68</v>
      </c>
    </row>
    <row r="1360" spans="1:34" hidden="1" outlineLevel="1" collapsed="1" x14ac:dyDescent="0.25">
      <c r="A1360" t="s">
        <v>39</v>
      </c>
      <c r="B1360" s="4" t="s">
        <v>34</v>
      </c>
      <c r="C1360" s="4" t="s">
        <v>2579</v>
      </c>
      <c r="D1360" s="4" t="s">
        <v>39</v>
      </c>
      <c r="E1360" s="4">
        <v>8.7292900000000007E-3</v>
      </c>
      <c r="F1360" s="4">
        <v>6.6384300000000001E-4</v>
      </c>
      <c r="G1360" s="4">
        <v>2</v>
      </c>
      <c r="H1360" s="4">
        <v>2</v>
      </c>
      <c r="I1360" s="4">
        <v>1</v>
      </c>
      <c r="J1360" s="4" t="s">
        <v>2573</v>
      </c>
      <c r="K1360" s="4" t="s">
        <v>2580</v>
      </c>
      <c r="L1360" s="4" t="s">
        <v>39</v>
      </c>
      <c r="M1360" s="4">
        <v>0</v>
      </c>
      <c r="N1360" s="4">
        <v>966.52949000000001</v>
      </c>
      <c r="O1360" s="4" t="s">
        <v>34</v>
      </c>
      <c r="P1360" s="4" t="s">
        <v>34</v>
      </c>
      <c r="Q1360" s="4">
        <v>1.9819999999999999E-4</v>
      </c>
      <c r="R1360" s="4">
        <v>1.2049999999999999E-3</v>
      </c>
      <c r="S1360" s="4">
        <v>3.12</v>
      </c>
    </row>
    <row r="1361" spans="1:34" hidden="1" outlineLevel="1" collapsed="1" x14ac:dyDescent="0.25">
      <c r="A1361" t="s">
        <v>39</v>
      </c>
      <c r="B1361" s="4" t="s">
        <v>34</v>
      </c>
      <c r="C1361" s="4" t="s">
        <v>2581</v>
      </c>
      <c r="D1361" s="4" t="s">
        <v>39</v>
      </c>
      <c r="E1361" s="4">
        <v>5.2136500000000002E-2</v>
      </c>
      <c r="F1361" s="4">
        <v>6.6384300000000001E-4</v>
      </c>
      <c r="G1361" s="4">
        <v>2</v>
      </c>
      <c r="H1361" s="4">
        <v>2</v>
      </c>
      <c r="I1361" s="4">
        <v>1</v>
      </c>
      <c r="J1361" s="4" t="s">
        <v>2573</v>
      </c>
      <c r="K1361" s="4" t="s">
        <v>2582</v>
      </c>
      <c r="L1361" s="4" t="s">
        <v>39</v>
      </c>
      <c r="M1361" s="4">
        <v>1</v>
      </c>
      <c r="N1361" s="4">
        <v>1374.74882</v>
      </c>
      <c r="O1361" s="4" t="s">
        <v>34</v>
      </c>
      <c r="P1361" s="4" t="s">
        <v>34</v>
      </c>
      <c r="Q1361" s="4">
        <v>1.9819999999999999E-4</v>
      </c>
      <c r="R1361" s="4">
        <v>1.255E-2</v>
      </c>
      <c r="S1361" s="4">
        <v>2.08</v>
      </c>
    </row>
    <row r="1362" spans="1:34" hidden="1" outlineLevel="1" collapsed="1" x14ac:dyDescent="0.25">
      <c r="A1362" t="s">
        <v>39</v>
      </c>
      <c r="B1362" s="4" t="s">
        <v>34</v>
      </c>
      <c r="C1362" s="4" t="s">
        <v>2583</v>
      </c>
      <c r="D1362" s="4" t="s">
        <v>39</v>
      </c>
      <c r="E1362" s="4">
        <v>3.6195699999999999E-3</v>
      </c>
      <c r="F1362" s="4">
        <v>6.6384300000000001E-4</v>
      </c>
      <c r="G1362" s="4">
        <v>2</v>
      </c>
      <c r="H1362" s="4">
        <v>2</v>
      </c>
      <c r="I1362" s="4">
        <v>3</v>
      </c>
      <c r="J1362" s="4" t="s">
        <v>2573</v>
      </c>
      <c r="K1362" s="4" t="s">
        <v>2584</v>
      </c>
      <c r="L1362" s="4" t="s">
        <v>39</v>
      </c>
      <c r="M1362" s="4">
        <v>0</v>
      </c>
      <c r="N1362" s="4">
        <v>1097.6313299999999</v>
      </c>
      <c r="O1362" s="4" t="s">
        <v>34</v>
      </c>
      <c r="P1362" s="4" t="s">
        <v>34</v>
      </c>
      <c r="Q1362" s="4">
        <v>1.9819999999999999E-4</v>
      </c>
      <c r="R1362" s="4">
        <v>3.8460000000000002E-4</v>
      </c>
      <c r="S1362" s="4">
        <v>1.47</v>
      </c>
    </row>
    <row r="1363" spans="1:34" x14ac:dyDescent="0.25">
      <c r="A1363" s="3" t="s">
        <v>34</v>
      </c>
      <c r="B1363" s="3" t="s">
        <v>35</v>
      </c>
      <c r="C1363" s="3" t="s">
        <v>3106</v>
      </c>
      <c r="D1363" s="3" t="s">
        <v>3107</v>
      </c>
      <c r="E1363" s="3">
        <v>0</v>
      </c>
      <c r="F1363" s="3">
        <v>15.398</v>
      </c>
      <c r="G1363" s="3">
        <v>26</v>
      </c>
      <c r="H1363" s="3">
        <v>5</v>
      </c>
      <c r="I1363" s="3">
        <v>23</v>
      </c>
      <c r="J1363" s="3">
        <v>5</v>
      </c>
      <c r="K1363" s="3">
        <v>195</v>
      </c>
      <c r="L1363" s="3">
        <v>22.3</v>
      </c>
      <c r="M1363" s="3">
        <v>10.1</v>
      </c>
      <c r="N1363" s="3">
        <v>43.75</v>
      </c>
      <c r="O1363" s="3">
        <v>5</v>
      </c>
      <c r="P1363" s="3" t="s">
        <v>421</v>
      </c>
      <c r="Q1363" s="3" t="s">
        <v>39</v>
      </c>
      <c r="R1363" s="3" t="s">
        <v>844</v>
      </c>
      <c r="S1363" s="3" t="s">
        <v>3108</v>
      </c>
      <c r="T1363" s="3" t="s">
        <v>39</v>
      </c>
      <c r="U1363" s="3" t="s">
        <v>3109</v>
      </c>
      <c r="V1363" s="3" t="s">
        <v>39</v>
      </c>
      <c r="W1363" s="3" t="s">
        <v>879</v>
      </c>
      <c r="X1363" s="3" t="s">
        <v>39</v>
      </c>
      <c r="Y1363" s="3" t="s">
        <v>39</v>
      </c>
      <c r="Z1363" s="3" t="s">
        <v>39</v>
      </c>
      <c r="AA1363" s="3">
        <v>0</v>
      </c>
      <c r="AB1363" s="3" t="s">
        <v>34</v>
      </c>
      <c r="AC1363" s="3">
        <v>1</v>
      </c>
      <c r="AD1363" s="3">
        <v>0</v>
      </c>
      <c r="AE1363" s="3" t="s">
        <v>39</v>
      </c>
      <c r="AF1363" s="3">
        <v>1</v>
      </c>
      <c r="AG1363" s="3" t="s">
        <v>3110</v>
      </c>
      <c r="AH1363" s="3" t="s">
        <v>3110</v>
      </c>
    </row>
    <row r="1364" spans="1:34" hidden="1" outlineLevel="1" collapsed="1" x14ac:dyDescent="0.25">
      <c r="A1364" t="s">
        <v>39</v>
      </c>
      <c r="B1364" s="2" t="s">
        <v>45</v>
      </c>
      <c r="C1364" s="2" t="s">
        <v>46</v>
      </c>
      <c r="D1364" s="2" t="s">
        <v>33</v>
      </c>
      <c r="E1364" s="2" t="s">
        <v>47</v>
      </c>
      <c r="F1364" s="2" t="s">
        <v>48</v>
      </c>
      <c r="G1364" s="2" t="s">
        <v>28</v>
      </c>
      <c r="H1364" s="2" t="s">
        <v>49</v>
      </c>
      <c r="I1364" s="2" t="s">
        <v>8</v>
      </c>
      <c r="J1364" s="2" t="s">
        <v>50</v>
      </c>
      <c r="K1364" s="2" t="s">
        <v>51</v>
      </c>
      <c r="L1364" s="2" t="s">
        <v>52</v>
      </c>
      <c r="M1364" s="2" t="s">
        <v>53</v>
      </c>
      <c r="N1364" s="2" t="s">
        <v>54</v>
      </c>
      <c r="O1364" s="2" t="s">
        <v>27</v>
      </c>
      <c r="P1364" s="2" t="s">
        <v>55</v>
      </c>
      <c r="Q1364" s="2" t="s">
        <v>56</v>
      </c>
      <c r="R1364" s="2" t="s">
        <v>57</v>
      </c>
      <c r="S1364" s="2" t="s">
        <v>58</v>
      </c>
    </row>
    <row r="1365" spans="1:34" hidden="1" outlineLevel="1" collapsed="1" x14ac:dyDescent="0.25">
      <c r="A1365" t="s">
        <v>39</v>
      </c>
      <c r="B1365" s="4" t="s">
        <v>34</v>
      </c>
      <c r="C1365" s="4" t="s">
        <v>3111</v>
      </c>
      <c r="D1365" s="4" t="s">
        <v>39</v>
      </c>
      <c r="E1365" s="4">
        <v>1.30793E-2</v>
      </c>
      <c r="F1365" s="4">
        <v>6.6384300000000001E-4</v>
      </c>
      <c r="G1365" s="4">
        <v>1</v>
      </c>
      <c r="H1365" s="4">
        <v>1</v>
      </c>
      <c r="I1365" s="4">
        <v>8</v>
      </c>
      <c r="J1365" s="4" t="s">
        <v>3106</v>
      </c>
      <c r="K1365" s="4" t="s">
        <v>3112</v>
      </c>
      <c r="L1365" s="4" t="s">
        <v>39</v>
      </c>
      <c r="M1365" s="4">
        <v>1</v>
      </c>
      <c r="N1365" s="4">
        <v>1664.67696</v>
      </c>
      <c r="O1365" s="4" t="s">
        <v>34</v>
      </c>
      <c r="P1365" s="4" t="s">
        <v>34</v>
      </c>
      <c r="Q1365" s="4">
        <v>1.9819999999999999E-4</v>
      </c>
      <c r="R1365" s="4">
        <v>2.042E-3</v>
      </c>
      <c r="S1365" s="4">
        <v>2.68</v>
      </c>
    </row>
    <row r="1366" spans="1:34" hidden="1" outlineLevel="1" collapsed="1" x14ac:dyDescent="0.25">
      <c r="A1366" t="s">
        <v>39</v>
      </c>
      <c r="B1366" s="4" t="s">
        <v>34</v>
      </c>
      <c r="C1366" s="4" t="s">
        <v>3113</v>
      </c>
      <c r="D1366" s="4" t="s">
        <v>39</v>
      </c>
      <c r="E1366" s="4">
        <v>7.3072299999999996E-3</v>
      </c>
      <c r="F1366" s="4">
        <v>6.6384300000000001E-4</v>
      </c>
      <c r="G1366" s="4">
        <v>1</v>
      </c>
      <c r="H1366" s="4">
        <v>2</v>
      </c>
      <c r="I1366" s="4">
        <v>5</v>
      </c>
      <c r="J1366" s="4" t="s">
        <v>3106</v>
      </c>
      <c r="K1366" s="4" t="s">
        <v>3114</v>
      </c>
      <c r="L1366" s="4" t="s">
        <v>39</v>
      </c>
      <c r="M1366" s="4">
        <v>0</v>
      </c>
      <c r="N1366" s="4">
        <v>834.47198000000003</v>
      </c>
      <c r="O1366" s="4" t="s">
        <v>34</v>
      </c>
      <c r="P1366" s="4" t="s">
        <v>34</v>
      </c>
      <c r="Q1366" s="4">
        <v>1.9819999999999999E-4</v>
      </c>
      <c r="R1366" s="4">
        <v>9.5310000000000002E-4</v>
      </c>
      <c r="S1366" s="4">
        <v>2.17</v>
      </c>
    </row>
    <row r="1367" spans="1:34" hidden="1" outlineLevel="1" collapsed="1" x14ac:dyDescent="0.25">
      <c r="A1367" t="s">
        <v>39</v>
      </c>
      <c r="B1367" s="4" t="s">
        <v>34</v>
      </c>
      <c r="C1367" s="4" t="s">
        <v>3115</v>
      </c>
      <c r="D1367" s="4" t="s">
        <v>39</v>
      </c>
      <c r="E1367" s="4">
        <v>2.5590600000000002E-3</v>
      </c>
      <c r="F1367" s="4">
        <v>6.6384300000000001E-4</v>
      </c>
      <c r="G1367" s="4">
        <v>1</v>
      </c>
      <c r="H1367" s="4">
        <v>2</v>
      </c>
      <c r="I1367" s="4">
        <v>3</v>
      </c>
      <c r="J1367" s="4" t="s">
        <v>3106</v>
      </c>
      <c r="K1367" s="4" t="s">
        <v>3116</v>
      </c>
      <c r="L1367" s="4" t="s">
        <v>39</v>
      </c>
      <c r="M1367" s="4">
        <v>0</v>
      </c>
      <c r="N1367" s="4">
        <v>1032.58366</v>
      </c>
      <c r="O1367" s="4" t="s">
        <v>34</v>
      </c>
      <c r="P1367" s="4" t="s">
        <v>34</v>
      </c>
      <c r="Q1367" s="4">
        <v>1.9819999999999999E-4</v>
      </c>
      <c r="R1367" s="4">
        <v>2.4459999999999998E-4</v>
      </c>
      <c r="S1367" s="4">
        <v>2.0699999999999998</v>
      </c>
    </row>
    <row r="1368" spans="1:34" hidden="1" outlineLevel="1" collapsed="1" x14ac:dyDescent="0.25">
      <c r="A1368" t="s">
        <v>39</v>
      </c>
      <c r="B1368" s="4" t="s">
        <v>34</v>
      </c>
      <c r="C1368" s="4" t="s">
        <v>3117</v>
      </c>
      <c r="D1368" s="4" t="s">
        <v>39</v>
      </c>
      <c r="E1368" s="4">
        <v>1.53849E-2</v>
      </c>
      <c r="F1368" s="4">
        <v>6.6384300000000001E-4</v>
      </c>
      <c r="G1368" s="4">
        <v>1</v>
      </c>
      <c r="H1368" s="4">
        <v>2</v>
      </c>
      <c r="I1368" s="4">
        <v>2</v>
      </c>
      <c r="J1368" s="4" t="s">
        <v>3106</v>
      </c>
      <c r="K1368" s="4" t="s">
        <v>3118</v>
      </c>
      <c r="L1368" s="4" t="s">
        <v>39</v>
      </c>
      <c r="M1368" s="4">
        <v>0</v>
      </c>
      <c r="N1368" s="4">
        <v>822.47198000000003</v>
      </c>
      <c r="O1368" s="4" t="s">
        <v>34</v>
      </c>
      <c r="P1368" s="4" t="s">
        <v>34</v>
      </c>
      <c r="Q1368" s="4">
        <v>1.9819999999999999E-4</v>
      </c>
      <c r="R1368" s="4">
        <v>2.5230000000000001E-3</v>
      </c>
      <c r="S1368" s="4">
        <v>2.27</v>
      </c>
    </row>
    <row r="1369" spans="1:34" hidden="1" outlineLevel="1" collapsed="1" x14ac:dyDescent="0.25">
      <c r="A1369" t="s">
        <v>39</v>
      </c>
      <c r="B1369" s="4" t="s">
        <v>34</v>
      </c>
      <c r="C1369" s="4" t="s">
        <v>3119</v>
      </c>
      <c r="D1369" s="4" t="s">
        <v>87</v>
      </c>
      <c r="E1369" s="4">
        <v>3.2459500000000001E-3</v>
      </c>
      <c r="F1369" s="4">
        <v>6.6384300000000001E-4</v>
      </c>
      <c r="G1369" s="4">
        <v>1</v>
      </c>
      <c r="H1369" s="4">
        <v>2</v>
      </c>
      <c r="I1369" s="4">
        <v>5</v>
      </c>
      <c r="J1369" s="4" t="s">
        <v>3106</v>
      </c>
      <c r="K1369" s="4" t="s">
        <v>3120</v>
      </c>
      <c r="L1369" s="4" t="s">
        <v>3121</v>
      </c>
      <c r="M1369" s="4">
        <v>0</v>
      </c>
      <c r="N1369" s="4">
        <v>1319.7140199999999</v>
      </c>
      <c r="O1369" s="4" t="s">
        <v>34</v>
      </c>
      <c r="P1369" s="4" t="s">
        <v>34</v>
      </c>
      <c r="Q1369" s="4">
        <v>1.9819999999999999E-4</v>
      </c>
      <c r="R1369" s="4">
        <v>3.3320000000000002E-4</v>
      </c>
      <c r="S1369" s="4">
        <v>3.2</v>
      </c>
    </row>
    <row r="1370" spans="1:34" x14ac:dyDescent="0.25">
      <c r="A1370" s="3" t="s">
        <v>34</v>
      </c>
      <c r="B1370" s="3" t="s">
        <v>35</v>
      </c>
      <c r="C1370" s="3" t="s">
        <v>3122</v>
      </c>
      <c r="D1370" s="3" t="s">
        <v>3123</v>
      </c>
      <c r="E1370" s="3">
        <v>0</v>
      </c>
      <c r="F1370" s="3">
        <v>15.25</v>
      </c>
      <c r="G1370" s="3">
        <v>47</v>
      </c>
      <c r="H1370" s="3">
        <v>4</v>
      </c>
      <c r="I1370" s="3">
        <v>5</v>
      </c>
      <c r="J1370" s="3">
        <v>4</v>
      </c>
      <c r="K1370" s="3">
        <v>93</v>
      </c>
      <c r="L1370" s="3">
        <v>10.4</v>
      </c>
      <c r="M1370" s="3">
        <v>4.63</v>
      </c>
      <c r="N1370" s="3">
        <v>14.08</v>
      </c>
      <c r="O1370" s="3">
        <v>4</v>
      </c>
      <c r="P1370" s="3" t="s">
        <v>39</v>
      </c>
      <c r="Q1370" s="3" t="s">
        <v>39</v>
      </c>
      <c r="R1370" s="3" t="s">
        <v>39</v>
      </c>
      <c r="S1370" s="3" t="s">
        <v>3124</v>
      </c>
      <c r="T1370" s="3" t="s">
        <v>39</v>
      </c>
      <c r="U1370" s="3" t="s">
        <v>3125</v>
      </c>
      <c r="V1370" s="3" t="s">
        <v>39</v>
      </c>
      <c r="W1370" s="3" t="s">
        <v>358</v>
      </c>
      <c r="X1370" s="3" t="s">
        <v>39</v>
      </c>
      <c r="Y1370" s="3" t="s">
        <v>39</v>
      </c>
      <c r="Z1370" s="3" t="s">
        <v>39</v>
      </c>
      <c r="AA1370" s="3">
        <v>0</v>
      </c>
      <c r="AB1370" s="3" t="s">
        <v>34</v>
      </c>
      <c r="AC1370" s="3">
        <v>1</v>
      </c>
      <c r="AD1370" s="3">
        <v>0</v>
      </c>
      <c r="AE1370" s="3" t="s">
        <v>39</v>
      </c>
      <c r="AF1370" s="3">
        <v>1</v>
      </c>
      <c r="AG1370" s="3" t="s">
        <v>3126</v>
      </c>
      <c r="AH1370" s="3" t="s">
        <v>3127</v>
      </c>
    </row>
    <row r="1371" spans="1:34" hidden="1" outlineLevel="1" collapsed="1" x14ac:dyDescent="0.25">
      <c r="A1371" t="s">
        <v>39</v>
      </c>
      <c r="B1371" s="2" t="s">
        <v>45</v>
      </c>
      <c r="C1371" s="2" t="s">
        <v>46</v>
      </c>
      <c r="D1371" s="2" t="s">
        <v>33</v>
      </c>
      <c r="E1371" s="2" t="s">
        <v>47</v>
      </c>
      <c r="F1371" s="2" t="s">
        <v>48</v>
      </c>
      <c r="G1371" s="2" t="s">
        <v>28</v>
      </c>
      <c r="H1371" s="2" t="s">
        <v>49</v>
      </c>
      <c r="I1371" s="2" t="s">
        <v>8</v>
      </c>
      <c r="J1371" s="2" t="s">
        <v>50</v>
      </c>
      <c r="K1371" s="2" t="s">
        <v>51</v>
      </c>
      <c r="L1371" s="2" t="s">
        <v>52</v>
      </c>
      <c r="M1371" s="2" t="s">
        <v>53</v>
      </c>
      <c r="N1371" s="2" t="s">
        <v>54</v>
      </c>
      <c r="O1371" s="2" t="s">
        <v>27</v>
      </c>
      <c r="P1371" s="2" t="s">
        <v>55</v>
      </c>
      <c r="Q1371" s="2" t="s">
        <v>56</v>
      </c>
      <c r="R1371" s="2" t="s">
        <v>57</v>
      </c>
      <c r="S1371" s="2" t="s">
        <v>58</v>
      </c>
    </row>
    <row r="1372" spans="1:34" hidden="1" outlineLevel="1" collapsed="1" x14ac:dyDescent="0.25">
      <c r="A1372" t="s">
        <v>39</v>
      </c>
      <c r="B1372" s="4" t="s">
        <v>34</v>
      </c>
      <c r="C1372" s="4" t="s">
        <v>3128</v>
      </c>
      <c r="D1372" s="4" t="s">
        <v>94</v>
      </c>
      <c r="E1372" s="4">
        <v>2.9654499999999999E-5</v>
      </c>
      <c r="F1372" s="4">
        <v>6.6384300000000001E-4</v>
      </c>
      <c r="G1372" s="4">
        <v>1</v>
      </c>
      <c r="H1372" s="4">
        <v>1</v>
      </c>
      <c r="I1372" s="4">
        <v>2</v>
      </c>
      <c r="J1372" s="4" t="s">
        <v>3122</v>
      </c>
      <c r="K1372" s="4" t="s">
        <v>3129</v>
      </c>
      <c r="L1372" s="4" t="s">
        <v>3130</v>
      </c>
      <c r="M1372" s="4">
        <v>0</v>
      </c>
      <c r="N1372" s="4">
        <v>1612.9090900000001</v>
      </c>
      <c r="O1372" s="4" t="s">
        <v>34</v>
      </c>
      <c r="P1372" s="4" t="s">
        <v>34</v>
      </c>
      <c r="Q1372" s="4">
        <v>1.9819999999999999E-4</v>
      </c>
      <c r="R1372" s="4">
        <v>7.5669999999999999E-7</v>
      </c>
      <c r="S1372" s="4">
        <v>3.79</v>
      </c>
    </row>
    <row r="1373" spans="1:34" hidden="1" outlineLevel="1" collapsed="1" x14ac:dyDescent="0.25">
      <c r="A1373" t="s">
        <v>39</v>
      </c>
      <c r="B1373" s="4" t="s">
        <v>34</v>
      </c>
      <c r="C1373" s="4" t="s">
        <v>3131</v>
      </c>
      <c r="D1373" s="4" t="s">
        <v>341</v>
      </c>
      <c r="E1373" s="4">
        <v>1.1394E-2</v>
      </c>
      <c r="F1373" s="4">
        <v>6.6384300000000001E-4</v>
      </c>
      <c r="G1373" s="4">
        <v>1</v>
      </c>
      <c r="H1373" s="4">
        <v>1</v>
      </c>
      <c r="I1373" s="4">
        <v>1</v>
      </c>
      <c r="J1373" s="4" t="s">
        <v>3122</v>
      </c>
      <c r="K1373" s="4" t="s">
        <v>3132</v>
      </c>
      <c r="L1373" s="4" t="s">
        <v>3133</v>
      </c>
      <c r="M1373" s="4">
        <v>0</v>
      </c>
      <c r="N1373" s="4">
        <v>1507.8617899999999</v>
      </c>
      <c r="O1373" s="4" t="s">
        <v>34</v>
      </c>
      <c r="P1373" s="4" t="s">
        <v>34</v>
      </c>
      <c r="Q1373" s="4">
        <v>1.9819999999999999E-4</v>
      </c>
      <c r="R1373" s="4">
        <v>1.704E-3</v>
      </c>
      <c r="S1373" s="4">
        <v>2.61</v>
      </c>
    </row>
    <row r="1374" spans="1:34" hidden="1" outlineLevel="1" collapsed="1" x14ac:dyDescent="0.25">
      <c r="A1374" t="s">
        <v>39</v>
      </c>
      <c r="B1374" s="4" t="s">
        <v>34</v>
      </c>
      <c r="C1374" s="4" t="s">
        <v>3134</v>
      </c>
      <c r="D1374" s="4" t="s">
        <v>341</v>
      </c>
      <c r="E1374" s="4">
        <v>1.06341E-2</v>
      </c>
      <c r="F1374" s="4">
        <v>6.6384300000000001E-4</v>
      </c>
      <c r="G1374" s="4">
        <v>1</v>
      </c>
      <c r="H1374" s="4">
        <v>1</v>
      </c>
      <c r="I1374" s="4">
        <v>1</v>
      </c>
      <c r="J1374" s="4" t="s">
        <v>3122</v>
      </c>
      <c r="K1374" s="4" t="s">
        <v>3135</v>
      </c>
      <c r="L1374" s="4" t="s">
        <v>3133</v>
      </c>
      <c r="M1374" s="4">
        <v>1</v>
      </c>
      <c r="N1374" s="4">
        <v>2092.19</v>
      </c>
      <c r="O1374" s="4" t="s">
        <v>34</v>
      </c>
      <c r="P1374" s="4" t="s">
        <v>34</v>
      </c>
      <c r="Q1374" s="4">
        <v>1.9819999999999999E-4</v>
      </c>
      <c r="R1374" s="4">
        <v>1.557E-3</v>
      </c>
      <c r="S1374" s="4">
        <v>2.4300000000000002</v>
      </c>
    </row>
    <row r="1375" spans="1:34" hidden="1" outlineLevel="1" collapsed="1" x14ac:dyDescent="0.25">
      <c r="A1375" t="s">
        <v>39</v>
      </c>
      <c r="B1375" s="4" t="s">
        <v>34</v>
      </c>
      <c r="C1375" s="4" t="s">
        <v>3136</v>
      </c>
      <c r="D1375" s="4" t="s">
        <v>39</v>
      </c>
      <c r="E1375" s="4">
        <v>2.8396300000000001E-3</v>
      </c>
      <c r="F1375" s="4">
        <v>6.6384300000000001E-4</v>
      </c>
      <c r="G1375" s="4">
        <v>1</v>
      </c>
      <c r="H1375" s="4">
        <v>1</v>
      </c>
      <c r="I1375" s="4">
        <v>1</v>
      </c>
      <c r="J1375" s="4" t="s">
        <v>3122</v>
      </c>
      <c r="K1375" s="4" t="s">
        <v>3137</v>
      </c>
      <c r="L1375" s="4" t="s">
        <v>39</v>
      </c>
      <c r="M1375" s="4">
        <v>0</v>
      </c>
      <c r="N1375" s="4">
        <v>1041.6415</v>
      </c>
      <c r="O1375" s="4" t="s">
        <v>34</v>
      </c>
      <c r="P1375" s="4" t="s">
        <v>34</v>
      </c>
      <c r="Q1375" s="4">
        <v>1.9819999999999999E-4</v>
      </c>
      <c r="R1375" s="4">
        <v>2.8019999999999998E-4</v>
      </c>
      <c r="S1375" s="4">
        <v>2.44</v>
      </c>
    </row>
    <row r="1376" spans="1:34" x14ac:dyDescent="0.25">
      <c r="A1376" s="3" t="s">
        <v>34</v>
      </c>
      <c r="B1376" s="3" t="s">
        <v>35</v>
      </c>
      <c r="C1376" s="3" t="s">
        <v>3138</v>
      </c>
      <c r="D1376" s="3" t="s">
        <v>3139</v>
      </c>
      <c r="E1376" s="3">
        <v>0</v>
      </c>
      <c r="F1376" s="3">
        <v>15.196</v>
      </c>
      <c r="G1376" s="3">
        <v>23</v>
      </c>
      <c r="H1376" s="3">
        <v>4</v>
      </c>
      <c r="I1376" s="3">
        <v>6</v>
      </c>
      <c r="J1376" s="3">
        <v>1</v>
      </c>
      <c r="K1376" s="3">
        <v>191</v>
      </c>
      <c r="L1376" s="3">
        <v>21.6</v>
      </c>
      <c r="M1376" s="3">
        <v>9.66</v>
      </c>
      <c r="N1376" s="3">
        <v>17.84</v>
      </c>
      <c r="O1376" s="3">
        <v>4</v>
      </c>
      <c r="P1376" s="3" t="s">
        <v>421</v>
      </c>
      <c r="Q1376" s="3" t="s">
        <v>876</v>
      </c>
      <c r="R1376" s="3" t="s">
        <v>844</v>
      </c>
      <c r="S1376" s="3" t="s">
        <v>2558</v>
      </c>
      <c r="T1376" s="3" t="s">
        <v>39</v>
      </c>
      <c r="U1376" s="3" t="s">
        <v>3140</v>
      </c>
      <c r="V1376" s="3" t="s">
        <v>39</v>
      </c>
      <c r="W1376" s="3" t="s">
        <v>138</v>
      </c>
      <c r="X1376" s="3" t="s">
        <v>39</v>
      </c>
      <c r="Y1376" s="3" t="s">
        <v>39</v>
      </c>
      <c r="Z1376" s="3" t="s">
        <v>39</v>
      </c>
      <c r="AA1376" s="3">
        <v>0</v>
      </c>
      <c r="AB1376" s="3" t="s">
        <v>34</v>
      </c>
      <c r="AC1376" s="3">
        <v>1</v>
      </c>
      <c r="AD1376" s="3">
        <v>0</v>
      </c>
      <c r="AE1376" s="3" t="s">
        <v>39</v>
      </c>
      <c r="AF1376" s="3">
        <v>0</v>
      </c>
      <c r="AG1376" s="3" t="s">
        <v>39</v>
      </c>
      <c r="AH1376" s="3" t="s">
        <v>39</v>
      </c>
    </row>
    <row r="1377" spans="1:34" hidden="1" outlineLevel="1" collapsed="1" x14ac:dyDescent="0.25">
      <c r="A1377" t="s">
        <v>39</v>
      </c>
      <c r="B1377" s="2" t="s">
        <v>45</v>
      </c>
      <c r="C1377" s="2" t="s">
        <v>46</v>
      </c>
      <c r="D1377" s="2" t="s">
        <v>33</v>
      </c>
      <c r="E1377" s="2" t="s">
        <v>47</v>
      </c>
      <c r="F1377" s="2" t="s">
        <v>48</v>
      </c>
      <c r="G1377" s="2" t="s">
        <v>28</v>
      </c>
      <c r="H1377" s="2" t="s">
        <v>49</v>
      </c>
      <c r="I1377" s="2" t="s">
        <v>8</v>
      </c>
      <c r="J1377" s="2" t="s">
        <v>50</v>
      </c>
      <c r="K1377" s="2" t="s">
        <v>51</v>
      </c>
      <c r="L1377" s="2" t="s">
        <v>52</v>
      </c>
      <c r="M1377" s="2" t="s">
        <v>53</v>
      </c>
      <c r="N1377" s="2" t="s">
        <v>54</v>
      </c>
      <c r="O1377" s="2" t="s">
        <v>27</v>
      </c>
      <c r="P1377" s="2" t="s">
        <v>55</v>
      </c>
      <c r="Q1377" s="2" t="s">
        <v>56</v>
      </c>
      <c r="R1377" s="2" t="s">
        <v>57</v>
      </c>
      <c r="S1377" s="2" t="s">
        <v>58</v>
      </c>
    </row>
    <row r="1378" spans="1:34" hidden="1" outlineLevel="1" collapsed="1" x14ac:dyDescent="0.25">
      <c r="A1378" t="s">
        <v>39</v>
      </c>
      <c r="B1378" s="4" t="s">
        <v>34</v>
      </c>
      <c r="C1378" s="4" t="s">
        <v>2559</v>
      </c>
      <c r="D1378" s="4" t="s">
        <v>39</v>
      </c>
      <c r="E1378" s="4">
        <v>0.11677899999999999</v>
      </c>
      <c r="F1378" s="4">
        <v>1.97102E-3</v>
      </c>
      <c r="G1378" s="4">
        <v>2</v>
      </c>
      <c r="H1378" s="4">
        <v>2</v>
      </c>
      <c r="I1378" s="4">
        <v>1</v>
      </c>
      <c r="J1378" s="4" t="s">
        <v>2560</v>
      </c>
      <c r="K1378" s="4" t="s">
        <v>2561</v>
      </c>
      <c r="L1378" s="4" t="s">
        <v>39</v>
      </c>
      <c r="M1378" s="4">
        <v>0</v>
      </c>
      <c r="N1378" s="4">
        <v>1178.6204399999999</v>
      </c>
      <c r="O1378" s="4" t="s">
        <v>34</v>
      </c>
      <c r="P1378" s="4" t="s">
        <v>34</v>
      </c>
      <c r="Q1378" s="4">
        <v>5.2709999999999996E-4</v>
      </c>
      <c r="R1378" s="4">
        <v>3.7159999999999999E-2</v>
      </c>
      <c r="S1378" s="4">
        <v>2.02</v>
      </c>
    </row>
    <row r="1379" spans="1:34" hidden="1" outlineLevel="1" collapsed="1" x14ac:dyDescent="0.25">
      <c r="A1379" t="s">
        <v>39</v>
      </c>
      <c r="B1379" s="4" t="s">
        <v>34</v>
      </c>
      <c r="C1379" s="4" t="s">
        <v>2562</v>
      </c>
      <c r="D1379" s="4" t="s">
        <v>39</v>
      </c>
      <c r="E1379" s="4">
        <v>2.1516199999999999E-3</v>
      </c>
      <c r="F1379" s="4">
        <v>6.6384300000000001E-4</v>
      </c>
      <c r="G1379" s="4">
        <v>2</v>
      </c>
      <c r="H1379" s="4">
        <v>2</v>
      </c>
      <c r="I1379" s="4">
        <v>1</v>
      </c>
      <c r="J1379" s="4" t="s">
        <v>2560</v>
      </c>
      <c r="K1379" s="4" t="s">
        <v>2563</v>
      </c>
      <c r="L1379" s="4" t="s">
        <v>39</v>
      </c>
      <c r="M1379" s="4">
        <v>0</v>
      </c>
      <c r="N1379" s="4">
        <v>960.51490999999999</v>
      </c>
      <c r="O1379" s="4" t="s">
        <v>34</v>
      </c>
      <c r="P1379" s="4" t="s">
        <v>34</v>
      </c>
      <c r="Q1379" s="4">
        <v>1.9819999999999999E-4</v>
      </c>
      <c r="R1379" s="4">
        <v>1.953E-4</v>
      </c>
      <c r="S1379" s="4">
        <v>2.78</v>
      </c>
    </row>
    <row r="1380" spans="1:34" hidden="1" outlineLevel="1" collapsed="1" x14ac:dyDescent="0.25">
      <c r="A1380" t="s">
        <v>39</v>
      </c>
      <c r="B1380" s="4" t="s">
        <v>34</v>
      </c>
      <c r="C1380" s="4" t="s">
        <v>2564</v>
      </c>
      <c r="D1380" s="4" t="s">
        <v>39</v>
      </c>
      <c r="E1380" s="4">
        <v>0.214725</v>
      </c>
      <c r="F1380" s="4">
        <v>9.0459700000000004E-3</v>
      </c>
      <c r="G1380" s="4">
        <v>2</v>
      </c>
      <c r="H1380" s="4">
        <v>2</v>
      </c>
      <c r="I1380" s="4">
        <v>1</v>
      </c>
      <c r="J1380" s="4" t="s">
        <v>2560</v>
      </c>
      <c r="K1380" s="4" t="s">
        <v>2565</v>
      </c>
      <c r="L1380" s="4" t="s">
        <v>39</v>
      </c>
      <c r="M1380" s="4">
        <v>1</v>
      </c>
      <c r="N1380" s="4">
        <v>821.45158000000004</v>
      </c>
      <c r="O1380" s="4" t="s">
        <v>34</v>
      </c>
      <c r="P1380" s="4" t="s">
        <v>34</v>
      </c>
      <c r="Q1380" s="4">
        <v>2.503E-3</v>
      </c>
      <c r="R1380" s="4">
        <v>8.7419999999999998E-2</v>
      </c>
      <c r="S1380" s="4">
        <v>1.65</v>
      </c>
    </row>
    <row r="1381" spans="1:34" hidden="1" outlineLevel="1" collapsed="1" x14ac:dyDescent="0.25">
      <c r="A1381" t="s">
        <v>39</v>
      </c>
      <c r="B1381" s="4" t="s">
        <v>34</v>
      </c>
      <c r="C1381" s="4" t="s">
        <v>3141</v>
      </c>
      <c r="D1381" s="4" t="s">
        <v>39</v>
      </c>
      <c r="E1381" s="4">
        <v>1.15571E-5</v>
      </c>
      <c r="F1381" s="4">
        <v>6.6384300000000001E-4</v>
      </c>
      <c r="G1381" s="4">
        <v>1</v>
      </c>
      <c r="H1381" s="4">
        <v>1</v>
      </c>
      <c r="I1381" s="4">
        <v>3</v>
      </c>
      <c r="J1381" s="4" t="s">
        <v>3138</v>
      </c>
      <c r="K1381" s="4" t="s">
        <v>3142</v>
      </c>
      <c r="L1381" s="4" t="s">
        <v>39</v>
      </c>
      <c r="M1381" s="4">
        <v>0</v>
      </c>
      <c r="N1381" s="4">
        <v>2175.15434</v>
      </c>
      <c r="O1381" s="4" t="s">
        <v>34</v>
      </c>
      <c r="P1381" s="4" t="s">
        <v>34</v>
      </c>
      <c r="Q1381" s="4">
        <v>1.9819999999999999E-4</v>
      </c>
      <c r="R1381" s="4">
        <v>2.2210000000000001E-7</v>
      </c>
      <c r="S1381" s="4">
        <v>4.07</v>
      </c>
    </row>
    <row r="1382" spans="1:34" x14ac:dyDescent="0.25">
      <c r="A1382" s="3" t="s">
        <v>34</v>
      </c>
      <c r="B1382" s="3" t="s">
        <v>35</v>
      </c>
      <c r="C1382" s="3" t="s">
        <v>3143</v>
      </c>
      <c r="D1382" s="3" t="s">
        <v>3144</v>
      </c>
      <c r="E1382" s="3">
        <v>0</v>
      </c>
      <c r="F1382" s="3">
        <v>15.141</v>
      </c>
      <c r="G1382" s="3">
        <v>9</v>
      </c>
      <c r="H1382" s="3">
        <v>3</v>
      </c>
      <c r="I1382" s="3">
        <v>4</v>
      </c>
      <c r="J1382" s="3">
        <v>3</v>
      </c>
      <c r="K1382" s="3">
        <v>629</v>
      </c>
      <c r="L1382" s="3">
        <v>70.3</v>
      </c>
      <c r="M1382" s="3">
        <v>6.25</v>
      </c>
      <c r="N1382" s="3">
        <v>12.53</v>
      </c>
      <c r="O1382" s="3">
        <v>3</v>
      </c>
      <c r="P1382" s="3" t="s">
        <v>39</v>
      </c>
      <c r="Q1382" s="3" t="s">
        <v>39</v>
      </c>
      <c r="R1382" s="3" t="s">
        <v>3145</v>
      </c>
      <c r="S1382" s="3" t="s">
        <v>3146</v>
      </c>
      <c r="T1382" s="3" t="s">
        <v>39</v>
      </c>
      <c r="U1382" s="3" t="s">
        <v>3143</v>
      </c>
      <c r="V1382" s="3" t="s">
        <v>39</v>
      </c>
      <c r="W1382" s="3" t="s">
        <v>138</v>
      </c>
      <c r="X1382" s="3" t="s">
        <v>39</v>
      </c>
      <c r="Y1382" s="3" t="s">
        <v>39</v>
      </c>
      <c r="Z1382" s="3" t="s">
        <v>39</v>
      </c>
      <c r="AA1382" s="3">
        <v>0</v>
      </c>
      <c r="AB1382" s="3" t="s">
        <v>34</v>
      </c>
      <c r="AC1382" s="3">
        <v>1</v>
      </c>
      <c r="AD1382" s="3">
        <v>0</v>
      </c>
      <c r="AE1382" s="3" t="s">
        <v>39</v>
      </c>
      <c r="AF1382" s="3">
        <v>0</v>
      </c>
      <c r="AG1382" s="3" t="s">
        <v>39</v>
      </c>
      <c r="AH1382" s="3" t="s">
        <v>39</v>
      </c>
    </row>
    <row r="1383" spans="1:34" hidden="1" outlineLevel="1" collapsed="1" x14ac:dyDescent="0.25">
      <c r="A1383" t="s">
        <v>39</v>
      </c>
      <c r="B1383" s="2" t="s">
        <v>45</v>
      </c>
      <c r="C1383" s="2" t="s">
        <v>46</v>
      </c>
      <c r="D1383" s="2" t="s">
        <v>33</v>
      </c>
      <c r="E1383" s="2" t="s">
        <v>47</v>
      </c>
      <c r="F1383" s="2" t="s">
        <v>48</v>
      </c>
      <c r="G1383" s="2" t="s">
        <v>28</v>
      </c>
      <c r="H1383" s="2" t="s">
        <v>49</v>
      </c>
      <c r="I1383" s="2" t="s">
        <v>8</v>
      </c>
      <c r="J1383" s="2" t="s">
        <v>50</v>
      </c>
      <c r="K1383" s="2" t="s">
        <v>51</v>
      </c>
      <c r="L1383" s="2" t="s">
        <v>52</v>
      </c>
      <c r="M1383" s="2" t="s">
        <v>53</v>
      </c>
      <c r="N1383" s="2" t="s">
        <v>54</v>
      </c>
      <c r="O1383" s="2" t="s">
        <v>27</v>
      </c>
      <c r="P1383" s="2" t="s">
        <v>55</v>
      </c>
      <c r="Q1383" s="2" t="s">
        <v>56</v>
      </c>
      <c r="R1383" s="2" t="s">
        <v>57</v>
      </c>
      <c r="S1383" s="2" t="s">
        <v>58</v>
      </c>
    </row>
    <row r="1384" spans="1:34" hidden="1" outlineLevel="1" collapsed="1" x14ac:dyDescent="0.25">
      <c r="A1384" t="s">
        <v>39</v>
      </c>
      <c r="B1384" s="4" t="s">
        <v>34</v>
      </c>
      <c r="C1384" s="4" t="s">
        <v>3147</v>
      </c>
      <c r="D1384" s="4" t="s">
        <v>39</v>
      </c>
      <c r="E1384" s="4">
        <v>7.8778399999999998E-5</v>
      </c>
      <c r="F1384" s="4">
        <v>6.6384300000000001E-4</v>
      </c>
      <c r="G1384" s="4">
        <v>1</v>
      </c>
      <c r="H1384" s="4">
        <v>1</v>
      </c>
      <c r="I1384" s="4">
        <v>1</v>
      </c>
      <c r="J1384" s="4" t="s">
        <v>3143</v>
      </c>
      <c r="K1384" s="4" t="s">
        <v>3148</v>
      </c>
      <c r="L1384" s="4" t="s">
        <v>39</v>
      </c>
      <c r="M1384" s="4">
        <v>0</v>
      </c>
      <c r="N1384" s="4">
        <v>1476.78052</v>
      </c>
      <c r="O1384" s="4" t="s">
        <v>34</v>
      </c>
      <c r="P1384" s="4" t="s">
        <v>34</v>
      </c>
      <c r="Q1384" s="4">
        <v>1.9819999999999999E-4</v>
      </c>
      <c r="R1384" s="4">
        <v>2.672E-6</v>
      </c>
      <c r="S1384" s="4">
        <v>3.69</v>
      </c>
    </row>
    <row r="1385" spans="1:34" hidden="1" outlineLevel="1" collapsed="1" x14ac:dyDescent="0.25">
      <c r="A1385" t="s">
        <v>39</v>
      </c>
      <c r="B1385" s="4" t="s">
        <v>34</v>
      </c>
      <c r="C1385" s="4" t="s">
        <v>3149</v>
      </c>
      <c r="D1385" s="4" t="s">
        <v>39</v>
      </c>
      <c r="E1385" s="4">
        <v>5.5471800000000003E-6</v>
      </c>
      <c r="F1385" s="4">
        <v>6.6384300000000001E-4</v>
      </c>
      <c r="G1385" s="4">
        <v>1</v>
      </c>
      <c r="H1385" s="4">
        <v>1</v>
      </c>
      <c r="I1385" s="4">
        <v>1</v>
      </c>
      <c r="J1385" s="4" t="s">
        <v>3143</v>
      </c>
      <c r="K1385" s="4" t="s">
        <v>3150</v>
      </c>
      <c r="L1385" s="4" t="s">
        <v>39</v>
      </c>
      <c r="M1385" s="4">
        <v>1</v>
      </c>
      <c r="N1385" s="4">
        <v>3001.6356999999998</v>
      </c>
      <c r="O1385" s="4" t="s">
        <v>34</v>
      </c>
      <c r="P1385" s="4" t="s">
        <v>34</v>
      </c>
      <c r="Q1385" s="4">
        <v>1.9819999999999999E-4</v>
      </c>
      <c r="R1385" s="4">
        <v>8.6140000000000002E-8</v>
      </c>
      <c r="S1385" s="4">
        <v>4.5599999999999996</v>
      </c>
    </row>
    <row r="1386" spans="1:34" hidden="1" outlineLevel="1" collapsed="1" x14ac:dyDescent="0.25">
      <c r="A1386" t="s">
        <v>39</v>
      </c>
      <c r="B1386" s="4" t="s">
        <v>34</v>
      </c>
      <c r="C1386" s="4" t="s">
        <v>3151</v>
      </c>
      <c r="D1386" s="4" t="s">
        <v>39</v>
      </c>
      <c r="E1386" s="4">
        <v>1.8181099999999999E-2</v>
      </c>
      <c r="F1386" s="4">
        <v>6.6384300000000001E-4</v>
      </c>
      <c r="G1386" s="4">
        <v>1</v>
      </c>
      <c r="H1386" s="4">
        <v>1</v>
      </c>
      <c r="I1386" s="4">
        <v>2</v>
      </c>
      <c r="J1386" s="4" t="s">
        <v>3143</v>
      </c>
      <c r="K1386" s="4" t="s">
        <v>3152</v>
      </c>
      <c r="L1386" s="4" t="s">
        <v>39</v>
      </c>
      <c r="M1386" s="4">
        <v>0</v>
      </c>
      <c r="N1386" s="4">
        <v>1638.9061099999999</v>
      </c>
      <c r="O1386" s="4" t="s">
        <v>34</v>
      </c>
      <c r="P1386" s="4" t="s">
        <v>34</v>
      </c>
      <c r="Q1386" s="4">
        <v>1.9819999999999999E-4</v>
      </c>
      <c r="R1386" s="4">
        <v>3.14E-3</v>
      </c>
      <c r="S1386" s="4">
        <v>2.4500000000000002</v>
      </c>
    </row>
    <row r="1387" spans="1:34" x14ac:dyDescent="0.25">
      <c r="A1387" s="3" t="s">
        <v>34</v>
      </c>
      <c r="B1387" s="3" t="s">
        <v>35</v>
      </c>
      <c r="C1387" s="3" t="s">
        <v>3153</v>
      </c>
      <c r="D1387" s="3" t="s">
        <v>3154</v>
      </c>
      <c r="E1387" s="3">
        <v>0</v>
      </c>
      <c r="F1387" s="3">
        <v>15.105</v>
      </c>
      <c r="G1387" s="3">
        <v>26</v>
      </c>
      <c r="H1387" s="3">
        <v>5</v>
      </c>
      <c r="I1387" s="3">
        <v>38</v>
      </c>
      <c r="J1387" s="3">
        <v>5</v>
      </c>
      <c r="K1387" s="3">
        <v>151</v>
      </c>
      <c r="L1387" s="3">
        <v>17</v>
      </c>
      <c r="M1387" s="3">
        <v>10.43</v>
      </c>
      <c r="N1387" s="3">
        <v>78.5</v>
      </c>
      <c r="O1387" s="3">
        <v>5</v>
      </c>
      <c r="P1387" s="3" t="s">
        <v>421</v>
      </c>
      <c r="Q1387" s="3" t="s">
        <v>876</v>
      </c>
      <c r="R1387" s="3" t="s">
        <v>877</v>
      </c>
      <c r="S1387" s="3" t="s">
        <v>3155</v>
      </c>
      <c r="T1387" s="3" t="s">
        <v>39</v>
      </c>
      <c r="U1387" s="3" t="s">
        <v>3156</v>
      </c>
      <c r="V1387" s="3" t="s">
        <v>39</v>
      </c>
      <c r="W1387" s="3" t="s">
        <v>42</v>
      </c>
      <c r="X1387" s="3" t="s">
        <v>39</v>
      </c>
      <c r="Y1387" s="3" t="s">
        <v>39</v>
      </c>
      <c r="Z1387" s="3" t="s">
        <v>39</v>
      </c>
      <c r="AA1387" s="3">
        <v>0</v>
      </c>
      <c r="AB1387" s="3" t="s">
        <v>34</v>
      </c>
      <c r="AC1387" s="3">
        <v>1</v>
      </c>
      <c r="AD1387" s="3">
        <v>0</v>
      </c>
      <c r="AE1387" s="3" t="s">
        <v>39</v>
      </c>
      <c r="AF1387" s="3">
        <v>0</v>
      </c>
      <c r="AG1387" s="3" t="s">
        <v>39</v>
      </c>
      <c r="AH1387" s="3" t="s">
        <v>39</v>
      </c>
    </row>
    <row r="1388" spans="1:34" hidden="1" outlineLevel="1" collapsed="1" x14ac:dyDescent="0.25">
      <c r="A1388" t="s">
        <v>39</v>
      </c>
      <c r="B1388" s="2" t="s">
        <v>45</v>
      </c>
      <c r="C1388" s="2" t="s">
        <v>46</v>
      </c>
      <c r="D1388" s="2" t="s">
        <v>33</v>
      </c>
      <c r="E1388" s="2" t="s">
        <v>47</v>
      </c>
      <c r="F1388" s="2" t="s">
        <v>48</v>
      </c>
      <c r="G1388" s="2" t="s">
        <v>28</v>
      </c>
      <c r="H1388" s="2" t="s">
        <v>49</v>
      </c>
      <c r="I1388" s="2" t="s">
        <v>8</v>
      </c>
      <c r="J1388" s="2" t="s">
        <v>50</v>
      </c>
      <c r="K1388" s="2" t="s">
        <v>51</v>
      </c>
      <c r="L1388" s="2" t="s">
        <v>52</v>
      </c>
      <c r="M1388" s="2" t="s">
        <v>53</v>
      </c>
      <c r="N1388" s="2" t="s">
        <v>54</v>
      </c>
      <c r="O1388" s="2" t="s">
        <v>27</v>
      </c>
      <c r="P1388" s="2" t="s">
        <v>55</v>
      </c>
      <c r="Q1388" s="2" t="s">
        <v>56</v>
      </c>
      <c r="R1388" s="2" t="s">
        <v>57</v>
      </c>
      <c r="S1388" s="2" t="s">
        <v>58</v>
      </c>
    </row>
    <row r="1389" spans="1:34" hidden="1" outlineLevel="1" collapsed="1" x14ac:dyDescent="0.25">
      <c r="A1389" t="s">
        <v>39</v>
      </c>
      <c r="B1389" s="4" t="s">
        <v>34</v>
      </c>
      <c r="C1389" s="4" t="s">
        <v>3157</v>
      </c>
      <c r="D1389" s="4" t="s">
        <v>39</v>
      </c>
      <c r="E1389" s="4">
        <v>2.8460999999999997E-4</v>
      </c>
      <c r="F1389" s="4">
        <v>6.6384300000000001E-4</v>
      </c>
      <c r="G1389" s="4">
        <v>1</v>
      </c>
      <c r="H1389" s="4">
        <v>1</v>
      </c>
      <c r="I1389" s="4">
        <v>11</v>
      </c>
      <c r="J1389" s="4" t="s">
        <v>3153</v>
      </c>
      <c r="K1389" s="4" t="s">
        <v>3158</v>
      </c>
      <c r="L1389" s="4" t="s">
        <v>39</v>
      </c>
      <c r="M1389" s="4">
        <v>0</v>
      </c>
      <c r="N1389" s="4">
        <v>1137.58986</v>
      </c>
      <c r="O1389" s="4" t="s">
        <v>34</v>
      </c>
      <c r="P1389" s="4" t="s">
        <v>34</v>
      </c>
      <c r="Q1389" s="4">
        <v>1.9819999999999999E-4</v>
      </c>
      <c r="R1389" s="4">
        <v>1.419E-5</v>
      </c>
      <c r="S1389" s="4">
        <v>3.21</v>
      </c>
    </row>
    <row r="1390" spans="1:34" hidden="1" outlineLevel="1" collapsed="1" x14ac:dyDescent="0.25">
      <c r="A1390" t="s">
        <v>39</v>
      </c>
      <c r="B1390" s="4" t="s">
        <v>34</v>
      </c>
      <c r="C1390" s="4" t="s">
        <v>3159</v>
      </c>
      <c r="D1390" s="4" t="s">
        <v>39</v>
      </c>
      <c r="E1390" s="4">
        <v>1.0122300000000001E-2</v>
      </c>
      <c r="F1390" s="4">
        <v>6.6384300000000001E-4</v>
      </c>
      <c r="G1390" s="4">
        <v>1</v>
      </c>
      <c r="H1390" s="4">
        <v>1</v>
      </c>
      <c r="I1390" s="4">
        <v>3</v>
      </c>
      <c r="J1390" s="4" t="s">
        <v>3153</v>
      </c>
      <c r="K1390" s="4" t="s">
        <v>3160</v>
      </c>
      <c r="L1390" s="4" t="s">
        <v>39</v>
      </c>
      <c r="M1390" s="4">
        <v>0</v>
      </c>
      <c r="N1390" s="4">
        <v>843.52982999999995</v>
      </c>
      <c r="O1390" s="4" t="s">
        <v>34</v>
      </c>
      <c r="P1390" s="4" t="s">
        <v>34</v>
      </c>
      <c r="Q1390" s="4">
        <v>1.9819999999999999E-4</v>
      </c>
      <c r="R1390" s="4">
        <v>1.464E-3</v>
      </c>
      <c r="S1390" s="4">
        <v>2.0499999999999998</v>
      </c>
    </row>
    <row r="1391" spans="1:34" hidden="1" outlineLevel="1" collapsed="1" x14ac:dyDescent="0.25">
      <c r="A1391" t="s">
        <v>39</v>
      </c>
      <c r="B1391" s="4" t="s">
        <v>34</v>
      </c>
      <c r="C1391" s="4" t="s">
        <v>3161</v>
      </c>
      <c r="D1391" s="4" t="s">
        <v>39</v>
      </c>
      <c r="E1391" s="4">
        <v>2.7977399999999999E-3</v>
      </c>
      <c r="F1391" s="4">
        <v>6.6384300000000001E-4</v>
      </c>
      <c r="G1391" s="4">
        <v>1</v>
      </c>
      <c r="H1391" s="4">
        <v>1</v>
      </c>
      <c r="I1391" s="4">
        <v>11</v>
      </c>
      <c r="J1391" s="4" t="s">
        <v>3153</v>
      </c>
      <c r="K1391" s="4" t="s">
        <v>3162</v>
      </c>
      <c r="L1391" s="4" t="s">
        <v>39</v>
      </c>
      <c r="M1391" s="4">
        <v>0</v>
      </c>
      <c r="N1391" s="4">
        <v>1124.64626</v>
      </c>
      <c r="O1391" s="4" t="s">
        <v>34</v>
      </c>
      <c r="P1391" s="4" t="s">
        <v>34</v>
      </c>
      <c r="Q1391" s="4">
        <v>1.9819999999999999E-4</v>
      </c>
      <c r="R1391" s="4">
        <v>2.7470000000000001E-4</v>
      </c>
      <c r="S1391" s="4">
        <v>3</v>
      </c>
    </row>
    <row r="1392" spans="1:34" hidden="1" outlineLevel="1" collapsed="1" x14ac:dyDescent="0.25">
      <c r="A1392" t="s">
        <v>39</v>
      </c>
      <c r="B1392" s="4" t="s">
        <v>34</v>
      </c>
      <c r="C1392" s="4" t="s">
        <v>3163</v>
      </c>
      <c r="D1392" s="4" t="s">
        <v>39</v>
      </c>
      <c r="E1392" s="4">
        <v>0.143343</v>
      </c>
      <c r="F1392" s="4">
        <v>1.97102E-3</v>
      </c>
      <c r="G1392" s="4">
        <v>1</v>
      </c>
      <c r="H1392" s="4">
        <v>1</v>
      </c>
      <c r="I1392" s="4">
        <v>1</v>
      </c>
      <c r="J1392" s="4" t="s">
        <v>3153</v>
      </c>
      <c r="K1392" s="4" t="s">
        <v>3164</v>
      </c>
      <c r="L1392" s="4" t="s">
        <v>39</v>
      </c>
      <c r="M1392" s="4">
        <v>1</v>
      </c>
      <c r="N1392" s="4">
        <v>2231.1706600000002</v>
      </c>
      <c r="O1392" s="4" t="s">
        <v>34</v>
      </c>
      <c r="P1392" s="4" t="s">
        <v>34</v>
      </c>
      <c r="Q1392" s="4">
        <v>5.2709999999999996E-4</v>
      </c>
      <c r="R1392" s="4">
        <v>4.9480000000000003E-2</v>
      </c>
      <c r="S1392" s="4">
        <v>2.11</v>
      </c>
    </row>
    <row r="1393" spans="1:34" hidden="1" outlineLevel="1" collapsed="1" x14ac:dyDescent="0.25">
      <c r="A1393" t="s">
        <v>39</v>
      </c>
      <c r="B1393" s="4" t="s">
        <v>34</v>
      </c>
      <c r="C1393" s="4" t="s">
        <v>3165</v>
      </c>
      <c r="D1393" s="4" t="s">
        <v>39</v>
      </c>
      <c r="E1393" s="4">
        <v>1.6561900000000001E-2</v>
      </c>
      <c r="F1393" s="4">
        <v>6.6384300000000001E-4</v>
      </c>
      <c r="G1393" s="4">
        <v>1</v>
      </c>
      <c r="H1393" s="4">
        <v>1</v>
      </c>
      <c r="I1393" s="4">
        <v>12</v>
      </c>
      <c r="J1393" s="4" t="s">
        <v>3153</v>
      </c>
      <c r="K1393" s="4" t="s">
        <v>3166</v>
      </c>
      <c r="L1393" s="4" t="s">
        <v>39</v>
      </c>
      <c r="M1393" s="4">
        <v>0</v>
      </c>
      <c r="N1393" s="4">
        <v>1125.54224</v>
      </c>
      <c r="O1393" s="4" t="s">
        <v>34</v>
      </c>
      <c r="P1393" s="4" t="s">
        <v>34</v>
      </c>
      <c r="Q1393" s="4">
        <v>1.9819999999999999E-4</v>
      </c>
      <c r="R1393" s="4">
        <v>2.7810000000000001E-3</v>
      </c>
      <c r="S1393" s="4">
        <v>2.27</v>
      </c>
    </row>
    <row r="1394" spans="1:34" x14ac:dyDescent="0.25">
      <c r="A1394" s="3" t="s">
        <v>34</v>
      </c>
      <c r="B1394" s="3" t="s">
        <v>35</v>
      </c>
      <c r="C1394" s="3" t="s">
        <v>3167</v>
      </c>
      <c r="D1394" s="3" t="s">
        <v>3168</v>
      </c>
      <c r="E1394" s="3">
        <v>0</v>
      </c>
      <c r="F1394" s="3">
        <v>14.989000000000001</v>
      </c>
      <c r="G1394" s="3">
        <v>28</v>
      </c>
      <c r="H1394" s="3">
        <v>2</v>
      </c>
      <c r="I1394" s="3">
        <v>3</v>
      </c>
      <c r="J1394" s="3">
        <v>2</v>
      </c>
      <c r="K1394" s="3">
        <v>130</v>
      </c>
      <c r="L1394" s="3">
        <v>14.6</v>
      </c>
      <c r="M1394" s="3">
        <v>9.94</v>
      </c>
      <c r="N1394" s="3">
        <v>12.06</v>
      </c>
      <c r="O1394" s="3">
        <v>2</v>
      </c>
      <c r="P1394" s="3" t="s">
        <v>421</v>
      </c>
      <c r="Q1394" s="3" t="s">
        <v>876</v>
      </c>
      <c r="R1394" s="3" t="s">
        <v>877</v>
      </c>
      <c r="S1394" s="3" t="s">
        <v>3169</v>
      </c>
      <c r="T1394" s="3" t="s">
        <v>39</v>
      </c>
      <c r="U1394" s="3" t="s">
        <v>3170</v>
      </c>
      <c r="V1394" s="3" t="s">
        <v>39</v>
      </c>
      <c r="W1394" s="3" t="s">
        <v>1026</v>
      </c>
      <c r="X1394" s="3" t="s">
        <v>39</v>
      </c>
      <c r="Y1394" s="3" t="s">
        <v>39</v>
      </c>
      <c r="Z1394" s="3" t="s">
        <v>39</v>
      </c>
      <c r="AA1394" s="3">
        <v>0</v>
      </c>
      <c r="AB1394" s="3" t="s">
        <v>34</v>
      </c>
      <c r="AC1394" s="3">
        <v>1</v>
      </c>
      <c r="AD1394" s="3">
        <v>0</v>
      </c>
      <c r="AE1394" s="3" t="s">
        <v>39</v>
      </c>
      <c r="AF1394" s="3">
        <v>1</v>
      </c>
      <c r="AG1394" s="3" t="s">
        <v>3171</v>
      </c>
      <c r="AH1394" s="3" t="s">
        <v>3171</v>
      </c>
    </row>
    <row r="1395" spans="1:34" hidden="1" outlineLevel="1" collapsed="1" x14ac:dyDescent="0.25">
      <c r="A1395" t="s">
        <v>39</v>
      </c>
      <c r="B1395" s="2" t="s">
        <v>45</v>
      </c>
      <c r="C1395" s="2" t="s">
        <v>46</v>
      </c>
      <c r="D1395" s="2" t="s">
        <v>33</v>
      </c>
      <c r="E1395" s="2" t="s">
        <v>47</v>
      </c>
      <c r="F1395" s="2" t="s">
        <v>48</v>
      </c>
      <c r="G1395" s="2" t="s">
        <v>28</v>
      </c>
      <c r="H1395" s="2" t="s">
        <v>49</v>
      </c>
      <c r="I1395" s="2" t="s">
        <v>8</v>
      </c>
      <c r="J1395" s="2" t="s">
        <v>50</v>
      </c>
      <c r="K1395" s="2" t="s">
        <v>51</v>
      </c>
      <c r="L1395" s="2" t="s">
        <v>52</v>
      </c>
      <c r="M1395" s="2" t="s">
        <v>53</v>
      </c>
      <c r="N1395" s="2" t="s">
        <v>54</v>
      </c>
      <c r="O1395" s="2" t="s">
        <v>27</v>
      </c>
      <c r="P1395" s="2" t="s">
        <v>55</v>
      </c>
      <c r="Q1395" s="2" t="s">
        <v>56</v>
      </c>
      <c r="R1395" s="2" t="s">
        <v>57</v>
      </c>
      <c r="S1395" s="2" t="s">
        <v>58</v>
      </c>
    </row>
    <row r="1396" spans="1:34" hidden="1" outlineLevel="1" collapsed="1" x14ac:dyDescent="0.25">
      <c r="A1396" t="s">
        <v>39</v>
      </c>
      <c r="B1396" s="4" t="s">
        <v>34</v>
      </c>
      <c r="C1396" s="4" t="s">
        <v>3172</v>
      </c>
      <c r="D1396" s="4" t="s">
        <v>484</v>
      </c>
      <c r="E1396" s="4">
        <v>3.10444E-3</v>
      </c>
      <c r="F1396" s="4">
        <v>6.6384300000000001E-4</v>
      </c>
      <c r="G1396" s="4">
        <v>1</v>
      </c>
      <c r="H1396" s="4">
        <v>2</v>
      </c>
      <c r="I1396" s="4">
        <v>1</v>
      </c>
      <c r="J1396" s="4" t="s">
        <v>3167</v>
      </c>
      <c r="K1396" s="4" t="s">
        <v>3173</v>
      </c>
      <c r="L1396" s="4" t="s">
        <v>3174</v>
      </c>
      <c r="M1396" s="4">
        <v>0</v>
      </c>
      <c r="N1396" s="4">
        <v>2254.08086</v>
      </c>
      <c r="O1396" s="4" t="s">
        <v>34</v>
      </c>
      <c r="P1396" s="4" t="s">
        <v>34</v>
      </c>
      <c r="Q1396" s="4">
        <v>1.9819999999999999E-4</v>
      </c>
      <c r="R1396" s="4">
        <v>3.1520000000000002E-4</v>
      </c>
      <c r="S1396" s="4">
        <v>3.28</v>
      </c>
    </row>
    <row r="1397" spans="1:34" hidden="1" outlineLevel="1" collapsed="1" x14ac:dyDescent="0.25">
      <c r="A1397" t="s">
        <v>39</v>
      </c>
      <c r="B1397" s="4" t="s">
        <v>34</v>
      </c>
      <c r="C1397" s="4" t="s">
        <v>3175</v>
      </c>
      <c r="D1397" s="4" t="s">
        <v>39</v>
      </c>
      <c r="E1397" s="4">
        <v>2.87851E-5</v>
      </c>
      <c r="F1397" s="4">
        <v>6.6384300000000001E-4</v>
      </c>
      <c r="G1397" s="4">
        <v>1</v>
      </c>
      <c r="H1397" s="4">
        <v>2</v>
      </c>
      <c r="I1397" s="4">
        <v>2</v>
      </c>
      <c r="J1397" s="4" t="s">
        <v>3167</v>
      </c>
      <c r="K1397" s="4" t="s">
        <v>3176</v>
      </c>
      <c r="L1397" s="4" t="s">
        <v>39</v>
      </c>
      <c r="M1397" s="4">
        <v>0</v>
      </c>
      <c r="N1397" s="4">
        <v>1629.8442399999999</v>
      </c>
      <c r="O1397" s="4" t="s">
        <v>34</v>
      </c>
      <c r="P1397" s="4" t="s">
        <v>34</v>
      </c>
      <c r="Q1397" s="4">
        <v>1.9819999999999999E-4</v>
      </c>
      <c r="R1397" s="4">
        <v>7.2760000000000003E-7</v>
      </c>
      <c r="S1397" s="4">
        <v>4.24</v>
      </c>
    </row>
    <row r="1398" spans="1:34" x14ac:dyDescent="0.25">
      <c r="A1398" s="3" t="s">
        <v>34</v>
      </c>
      <c r="B1398" s="3" t="s">
        <v>35</v>
      </c>
      <c r="C1398" s="3" t="s">
        <v>3177</v>
      </c>
      <c r="D1398" s="3" t="s">
        <v>3178</v>
      </c>
      <c r="E1398" s="3">
        <v>0</v>
      </c>
      <c r="F1398" s="3">
        <v>14.836</v>
      </c>
      <c r="G1398" s="3">
        <v>17</v>
      </c>
      <c r="H1398" s="3">
        <v>2</v>
      </c>
      <c r="I1398" s="3">
        <v>6</v>
      </c>
      <c r="J1398" s="3">
        <v>1</v>
      </c>
      <c r="K1398" s="3">
        <v>155</v>
      </c>
      <c r="L1398" s="3">
        <v>17.600000000000001</v>
      </c>
      <c r="M1398" s="3">
        <v>11.28</v>
      </c>
      <c r="N1398" s="3">
        <v>16.55</v>
      </c>
      <c r="O1398" s="3">
        <v>2</v>
      </c>
      <c r="P1398" s="3" t="s">
        <v>39</v>
      </c>
      <c r="Q1398" s="3" t="s">
        <v>39</v>
      </c>
      <c r="R1398" s="3" t="s">
        <v>39</v>
      </c>
      <c r="S1398" s="3" t="s">
        <v>3179</v>
      </c>
      <c r="T1398" s="3" t="s">
        <v>39</v>
      </c>
      <c r="U1398" s="3" t="s">
        <v>3180</v>
      </c>
      <c r="V1398" s="3" t="s">
        <v>39</v>
      </c>
      <c r="W1398" s="3" t="s">
        <v>226</v>
      </c>
      <c r="X1398" s="3" t="s">
        <v>39</v>
      </c>
      <c r="Y1398" s="3" t="s">
        <v>39</v>
      </c>
      <c r="Z1398" s="3" t="s">
        <v>39</v>
      </c>
      <c r="AA1398" s="3">
        <v>0</v>
      </c>
      <c r="AB1398" s="3" t="s">
        <v>34</v>
      </c>
      <c r="AC1398" s="3">
        <v>1</v>
      </c>
      <c r="AD1398" s="3">
        <v>0</v>
      </c>
      <c r="AE1398" s="3" t="s">
        <v>39</v>
      </c>
      <c r="AF1398" s="3">
        <v>1</v>
      </c>
      <c r="AG1398" s="3" t="s">
        <v>929</v>
      </c>
      <c r="AH1398" s="3" t="s">
        <v>929</v>
      </c>
    </row>
    <row r="1399" spans="1:34" hidden="1" outlineLevel="1" collapsed="1" x14ac:dyDescent="0.25">
      <c r="A1399" t="s">
        <v>39</v>
      </c>
      <c r="B1399" s="2" t="s">
        <v>45</v>
      </c>
      <c r="C1399" s="2" t="s">
        <v>46</v>
      </c>
      <c r="D1399" s="2" t="s">
        <v>33</v>
      </c>
      <c r="E1399" s="2" t="s">
        <v>47</v>
      </c>
      <c r="F1399" s="2" t="s">
        <v>48</v>
      </c>
      <c r="G1399" s="2" t="s">
        <v>28</v>
      </c>
      <c r="H1399" s="2" t="s">
        <v>49</v>
      </c>
      <c r="I1399" s="2" t="s">
        <v>8</v>
      </c>
      <c r="J1399" s="2" t="s">
        <v>50</v>
      </c>
      <c r="K1399" s="2" t="s">
        <v>51</v>
      </c>
      <c r="L1399" s="2" t="s">
        <v>52</v>
      </c>
      <c r="M1399" s="2" t="s">
        <v>53</v>
      </c>
      <c r="N1399" s="2" t="s">
        <v>54</v>
      </c>
      <c r="O1399" s="2" t="s">
        <v>27</v>
      </c>
      <c r="P1399" s="2" t="s">
        <v>55</v>
      </c>
      <c r="Q1399" s="2" t="s">
        <v>56</v>
      </c>
      <c r="R1399" s="2" t="s">
        <v>57</v>
      </c>
      <c r="S1399" s="2" t="s">
        <v>58</v>
      </c>
    </row>
    <row r="1400" spans="1:34" hidden="1" outlineLevel="1" collapsed="1" x14ac:dyDescent="0.25">
      <c r="A1400" t="s">
        <v>39</v>
      </c>
      <c r="B1400" s="4" t="s">
        <v>34</v>
      </c>
      <c r="C1400" s="4" t="s">
        <v>3181</v>
      </c>
      <c r="D1400" s="4" t="s">
        <v>39</v>
      </c>
      <c r="E1400" s="4">
        <v>6.4283300000000002E-5</v>
      </c>
      <c r="F1400" s="4">
        <v>6.6384300000000001E-4</v>
      </c>
      <c r="G1400" s="4">
        <v>2</v>
      </c>
      <c r="H1400" s="4">
        <v>2</v>
      </c>
      <c r="I1400" s="4">
        <v>2</v>
      </c>
      <c r="J1400" s="4" t="s">
        <v>3182</v>
      </c>
      <c r="K1400" s="4" t="s">
        <v>3183</v>
      </c>
      <c r="L1400" s="4" t="s">
        <v>39</v>
      </c>
      <c r="M1400" s="4">
        <v>0</v>
      </c>
      <c r="N1400" s="4">
        <v>1482.86385</v>
      </c>
      <c r="O1400" s="4" t="s">
        <v>34</v>
      </c>
      <c r="P1400" s="4" t="s">
        <v>34</v>
      </c>
      <c r="Q1400" s="4">
        <v>1.9819999999999999E-4</v>
      </c>
      <c r="R1400" s="4">
        <v>2.0540000000000002E-6</v>
      </c>
      <c r="S1400" s="4">
        <v>3.52</v>
      </c>
    </row>
    <row r="1401" spans="1:34" hidden="1" outlineLevel="1" collapsed="1" x14ac:dyDescent="0.25">
      <c r="A1401" t="s">
        <v>39</v>
      </c>
      <c r="B1401" s="4" t="s">
        <v>34</v>
      </c>
      <c r="C1401" s="4" t="s">
        <v>3184</v>
      </c>
      <c r="D1401" s="4" t="s">
        <v>94</v>
      </c>
      <c r="E1401" s="4">
        <v>8.6856900000000003E-4</v>
      </c>
      <c r="F1401" s="4">
        <v>6.6384300000000001E-4</v>
      </c>
      <c r="G1401" s="4">
        <v>1</v>
      </c>
      <c r="H1401" s="4">
        <v>1</v>
      </c>
      <c r="I1401" s="4">
        <v>4</v>
      </c>
      <c r="J1401" s="4" t="s">
        <v>3177</v>
      </c>
      <c r="K1401" s="4" t="s">
        <v>3185</v>
      </c>
      <c r="L1401" s="4" t="s">
        <v>3186</v>
      </c>
      <c r="M1401" s="4">
        <v>1</v>
      </c>
      <c r="N1401" s="4">
        <v>1327.6562300000001</v>
      </c>
      <c r="O1401" s="4" t="s">
        <v>34</v>
      </c>
      <c r="P1401" s="4" t="s">
        <v>34</v>
      </c>
      <c r="Q1401" s="4">
        <v>1.9819999999999999E-4</v>
      </c>
      <c r="R1401" s="4">
        <v>6.0359999999999998E-5</v>
      </c>
      <c r="S1401" s="4">
        <v>2.67</v>
      </c>
    </row>
    <row r="1402" spans="1:34" x14ac:dyDescent="0.25">
      <c r="A1402" s="3" t="s">
        <v>34</v>
      </c>
      <c r="B1402" s="3" t="s">
        <v>35</v>
      </c>
      <c r="C1402" s="3" t="s">
        <v>3187</v>
      </c>
      <c r="D1402" s="3" t="s">
        <v>3188</v>
      </c>
      <c r="E1402" s="3">
        <v>0</v>
      </c>
      <c r="F1402" s="3">
        <v>14.744</v>
      </c>
      <c r="G1402" s="3">
        <v>4</v>
      </c>
      <c r="H1402" s="3">
        <v>4</v>
      </c>
      <c r="I1402" s="3">
        <v>10</v>
      </c>
      <c r="J1402" s="3">
        <v>4</v>
      </c>
      <c r="K1402" s="3">
        <v>1574</v>
      </c>
      <c r="L1402" s="3">
        <v>180.6</v>
      </c>
      <c r="M1402" s="3">
        <v>6.32</v>
      </c>
      <c r="N1402" s="3">
        <v>29.6</v>
      </c>
      <c r="O1402" s="3">
        <v>4</v>
      </c>
      <c r="P1402" s="3" t="s">
        <v>39</v>
      </c>
      <c r="Q1402" s="3" t="s">
        <v>39</v>
      </c>
      <c r="R1402" s="3" t="s">
        <v>3189</v>
      </c>
      <c r="S1402" s="3" t="s">
        <v>3190</v>
      </c>
      <c r="T1402" s="3" t="s">
        <v>39</v>
      </c>
      <c r="U1402" s="3" t="s">
        <v>3187</v>
      </c>
      <c r="V1402" s="3" t="s">
        <v>39</v>
      </c>
      <c r="W1402" s="3" t="s">
        <v>1340</v>
      </c>
      <c r="X1402" s="3" t="s">
        <v>39</v>
      </c>
      <c r="Y1402" s="3" t="s">
        <v>39</v>
      </c>
      <c r="Z1402" s="3" t="s">
        <v>39</v>
      </c>
      <c r="AA1402" s="3">
        <v>0</v>
      </c>
      <c r="AB1402" s="3" t="s">
        <v>34</v>
      </c>
      <c r="AC1402" s="3">
        <v>1</v>
      </c>
      <c r="AD1402" s="3">
        <v>0</v>
      </c>
      <c r="AE1402" s="3" t="s">
        <v>39</v>
      </c>
      <c r="AF1402" s="3">
        <v>1</v>
      </c>
      <c r="AG1402" s="3" t="s">
        <v>3191</v>
      </c>
      <c r="AH1402" s="3" t="s">
        <v>3191</v>
      </c>
    </row>
    <row r="1403" spans="1:34" hidden="1" outlineLevel="1" collapsed="1" x14ac:dyDescent="0.25">
      <c r="A1403" t="s">
        <v>39</v>
      </c>
      <c r="B1403" s="2" t="s">
        <v>45</v>
      </c>
      <c r="C1403" s="2" t="s">
        <v>46</v>
      </c>
      <c r="D1403" s="2" t="s">
        <v>33</v>
      </c>
      <c r="E1403" s="2" t="s">
        <v>47</v>
      </c>
      <c r="F1403" s="2" t="s">
        <v>48</v>
      </c>
      <c r="G1403" s="2" t="s">
        <v>28</v>
      </c>
      <c r="H1403" s="2" t="s">
        <v>49</v>
      </c>
      <c r="I1403" s="2" t="s">
        <v>8</v>
      </c>
      <c r="J1403" s="2" t="s">
        <v>50</v>
      </c>
      <c r="K1403" s="2" t="s">
        <v>51</v>
      </c>
      <c r="L1403" s="2" t="s">
        <v>52</v>
      </c>
      <c r="M1403" s="2" t="s">
        <v>53</v>
      </c>
      <c r="N1403" s="2" t="s">
        <v>54</v>
      </c>
      <c r="O1403" s="2" t="s">
        <v>27</v>
      </c>
      <c r="P1403" s="2" t="s">
        <v>55</v>
      </c>
      <c r="Q1403" s="2" t="s">
        <v>56</v>
      </c>
      <c r="R1403" s="2" t="s">
        <v>57</v>
      </c>
      <c r="S1403" s="2" t="s">
        <v>58</v>
      </c>
    </row>
    <row r="1404" spans="1:34" hidden="1" outlineLevel="1" collapsed="1" x14ac:dyDescent="0.25">
      <c r="A1404" t="s">
        <v>39</v>
      </c>
      <c r="B1404" s="4" t="s">
        <v>34</v>
      </c>
      <c r="C1404" s="4" t="s">
        <v>3192</v>
      </c>
      <c r="D1404" s="4" t="s">
        <v>804</v>
      </c>
      <c r="E1404" s="4">
        <v>3.0550199999999998E-5</v>
      </c>
      <c r="F1404" s="4">
        <v>6.6384300000000001E-4</v>
      </c>
      <c r="G1404" s="4">
        <v>1</v>
      </c>
      <c r="H1404" s="4">
        <v>1</v>
      </c>
      <c r="I1404" s="4">
        <v>3</v>
      </c>
      <c r="J1404" s="4" t="s">
        <v>3187</v>
      </c>
      <c r="K1404" s="4" t="s">
        <v>3193</v>
      </c>
      <c r="L1404" s="4" t="s">
        <v>3194</v>
      </c>
      <c r="M1404" s="4">
        <v>0</v>
      </c>
      <c r="N1404" s="4">
        <v>1605.8305</v>
      </c>
      <c r="O1404" s="4" t="s">
        <v>34</v>
      </c>
      <c r="P1404" s="4" t="s">
        <v>34</v>
      </c>
      <c r="Q1404" s="4">
        <v>1.9819999999999999E-4</v>
      </c>
      <c r="R1404" s="4">
        <v>7.8390000000000002E-7</v>
      </c>
      <c r="S1404" s="4">
        <v>3.85</v>
      </c>
    </row>
    <row r="1405" spans="1:34" hidden="1" outlineLevel="1" collapsed="1" x14ac:dyDescent="0.25">
      <c r="A1405" t="s">
        <v>39</v>
      </c>
      <c r="B1405" s="4" t="s">
        <v>34</v>
      </c>
      <c r="C1405" s="4" t="s">
        <v>3195</v>
      </c>
      <c r="D1405" s="4" t="s">
        <v>39</v>
      </c>
      <c r="E1405" s="4">
        <v>1.27448E-4</v>
      </c>
      <c r="F1405" s="4">
        <v>6.6384300000000001E-4</v>
      </c>
      <c r="G1405" s="4">
        <v>1</v>
      </c>
      <c r="H1405" s="4">
        <v>1</v>
      </c>
      <c r="I1405" s="4">
        <v>5</v>
      </c>
      <c r="J1405" s="4" t="s">
        <v>3187</v>
      </c>
      <c r="K1405" s="4" t="s">
        <v>3196</v>
      </c>
      <c r="L1405" s="4" t="s">
        <v>39</v>
      </c>
      <c r="M1405" s="4">
        <v>0</v>
      </c>
      <c r="N1405" s="4">
        <v>1520.80673</v>
      </c>
      <c r="O1405" s="4" t="s">
        <v>34</v>
      </c>
      <c r="P1405" s="4" t="s">
        <v>34</v>
      </c>
      <c r="Q1405" s="4">
        <v>1.9819999999999999E-4</v>
      </c>
      <c r="R1405" s="4">
        <v>4.9960000000000001E-6</v>
      </c>
      <c r="S1405" s="4">
        <v>3.32</v>
      </c>
    </row>
    <row r="1406" spans="1:34" hidden="1" outlineLevel="1" collapsed="1" x14ac:dyDescent="0.25">
      <c r="A1406" t="s">
        <v>39</v>
      </c>
      <c r="B1406" s="4" t="s">
        <v>34</v>
      </c>
      <c r="C1406" s="4" t="s">
        <v>3197</v>
      </c>
      <c r="D1406" s="4" t="s">
        <v>39</v>
      </c>
      <c r="E1406" s="4">
        <v>4.5810499999999997E-2</v>
      </c>
      <c r="F1406" s="4">
        <v>6.6384300000000001E-4</v>
      </c>
      <c r="G1406" s="4">
        <v>1</v>
      </c>
      <c r="H1406" s="4">
        <v>1</v>
      </c>
      <c r="I1406" s="4">
        <v>1</v>
      </c>
      <c r="J1406" s="4" t="s">
        <v>3187</v>
      </c>
      <c r="K1406" s="4" t="s">
        <v>3198</v>
      </c>
      <c r="L1406" s="4" t="s">
        <v>39</v>
      </c>
      <c r="M1406" s="4">
        <v>0</v>
      </c>
      <c r="N1406" s="4">
        <v>1618.82826</v>
      </c>
      <c r="O1406" s="4" t="s">
        <v>34</v>
      </c>
      <c r="P1406" s="4" t="s">
        <v>34</v>
      </c>
      <c r="Q1406" s="4">
        <v>1.9819999999999999E-4</v>
      </c>
      <c r="R1406" s="4">
        <v>1.055E-2</v>
      </c>
      <c r="S1406" s="4">
        <v>2.31</v>
      </c>
    </row>
    <row r="1407" spans="1:34" hidden="1" outlineLevel="1" collapsed="1" x14ac:dyDescent="0.25">
      <c r="A1407" t="s">
        <v>39</v>
      </c>
      <c r="B1407" s="4" t="s">
        <v>34</v>
      </c>
      <c r="C1407" s="4" t="s">
        <v>3199</v>
      </c>
      <c r="D1407" s="4" t="s">
        <v>39</v>
      </c>
      <c r="E1407" s="4">
        <v>0.13120599999999999</v>
      </c>
      <c r="F1407" s="4">
        <v>1.97102E-3</v>
      </c>
      <c r="G1407" s="4">
        <v>1</v>
      </c>
      <c r="H1407" s="4">
        <v>1</v>
      </c>
      <c r="I1407" s="4">
        <v>1</v>
      </c>
      <c r="J1407" s="4" t="s">
        <v>3187</v>
      </c>
      <c r="K1407" s="4" t="s">
        <v>3200</v>
      </c>
      <c r="L1407" s="4" t="s">
        <v>39</v>
      </c>
      <c r="M1407" s="4">
        <v>0</v>
      </c>
      <c r="N1407" s="4">
        <v>1963.99711</v>
      </c>
      <c r="O1407" s="4" t="s">
        <v>34</v>
      </c>
      <c r="P1407" s="4" t="s">
        <v>34</v>
      </c>
      <c r="Q1407" s="4">
        <v>5.2709999999999996E-4</v>
      </c>
      <c r="R1407" s="4">
        <v>4.3630000000000002E-2</v>
      </c>
      <c r="S1407" s="4">
        <v>1.88</v>
      </c>
    </row>
    <row r="1408" spans="1:34" x14ac:dyDescent="0.25">
      <c r="A1408" s="3" t="s">
        <v>34</v>
      </c>
      <c r="B1408" s="3" t="s">
        <v>35</v>
      </c>
      <c r="C1408" s="3" t="s">
        <v>3201</v>
      </c>
      <c r="D1408" s="3" t="s">
        <v>3202</v>
      </c>
      <c r="E1408" s="3">
        <v>0</v>
      </c>
      <c r="F1408" s="3">
        <v>14.612</v>
      </c>
      <c r="G1408" s="3">
        <v>14</v>
      </c>
      <c r="H1408" s="3">
        <v>3</v>
      </c>
      <c r="I1408" s="3">
        <v>8</v>
      </c>
      <c r="J1408" s="3">
        <v>3</v>
      </c>
      <c r="K1408" s="3">
        <v>454</v>
      </c>
      <c r="L1408" s="3">
        <v>49.5</v>
      </c>
      <c r="M1408" s="3">
        <v>5.69</v>
      </c>
      <c r="N1408" s="3">
        <v>19.489999999999998</v>
      </c>
      <c r="O1408" s="3">
        <v>3</v>
      </c>
      <c r="P1408" s="3" t="s">
        <v>421</v>
      </c>
      <c r="Q1408" s="3" t="s">
        <v>39</v>
      </c>
      <c r="R1408" s="3" t="s">
        <v>619</v>
      </c>
      <c r="S1408" s="3" t="s">
        <v>3203</v>
      </c>
      <c r="T1408" s="3" t="s">
        <v>39</v>
      </c>
      <c r="U1408" s="3" t="s">
        <v>3204</v>
      </c>
      <c r="V1408" s="3" t="s">
        <v>39</v>
      </c>
      <c r="W1408" s="3" t="s">
        <v>1340</v>
      </c>
      <c r="X1408" s="3" t="s">
        <v>39</v>
      </c>
      <c r="Y1408" s="3" t="s">
        <v>39</v>
      </c>
      <c r="Z1408" s="3" t="s">
        <v>39</v>
      </c>
      <c r="AA1408" s="3">
        <v>0</v>
      </c>
      <c r="AB1408" s="3" t="s">
        <v>34</v>
      </c>
      <c r="AC1408" s="3">
        <v>1</v>
      </c>
      <c r="AD1408" s="3">
        <v>0</v>
      </c>
      <c r="AE1408" s="3" t="s">
        <v>39</v>
      </c>
      <c r="AF1408" s="3">
        <v>2</v>
      </c>
      <c r="AG1408" s="3" t="s">
        <v>3205</v>
      </c>
      <c r="AH1408" s="3" t="s">
        <v>3206</v>
      </c>
    </row>
    <row r="1409" spans="1:34" hidden="1" outlineLevel="1" collapsed="1" x14ac:dyDescent="0.25">
      <c r="A1409" t="s">
        <v>39</v>
      </c>
      <c r="B1409" s="2" t="s">
        <v>45</v>
      </c>
      <c r="C1409" s="2" t="s">
        <v>46</v>
      </c>
      <c r="D1409" s="2" t="s">
        <v>33</v>
      </c>
      <c r="E1409" s="2" t="s">
        <v>47</v>
      </c>
      <c r="F1409" s="2" t="s">
        <v>48</v>
      </c>
      <c r="G1409" s="2" t="s">
        <v>28</v>
      </c>
      <c r="H1409" s="2" t="s">
        <v>49</v>
      </c>
      <c r="I1409" s="2" t="s">
        <v>8</v>
      </c>
      <c r="J1409" s="2" t="s">
        <v>50</v>
      </c>
      <c r="K1409" s="2" t="s">
        <v>51</v>
      </c>
      <c r="L1409" s="2" t="s">
        <v>52</v>
      </c>
      <c r="M1409" s="2" t="s">
        <v>53</v>
      </c>
      <c r="N1409" s="2" t="s">
        <v>54</v>
      </c>
      <c r="O1409" s="2" t="s">
        <v>27</v>
      </c>
      <c r="P1409" s="2" t="s">
        <v>55</v>
      </c>
      <c r="Q1409" s="2" t="s">
        <v>56</v>
      </c>
      <c r="R1409" s="2" t="s">
        <v>57</v>
      </c>
      <c r="S1409" s="2" t="s">
        <v>58</v>
      </c>
    </row>
    <row r="1410" spans="1:34" hidden="1" outlineLevel="1" collapsed="1" x14ac:dyDescent="0.25">
      <c r="A1410" t="s">
        <v>39</v>
      </c>
      <c r="B1410" s="4" t="s">
        <v>34</v>
      </c>
      <c r="C1410" s="4" t="s">
        <v>3207</v>
      </c>
      <c r="D1410" s="4" t="s">
        <v>484</v>
      </c>
      <c r="E1410" s="4">
        <v>0.21648800000000001</v>
      </c>
      <c r="F1410" s="4">
        <v>9.6284400000000003E-3</v>
      </c>
      <c r="G1410" s="4">
        <v>1</v>
      </c>
      <c r="H1410" s="4">
        <v>1</v>
      </c>
      <c r="I1410" s="4">
        <v>1</v>
      </c>
      <c r="J1410" s="4" t="s">
        <v>3201</v>
      </c>
      <c r="K1410" s="4" t="s">
        <v>3208</v>
      </c>
      <c r="L1410" s="4" t="s">
        <v>3209</v>
      </c>
      <c r="M1410" s="4">
        <v>0</v>
      </c>
      <c r="N1410" s="4">
        <v>1988.98181</v>
      </c>
      <c r="O1410" s="4" t="s">
        <v>34</v>
      </c>
      <c r="P1410" s="4" t="s">
        <v>34</v>
      </c>
      <c r="Q1410" s="4">
        <v>2.6549999999999998E-3</v>
      </c>
      <c r="R1410" s="4">
        <v>8.8220000000000007E-2</v>
      </c>
      <c r="S1410" s="4">
        <v>1.56</v>
      </c>
    </row>
    <row r="1411" spans="1:34" hidden="1" outlineLevel="1" collapsed="1" x14ac:dyDescent="0.25">
      <c r="A1411" t="s">
        <v>39</v>
      </c>
      <c r="B1411" s="4" t="s">
        <v>34</v>
      </c>
      <c r="C1411" s="4" t="s">
        <v>3210</v>
      </c>
      <c r="D1411" s="4" t="s">
        <v>804</v>
      </c>
      <c r="E1411" s="4">
        <v>4.1343E-5</v>
      </c>
      <c r="F1411" s="4">
        <v>6.6384300000000001E-4</v>
      </c>
      <c r="G1411" s="4">
        <v>1</v>
      </c>
      <c r="H1411" s="4">
        <v>1</v>
      </c>
      <c r="I1411" s="4">
        <v>5</v>
      </c>
      <c r="J1411" s="4" t="s">
        <v>3201</v>
      </c>
      <c r="K1411" s="4" t="s">
        <v>3211</v>
      </c>
      <c r="L1411" s="4" t="s">
        <v>3212</v>
      </c>
      <c r="M1411" s="4">
        <v>0</v>
      </c>
      <c r="N1411" s="4">
        <v>2314.1019900000001</v>
      </c>
      <c r="O1411" s="4" t="s">
        <v>34</v>
      </c>
      <c r="P1411" s="4" t="s">
        <v>34</v>
      </c>
      <c r="Q1411" s="4">
        <v>1.9819999999999999E-4</v>
      </c>
      <c r="R1411" s="4">
        <v>1.158E-6</v>
      </c>
      <c r="S1411" s="4">
        <v>4.21</v>
      </c>
    </row>
    <row r="1412" spans="1:34" hidden="1" outlineLevel="1" collapsed="1" x14ac:dyDescent="0.25">
      <c r="A1412" t="s">
        <v>39</v>
      </c>
      <c r="B1412" s="4" t="s">
        <v>34</v>
      </c>
      <c r="C1412" s="4" t="s">
        <v>3213</v>
      </c>
      <c r="D1412" s="4" t="s">
        <v>558</v>
      </c>
      <c r="E1412" s="4">
        <v>2.42333E-3</v>
      </c>
      <c r="F1412" s="4">
        <v>6.6384300000000001E-4</v>
      </c>
      <c r="G1412" s="4">
        <v>1</v>
      </c>
      <c r="H1412" s="4">
        <v>1</v>
      </c>
      <c r="I1412" s="4">
        <v>2</v>
      </c>
      <c r="J1412" s="4" t="s">
        <v>3201</v>
      </c>
      <c r="K1412" s="4" t="s">
        <v>3214</v>
      </c>
      <c r="L1412" s="4" t="s">
        <v>3215</v>
      </c>
      <c r="M1412" s="4">
        <v>0</v>
      </c>
      <c r="N1412" s="4">
        <v>2166.0594500000002</v>
      </c>
      <c r="O1412" s="4" t="s">
        <v>34</v>
      </c>
      <c r="P1412" s="4" t="s">
        <v>34</v>
      </c>
      <c r="Q1412" s="4">
        <v>1.9819999999999999E-4</v>
      </c>
      <c r="R1412" s="4">
        <v>2.2809999999999999E-4</v>
      </c>
      <c r="S1412" s="4">
        <v>2.41</v>
      </c>
    </row>
    <row r="1413" spans="1:34" x14ac:dyDescent="0.25">
      <c r="A1413" s="3" t="s">
        <v>34</v>
      </c>
      <c r="B1413" s="3" t="s">
        <v>35</v>
      </c>
      <c r="C1413" s="3" t="s">
        <v>3216</v>
      </c>
      <c r="D1413" s="3" t="s">
        <v>3217</v>
      </c>
      <c r="E1413" s="3">
        <v>0</v>
      </c>
      <c r="F1413" s="3">
        <v>14.541</v>
      </c>
      <c r="G1413" s="3">
        <v>8</v>
      </c>
      <c r="H1413" s="3">
        <v>3</v>
      </c>
      <c r="I1413" s="3">
        <v>9</v>
      </c>
      <c r="J1413" s="3">
        <v>3</v>
      </c>
      <c r="K1413" s="3">
        <v>486</v>
      </c>
      <c r="L1413" s="3">
        <v>55.5</v>
      </c>
      <c r="M1413" s="3">
        <v>9.5</v>
      </c>
      <c r="N1413" s="3">
        <v>25.41</v>
      </c>
      <c r="O1413" s="3">
        <v>3</v>
      </c>
      <c r="P1413" s="3" t="s">
        <v>39</v>
      </c>
      <c r="Q1413" s="3" t="s">
        <v>39</v>
      </c>
      <c r="R1413" s="3" t="s">
        <v>602</v>
      </c>
      <c r="S1413" s="3" t="s">
        <v>3218</v>
      </c>
      <c r="T1413" s="3" t="s">
        <v>39</v>
      </c>
      <c r="U1413" s="3" t="s">
        <v>3216</v>
      </c>
      <c r="V1413" s="3" t="s">
        <v>39</v>
      </c>
      <c r="W1413" s="3" t="s">
        <v>138</v>
      </c>
      <c r="X1413" s="3" t="s">
        <v>39</v>
      </c>
      <c r="Y1413" s="3" t="s">
        <v>39</v>
      </c>
      <c r="Z1413" s="3" t="s">
        <v>39</v>
      </c>
      <c r="AA1413" s="3">
        <v>0</v>
      </c>
      <c r="AB1413" s="3" t="s">
        <v>34</v>
      </c>
      <c r="AC1413" s="3">
        <v>1</v>
      </c>
      <c r="AD1413" s="3">
        <v>0</v>
      </c>
      <c r="AE1413" s="3" t="s">
        <v>39</v>
      </c>
      <c r="AF1413" s="3">
        <v>0</v>
      </c>
      <c r="AG1413" s="3" t="s">
        <v>39</v>
      </c>
      <c r="AH1413" s="3" t="s">
        <v>39</v>
      </c>
    </row>
    <row r="1414" spans="1:34" hidden="1" outlineLevel="1" collapsed="1" x14ac:dyDescent="0.25">
      <c r="A1414" t="s">
        <v>39</v>
      </c>
      <c r="B1414" s="2" t="s">
        <v>45</v>
      </c>
      <c r="C1414" s="2" t="s">
        <v>46</v>
      </c>
      <c r="D1414" s="2" t="s">
        <v>33</v>
      </c>
      <c r="E1414" s="2" t="s">
        <v>47</v>
      </c>
      <c r="F1414" s="2" t="s">
        <v>48</v>
      </c>
      <c r="G1414" s="2" t="s">
        <v>28</v>
      </c>
      <c r="H1414" s="2" t="s">
        <v>49</v>
      </c>
      <c r="I1414" s="2" t="s">
        <v>8</v>
      </c>
      <c r="J1414" s="2" t="s">
        <v>50</v>
      </c>
      <c r="K1414" s="2" t="s">
        <v>51</v>
      </c>
      <c r="L1414" s="2" t="s">
        <v>52</v>
      </c>
      <c r="M1414" s="2" t="s">
        <v>53</v>
      </c>
      <c r="N1414" s="2" t="s">
        <v>54</v>
      </c>
      <c r="O1414" s="2" t="s">
        <v>27</v>
      </c>
      <c r="P1414" s="2" t="s">
        <v>55</v>
      </c>
      <c r="Q1414" s="2" t="s">
        <v>56</v>
      </c>
      <c r="R1414" s="2" t="s">
        <v>57</v>
      </c>
      <c r="S1414" s="2" t="s">
        <v>58</v>
      </c>
    </row>
    <row r="1415" spans="1:34" hidden="1" outlineLevel="1" collapsed="1" x14ac:dyDescent="0.25">
      <c r="A1415" t="s">
        <v>39</v>
      </c>
      <c r="B1415" s="4" t="s">
        <v>34</v>
      </c>
      <c r="C1415" s="4" t="s">
        <v>3219</v>
      </c>
      <c r="D1415" s="4" t="s">
        <v>39</v>
      </c>
      <c r="E1415" s="4">
        <v>1.1240099999999999E-3</v>
      </c>
      <c r="F1415" s="4">
        <v>6.6384300000000001E-4</v>
      </c>
      <c r="G1415" s="4">
        <v>1</v>
      </c>
      <c r="H1415" s="4">
        <v>1</v>
      </c>
      <c r="I1415" s="4">
        <v>6</v>
      </c>
      <c r="J1415" s="4" t="s">
        <v>3216</v>
      </c>
      <c r="K1415" s="4" t="s">
        <v>3220</v>
      </c>
      <c r="L1415" s="4" t="s">
        <v>39</v>
      </c>
      <c r="M1415" s="4">
        <v>0</v>
      </c>
      <c r="N1415" s="4">
        <v>1378.6597300000001</v>
      </c>
      <c r="O1415" s="4" t="s">
        <v>34</v>
      </c>
      <c r="P1415" s="4" t="s">
        <v>34</v>
      </c>
      <c r="Q1415" s="4">
        <v>1.9819999999999999E-4</v>
      </c>
      <c r="R1415" s="4">
        <v>8.3939999999999999E-5</v>
      </c>
      <c r="S1415" s="4">
        <v>2.6</v>
      </c>
    </row>
    <row r="1416" spans="1:34" hidden="1" outlineLevel="1" collapsed="1" x14ac:dyDescent="0.25">
      <c r="A1416" t="s">
        <v>39</v>
      </c>
      <c r="B1416" s="4" t="s">
        <v>34</v>
      </c>
      <c r="C1416" s="4" t="s">
        <v>3221</v>
      </c>
      <c r="D1416" s="4" t="s">
        <v>39</v>
      </c>
      <c r="E1416" s="4">
        <v>1.4284700000000001E-4</v>
      </c>
      <c r="F1416" s="4">
        <v>6.6384300000000001E-4</v>
      </c>
      <c r="G1416" s="4">
        <v>1</v>
      </c>
      <c r="H1416" s="4">
        <v>1</v>
      </c>
      <c r="I1416" s="4">
        <v>2</v>
      </c>
      <c r="J1416" s="4" t="s">
        <v>3216</v>
      </c>
      <c r="K1416" s="4" t="s">
        <v>3222</v>
      </c>
      <c r="L1416" s="4" t="s">
        <v>39</v>
      </c>
      <c r="M1416" s="4">
        <v>0</v>
      </c>
      <c r="N1416" s="4">
        <v>1172.6521299999999</v>
      </c>
      <c r="O1416" s="4" t="s">
        <v>34</v>
      </c>
      <c r="P1416" s="4" t="s">
        <v>34</v>
      </c>
      <c r="Q1416" s="4">
        <v>1.9819999999999999E-4</v>
      </c>
      <c r="R1416" s="4">
        <v>5.7939999999999999E-6</v>
      </c>
      <c r="S1416" s="4">
        <v>3.38</v>
      </c>
    </row>
    <row r="1417" spans="1:34" hidden="1" outlineLevel="1" collapsed="1" x14ac:dyDescent="0.25">
      <c r="A1417" t="s">
        <v>39</v>
      </c>
      <c r="B1417" s="4" t="s">
        <v>34</v>
      </c>
      <c r="C1417" s="4" t="s">
        <v>3223</v>
      </c>
      <c r="D1417" s="4" t="s">
        <v>39</v>
      </c>
      <c r="E1417" s="4">
        <v>1.44988E-4</v>
      </c>
      <c r="F1417" s="4">
        <v>6.6384300000000001E-4</v>
      </c>
      <c r="G1417" s="4">
        <v>1</v>
      </c>
      <c r="H1417" s="4">
        <v>1</v>
      </c>
      <c r="I1417" s="4">
        <v>1</v>
      </c>
      <c r="J1417" s="4" t="s">
        <v>3216</v>
      </c>
      <c r="K1417" s="4" t="s">
        <v>3224</v>
      </c>
      <c r="L1417" s="4" t="s">
        <v>39</v>
      </c>
      <c r="M1417" s="4">
        <v>0</v>
      </c>
      <c r="N1417" s="4">
        <v>1526.73732</v>
      </c>
      <c r="O1417" s="4" t="s">
        <v>34</v>
      </c>
      <c r="P1417" s="4" t="s">
        <v>34</v>
      </c>
      <c r="Q1417" s="4">
        <v>1.9819999999999999E-4</v>
      </c>
      <c r="R1417" s="4">
        <v>5.9229999999999999E-6</v>
      </c>
      <c r="S1417" s="4">
        <v>3.86</v>
      </c>
    </row>
    <row r="1418" spans="1:34" x14ac:dyDescent="0.25">
      <c r="A1418" s="3" t="s">
        <v>34</v>
      </c>
      <c r="B1418" s="3" t="s">
        <v>35</v>
      </c>
      <c r="C1418" s="3" t="s">
        <v>3225</v>
      </c>
      <c r="D1418" s="3" t="s">
        <v>3226</v>
      </c>
      <c r="E1418" s="3">
        <v>0</v>
      </c>
      <c r="F1418" s="3">
        <v>14.484</v>
      </c>
      <c r="G1418" s="3">
        <v>18</v>
      </c>
      <c r="H1418" s="3">
        <v>4</v>
      </c>
      <c r="I1418" s="3">
        <v>34</v>
      </c>
      <c r="J1418" s="3">
        <v>3</v>
      </c>
      <c r="K1418" s="3">
        <v>198</v>
      </c>
      <c r="L1418" s="3">
        <v>22.2</v>
      </c>
      <c r="M1418" s="3">
        <v>10.55</v>
      </c>
      <c r="N1418" s="3">
        <v>53.34</v>
      </c>
      <c r="O1418" s="3">
        <v>4</v>
      </c>
      <c r="P1418" s="3" t="s">
        <v>421</v>
      </c>
      <c r="Q1418" s="3" t="s">
        <v>876</v>
      </c>
      <c r="R1418" s="3" t="s">
        <v>877</v>
      </c>
      <c r="S1418" s="3" t="s">
        <v>3227</v>
      </c>
      <c r="T1418" s="3" t="s">
        <v>39</v>
      </c>
      <c r="U1418" s="3" t="s">
        <v>3225</v>
      </c>
      <c r="V1418" s="3" t="s">
        <v>39</v>
      </c>
      <c r="W1418" s="3" t="s">
        <v>138</v>
      </c>
      <c r="X1418" s="3" t="s">
        <v>39</v>
      </c>
      <c r="Y1418" s="3" t="s">
        <v>39</v>
      </c>
      <c r="Z1418" s="3" t="s">
        <v>39</v>
      </c>
      <c r="AA1418" s="3">
        <v>0</v>
      </c>
      <c r="AB1418" s="3" t="s">
        <v>34</v>
      </c>
      <c r="AC1418" s="3">
        <v>1</v>
      </c>
      <c r="AD1418" s="3">
        <v>0</v>
      </c>
      <c r="AE1418" s="3" t="s">
        <v>39</v>
      </c>
      <c r="AF1418" s="3">
        <v>0</v>
      </c>
      <c r="AG1418" s="3" t="s">
        <v>39</v>
      </c>
      <c r="AH1418" s="3" t="s">
        <v>39</v>
      </c>
    </row>
    <row r="1419" spans="1:34" hidden="1" outlineLevel="1" collapsed="1" x14ac:dyDescent="0.25">
      <c r="A1419" t="s">
        <v>39</v>
      </c>
      <c r="B1419" s="2" t="s">
        <v>45</v>
      </c>
      <c r="C1419" s="2" t="s">
        <v>46</v>
      </c>
      <c r="D1419" s="2" t="s">
        <v>33</v>
      </c>
      <c r="E1419" s="2" t="s">
        <v>47</v>
      </c>
      <c r="F1419" s="2" t="s">
        <v>48</v>
      </c>
      <c r="G1419" s="2" t="s">
        <v>28</v>
      </c>
      <c r="H1419" s="2" t="s">
        <v>49</v>
      </c>
      <c r="I1419" s="2" t="s">
        <v>8</v>
      </c>
      <c r="J1419" s="2" t="s">
        <v>50</v>
      </c>
      <c r="K1419" s="2" t="s">
        <v>51</v>
      </c>
      <c r="L1419" s="2" t="s">
        <v>52</v>
      </c>
      <c r="M1419" s="2" t="s">
        <v>53</v>
      </c>
      <c r="N1419" s="2" t="s">
        <v>54</v>
      </c>
      <c r="O1419" s="2" t="s">
        <v>27</v>
      </c>
      <c r="P1419" s="2" t="s">
        <v>55</v>
      </c>
      <c r="Q1419" s="2" t="s">
        <v>56</v>
      </c>
      <c r="R1419" s="2" t="s">
        <v>57</v>
      </c>
      <c r="S1419" s="2" t="s">
        <v>58</v>
      </c>
    </row>
    <row r="1420" spans="1:34" hidden="1" outlineLevel="1" collapsed="1" x14ac:dyDescent="0.25">
      <c r="A1420" t="s">
        <v>39</v>
      </c>
      <c r="B1420" s="4" t="s">
        <v>34</v>
      </c>
      <c r="C1420" s="4" t="s">
        <v>3228</v>
      </c>
      <c r="D1420" s="4" t="s">
        <v>39</v>
      </c>
      <c r="E1420" s="4">
        <v>2.36403E-3</v>
      </c>
      <c r="F1420" s="4">
        <v>6.6384300000000001E-4</v>
      </c>
      <c r="G1420" s="4">
        <v>1</v>
      </c>
      <c r="H1420" s="4">
        <v>1</v>
      </c>
      <c r="I1420" s="4">
        <v>6</v>
      </c>
      <c r="J1420" s="4" t="s">
        <v>3225</v>
      </c>
      <c r="K1420" s="4" t="s">
        <v>3229</v>
      </c>
      <c r="L1420" s="4" t="s">
        <v>39</v>
      </c>
      <c r="M1420" s="4">
        <v>0</v>
      </c>
      <c r="N1420" s="4">
        <v>1275.6619700000001</v>
      </c>
      <c r="O1420" s="4" t="s">
        <v>34</v>
      </c>
      <c r="P1420" s="4" t="s">
        <v>34</v>
      </c>
      <c r="Q1420" s="4">
        <v>1.9819999999999999E-4</v>
      </c>
      <c r="R1420" s="4">
        <v>2.207E-4</v>
      </c>
      <c r="S1420" s="4">
        <v>2.95</v>
      </c>
    </row>
    <row r="1421" spans="1:34" hidden="1" outlineLevel="1" collapsed="1" x14ac:dyDescent="0.25">
      <c r="A1421" t="s">
        <v>39</v>
      </c>
      <c r="B1421" s="4" t="s">
        <v>34</v>
      </c>
      <c r="C1421" s="4" t="s">
        <v>3230</v>
      </c>
      <c r="D1421" s="4" t="s">
        <v>39</v>
      </c>
      <c r="E1421" s="4">
        <v>1.86359E-3</v>
      </c>
      <c r="F1421" s="4">
        <v>6.6384300000000001E-4</v>
      </c>
      <c r="G1421" s="4">
        <v>1</v>
      </c>
      <c r="H1421" s="4">
        <v>1</v>
      </c>
      <c r="I1421" s="4">
        <v>3</v>
      </c>
      <c r="J1421" s="4" t="s">
        <v>3225</v>
      </c>
      <c r="K1421" s="4" t="s">
        <v>3231</v>
      </c>
      <c r="L1421" s="4" t="s">
        <v>39</v>
      </c>
      <c r="M1421" s="4">
        <v>1</v>
      </c>
      <c r="N1421" s="4">
        <v>1403.75693</v>
      </c>
      <c r="O1421" s="4" t="s">
        <v>34</v>
      </c>
      <c r="P1421" s="4" t="s">
        <v>34</v>
      </c>
      <c r="Q1421" s="4">
        <v>1.9819999999999999E-4</v>
      </c>
      <c r="R1421" s="4">
        <v>1.6210000000000001E-4</v>
      </c>
      <c r="S1421" s="4">
        <v>2.69</v>
      </c>
    </row>
    <row r="1422" spans="1:34" hidden="1" outlineLevel="1" collapsed="1" x14ac:dyDescent="0.25">
      <c r="A1422" t="s">
        <v>39</v>
      </c>
      <c r="B1422" s="4" t="s">
        <v>34</v>
      </c>
      <c r="C1422" s="4" t="s">
        <v>3232</v>
      </c>
      <c r="D1422" s="4" t="s">
        <v>39</v>
      </c>
      <c r="E1422" s="4">
        <v>3.27005E-4</v>
      </c>
      <c r="F1422" s="4">
        <v>6.6384300000000001E-4</v>
      </c>
      <c r="G1422" s="4">
        <v>1</v>
      </c>
      <c r="H1422" s="4">
        <v>1</v>
      </c>
      <c r="I1422" s="4">
        <v>14</v>
      </c>
      <c r="J1422" s="4" t="s">
        <v>3225</v>
      </c>
      <c r="K1422" s="4" t="s">
        <v>3233</v>
      </c>
      <c r="L1422" s="4" t="s">
        <v>39</v>
      </c>
      <c r="M1422" s="4">
        <v>0</v>
      </c>
      <c r="N1422" s="4">
        <v>1379.66488</v>
      </c>
      <c r="O1422" s="4" t="s">
        <v>34</v>
      </c>
      <c r="P1422" s="4" t="s">
        <v>34</v>
      </c>
      <c r="Q1422" s="4">
        <v>1.9819999999999999E-4</v>
      </c>
      <c r="R1422" s="4">
        <v>1.6990000000000002E-5</v>
      </c>
      <c r="S1422" s="4">
        <v>2.57</v>
      </c>
    </row>
    <row r="1423" spans="1:34" hidden="1" outlineLevel="1" collapsed="1" x14ac:dyDescent="0.25">
      <c r="A1423" t="s">
        <v>39</v>
      </c>
      <c r="B1423" s="4" t="s">
        <v>34</v>
      </c>
      <c r="C1423" s="4" t="s">
        <v>3234</v>
      </c>
      <c r="D1423" s="4" t="s">
        <v>39</v>
      </c>
      <c r="E1423" s="4">
        <v>2.7554100000000002E-2</v>
      </c>
      <c r="F1423" s="4">
        <v>6.6384300000000001E-4</v>
      </c>
      <c r="G1423" s="4">
        <v>2</v>
      </c>
      <c r="H1423" s="4">
        <v>2</v>
      </c>
      <c r="I1423" s="4">
        <v>11</v>
      </c>
      <c r="J1423" s="4" t="s">
        <v>3235</v>
      </c>
      <c r="K1423" s="4" t="s">
        <v>3236</v>
      </c>
      <c r="L1423" s="4" t="s">
        <v>39</v>
      </c>
      <c r="M1423" s="4">
        <v>0</v>
      </c>
      <c r="N1423" s="4">
        <v>881.55670999999995</v>
      </c>
      <c r="O1423" s="4" t="s">
        <v>34</v>
      </c>
      <c r="P1423" s="4" t="s">
        <v>34</v>
      </c>
      <c r="Q1423" s="4">
        <v>1.9819999999999999E-4</v>
      </c>
      <c r="R1423" s="4">
        <v>5.3990000000000002E-3</v>
      </c>
      <c r="S1423" s="4">
        <v>1.53</v>
      </c>
    </row>
    <row r="1424" spans="1:34" x14ac:dyDescent="0.25">
      <c r="A1424" s="3" t="s">
        <v>34</v>
      </c>
      <c r="B1424" s="3" t="s">
        <v>35</v>
      </c>
      <c r="C1424" s="3" t="s">
        <v>3237</v>
      </c>
      <c r="D1424" s="3" t="s">
        <v>3238</v>
      </c>
      <c r="E1424" s="3">
        <v>0</v>
      </c>
      <c r="F1424" s="3">
        <v>14.388999999999999</v>
      </c>
      <c r="G1424" s="3">
        <v>8</v>
      </c>
      <c r="H1424" s="3">
        <v>4</v>
      </c>
      <c r="I1424" s="3">
        <v>6</v>
      </c>
      <c r="J1424" s="3">
        <v>4</v>
      </c>
      <c r="K1424" s="3">
        <v>959</v>
      </c>
      <c r="L1424" s="3">
        <v>104.6</v>
      </c>
      <c r="M1424" s="3">
        <v>6.67</v>
      </c>
      <c r="N1424" s="3">
        <v>17.920000000000002</v>
      </c>
      <c r="O1424" s="3">
        <v>4</v>
      </c>
      <c r="P1424" s="3" t="s">
        <v>3239</v>
      </c>
      <c r="Q1424" s="3" t="s">
        <v>3240</v>
      </c>
      <c r="R1424" s="3" t="s">
        <v>3241</v>
      </c>
      <c r="S1424" s="3" t="s">
        <v>3242</v>
      </c>
      <c r="T1424" s="3" t="s">
        <v>3243</v>
      </c>
      <c r="U1424" s="3" t="s">
        <v>3237</v>
      </c>
      <c r="V1424" s="3" t="s">
        <v>3244</v>
      </c>
      <c r="W1424" s="3" t="s">
        <v>620</v>
      </c>
      <c r="X1424" s="3" t="s">
        <v>3245</v>
      </c>
      <c r="Y1424" s="3" t="s">
        <v>3246</v>
      </c>
      <c r="Z1424" s="3" t="s">
        <v>3247</v>
      </c>
      <c r="AA1424" s="3">
        <v>21</v>
      </c>
      <c r="AB1424" s="3" t="s">
        <v>34</v>
      </c>
      <c r="AC1424" s="3">
        <v>1</v>
      </c>
      <c r="AD1424" s="3">
        <v>0</v>
      </c>
      <c r="AE1424" s="3" t="s">
        <v>39</v>
      </c>
      <c r="AF1424" s="3">
        <v>1</v>
      </c>
      <c r="AG1424" s="3" t="s">
        <v>3248</v>
      </c>
      <c r="AH1424" s="3" t="s">
        <v>3248</v>
      </c>
    </row>
    <row r="1425" spans="1:34" hidden="1" outlineLevel="1" collapsed="1" x14ac:dyDescent="0.25">
      <c r="A1425" t="s">
        <v>39</v>
      </c>
      <c r="B1425" s="2" t="s">
        <v>45</v>
      </c>
      <c r="C1425" s="2" t="s">
        <v>46</v>
      </c>
      <c r="D1425" s="2" t="s">
        <v>33</v>
      </c>
      <c r="E1425" s="2" t="s">
        <v>47</v>
      </c>
      <c r="F1425" s="2" t="s">
        <v>48</v>
      </c>
      <c r="G1425" s="2" t="s">
        <v>28</v>
      </c>
      <c r="H1425" s="2" t="s">
        <v>49</v>
      </c>
      <c r="I1425" s="2" t="s">
        <v>8</v>
      </c>
      <c r="J1425" s="2" t="s">
        <v>50</v>
      </c>
      <c r="K1425" s="2" t="s">
        <v>51</v>
      </c>
      <c r="L1425" s="2" t="s">
        <v>52</v>
      </c>
      <c r="M1425" s="2" t="s">
        <v>53</v>
      </c>
      <c r="N1425" s="2" t="s">
        <v>54</v>
      </c>
      <c r="O1425" s="2" t="s">
        <v>27</v>
      </c>
      <c r="P1425" s="2" t="s">
        <v>55</v>
      </c>
      <c r="Q1425" s="2" t="s">
        <v>56</v>
      </c>
      <c r="R1425" s="2" t="s">
        <v>57</v>
      </c>
      <c r="S1425" s="2" t="s">
        <v>58</v>
      </c>
    </row>
    <row r="1426" spans="1:34" hidden="1" outlineLevel="1" collapsed="1" x14ac:dyDescent="0.25">
      <c r="A1426" t="s">
        <v>39</v>
      </c>
      <c r="B1426" s="4" t="s">
        <v>34</v>
      </c>
      <c r="C1426" s="4" t="s">
        <v>3249</v>
      </c>
      <c r="D1426" s="4" t="s">
        <v>39</v>
      </c>
      <c r="E1426" s="4">
        <v>1.44988E-4</v>
      </c>
      <c r="F1426" s="4">
        <v>6.6384300000000001E-4</v>
      </c>
      <c r="G1426" s="4">
        <v>1</v>
      </c>
      <c r="H1426" s="4">
        <v>1</v>
      </c>
      <c r="I1426" s="4">
        <v>2</v>
      </c>
      <c r="J1426" s="4" t="s">
        <v>3237</v>
      </c>
      <c r="K1426" s="4" t="s">
        <v>3250</v>
      </c>
      <c r="L1426" s="4" t="s">
        <v>39</v>
      </c>
      <c r="M1426" s="4">
        <v>1</v>
      </c>
      <c r="N1426" s="4">
        <v>2365.1517699999999</v>
      </c>
      <c r="O1426" s="4" t="s">
        <v>34</v>
      </c>
      <c r="P1426" s="4" t="s">
        <v>34</v>
      </c>
      <c r="Q1426" s="4">
        <v>1.9819999999999999E-4</v>
      </c>
      <c r="R1426" s="4">
        <v>5.8939999999999998E-6</v>
      </c>
      <c r="S1426" s="4">
        <v>4.78</v>
      </c>
    </row>
    <row r="1427" spans="1:34" hidden="1" outlineLevel="1" collapsed="1" x14ac:dyDescent="0.25">
      <c r="A1427" t="s">
        <v>39</v>
      </c>
      <c r="B1427" s="4" t="s">
        <v>34</v>
      </c>
      <c r="C1427" s="4" t="s">
        <v>3251</v>
      </c>
      <c r="D1427" s="4" t="s">
        <v>152</v>
      </c>
      <c r="E1427" s="4">
        <v>2.9252900000000001E-3</v>
      </c>
      <c r="F1427" s="4">
        <v>6.6384300000000001E-4</v>
      </c>
      <c r="G1427" s="4">
        <v>1</v>
      </c>
      <c r="H1427" s="4">
        <v>1</v>
      </c>
      <c r="I1427" s="4">
        <v>1</v>
      </c>
      <c r="J1427" s="4" t="s">
        <v>3237</v>
      </c>
      <c r="K1427" s="4" t="s">
        <v>3252</v>
      </c>
      <c r="L1427" s="4" t="s">
        <v>3253</v>
      </c>
      <c r="M1427" s="4">
        <v>0</v>
      </c>
      <c r="N1427" s="4">
        <v>1485.74063</v>
      </c>
      <c r="O1427" s="4" t="s">
        <v>34</v>
      </c>
      <c r="P1427" s="4" t="s">
        <v>34</v>
      </c>
      <c r="Q1427" s="4">
        <v>1.9819999999999999E-4</v>
      </c>
      <c r="R1427" s="4">
        <v>2.9080000000000002E-4</v>
      </c>
      <c r="S1427" s="4">
        <v>2.46</v>
      </c>
    </row>
    <row r="1428" spans="1:34" hidden="1" outlineLevel="1" collapsed="1" x14ac:dyDescent="0.25">
      <c r="A1428" t="s">
        <v>39</v>
      </c>
      <c r="B1428" s="4" t="s">
        <v>34</v>
      </c>
      <c r="C1428" s="4" t="s">
        <v>3254</v>
      </c>
      <c r="D1428" s="4" t="s">
        <v>39</v>
      </c>
      <c r="E1428" s="4">
        <v>3.8986300000000002E-3</v>
      </c>
      <c r="F1428" s="4">
        <v>6.6384300000000001E-4</v>
      </c>
      <c r="G1428" s="4">
        <v>1</v>
      </c>
      <c r="H1428" s="4">
        <v>1</v>
      </c>
      <c r="I1428" s="4">
        <v>2</v>
      </c>
      <c r="J1428" s="4" t="s">
        <v>3237</v>
      </c>
      <c r="K1428" s="4" t="s">
        <v>3255</v>
      </c>
      <c r="L1428" s="4" t="s">
        <v>39</v>
      </c>
      <c r="M1428" s="4">
        <v>0</v>
      </c>
      <c r="N1428" s="4">
        <v>2323.1775899999998</v>
      </c>
      <c r="O1428" s="4" t="s">
        <v>34</v>
      </c>
      <c r="P1428" s="4" t="s">
        <v>34</v>
      </c>
      <c r="Q1428" s="4">
        <v>1.9819999999999999E-4</v>
      </c>
      <c r="R1428" s="4">
        <v>4.2250000000000002E-4</v>
      </c>
      <c r="S1428" s="4">
        <v>3.65</v>
      </c>
    </row>
    <row r="1429" spans="1:34" hidden="1" outlineLevel="1" collapsed="1" x14ac:dyDescent="0.25">
      <c r="A1429" t="s">
        <v>39</v>
      </c>
      <c r="B1429" s="4" t="s">
        <v>34</v>
      </c>
      <c r="C1429" s="4" t="s">
        <v>3256</v>
      </c>
      <c r="D1429" s="4" t="s">
        <v>39</v>
      </c>
      <c r="E1429" s="4">
        <v>2.8509900000000001E-2</v>
      </c>
      <c r="F1429" s="4">
        <v>6.6384300000000001E-4</v>
      </c>
      <c r="G1429" s="4">
        <v>1</v>
      </c>
      <c r="H1429" s="4">
        <v>1</v>
      </c>
      <c r="I1429" s="4">
        <v>1</v>
      </c>
      <c r="J1429" s="4" t="s">
        <v>3237</v>
      </c>
      <c r="K1429" s="4" t="s">
        <v>3257</v>
      </c>
      <c r="L1429" s="4" t="s">
        <v>39</v>
      </c>
      <c r="M1429" s="4">
        <v>0</v>
      </c>
      <c r="N1429" s="4">
        <v>1906.92401</v>
      </c>
      <c r="O1429" s="4" t="s">
        <v>34</v>
      </c>
      <c r="P1429" s="4" t="s">
        <v>34</v>
      </c>
      <c r="Q1429" s="4">
        <v>1.9819999999999999E-4</v>
      </c>
      <c r="R1429" s="4">
        <v>5.6449999999999998E-3</v>
      </c>
      <c r="S1429" s="4">
        <v>1.79</v>
      </c>
    </row>
    <row r="1430" spans="1:34" x14ac:dyDescent="0.25">
      <c r="A1430" s="3" t="s">
        <v>34</v>
      </c>
      <c r="B1430" s="3" t="s">
        <v>35</v>
      </c>
      <c r="C1430" s="3" t="s">
        <v>3258</v>
      </c>
      <c r="D1430" s="3" t="s">
        <v>3259</v>
      </c>
      <c r="E1430" s="3">
        <v>0</v>
      </c>
      <c r="F1430" s="3">
        <v>14.109</v>
      </c>
      <c r="G1430" s="3">
        <v>14</v>
      </c>
      <c r="H1430" s="3">
        <v>4</v>
      </c>
      <c r="I1430" s="3">
        <v>4</v>
      </c>
      <c r="J1430" s="3">
        <v>4</v>
      </c>
      <c r="K1430" s="3">
        <v>447</v>
      </c>
      <c r="L1430" s="3">
        <v>49.8</v>
      </c>
      <c r="M1430" s="3">
        <v>5.07</v>
      </c>
      <c r="N1430" s="3">
        <v>13.56</v>
      </c>
      <c r="O1430" s="3">
        <v>4</v>
      </c>
      <c r="P1430" s="3" t="s">
        <v>3260</v>
      </c>
      <c r="Q1430" s="3" t="s">
        <v>3012</v>
      </c>
      <c r="R1430" s="3" t="s">
        <v>3261</v>
      </c>
      <c r="S1430" s="3" t="s">
        <v>3262</v>
      </c>
      <c r="T1430" s="3" t="s">
        <v>3263</v>
      </c>
      <c r="U1430" s="3" t="s">
        <v>3258</v>
      </c>
      <c r="V1430" s="3" t="s">
        <v>3264</v>
      </c>
      <c r="W1430" s="3" t="s">
        <v>620</v>
      </c>
      <c r="X1430" s="3" t="s">
        <v>1442</v>
      </c>
      <c r="Y1430" s="3" t="s">
        <v>39</v>
      </c>
      <c r="Z1430" s="3" t="s">
        <v>39</v>
      </c>
      <c r="AA1430" s="3">
        <v>1</v>
      </c>
      <c r="AB1430" s="3" t="s">
        <v>34</v>
      </c>
      <c r="AC1430" s="3">
        <v>1</v>
      </c>
      <c r="AD1430" s="3">
        <v>0</v>
      </c>
      <c r="AE1430" s="3" t="s">
        <v>39</v>
      </c>
      <c r="AF1430" s="3">
        <v>2</v>
      </c>
      <c r="AG1430" s="3" t="s">
        <v>3265</v>
      </c>
      <c r="AH1430" s="3" t="s">
        <v>3266</v>
      </c>
    </row>
    <row r="1431" spans="1:34" hidden="1" outlineLevel="1" collapsed="1" x14ac:dyDescent="0.25">
      <c r="A1431" t="s">
        <v>39</v>
      </c>
      <c r="B1431" s="2" t="s">
        <v>45</v>
      </c>
      <c r="C1431" s="2" t="s">
        <v>46</v>
      </c>
      <c r="D1431" s="2" t="s">
        <v>33</v>
      </c>
      <c r="E1431" s="2" t="s">
        <v>47</v>
      </c>
      <c r="F1431" s="2" t="s">
        <v>48</v>
      </c>
      <c r="G1431" s="2" t="s">
        <v>28</v>
      </c>
      <c r="H1431" s="2" t="s">
        <v>49</v>
      </c>
      <c r="I1431" s="2" t="s">
        <v>8</v>
      </c>
      <c r="J1431" s="2" t="s">
        <v>50</v>
      </c>
      <c r="K1431" s="2" t="s">
        <v>51</v>
      </c>
      <c r="L1431" s="2" t="s">
        <v>52</v>
      </c>
      <c r="M1431" s="2" t="s">
        <v>53</v>
      </c>
      <c r="N1431" s="2" t="s">
        <v>54</v>
      </c>
      <c r="O1431" s="2" t="s">
        <v>27</v>
      </c>
      <c r="P1431" s="2" t="s">
        <v>55</v>
      </c>
      <c r="Q1431" s="2" t="s">
        <v>56</v>
      </c>
      <c r="R1431" s="2" t="s">
        <v>57</v>
      </c>
      <c r="S1431" s="2" t="s">
        <v>58</v>
      </c>
    </row>
    <row r="1432" spans="1:34" hidden="1" outlineLevel="1" collapsed="1" x14ac:dyDescent="0.25">
      <c r="A1432" t="s">
        <v>39</v>
      </c>
      <c r="B1432" s="4" t="s">
        <v>34</v>
      </c>
      <c r="C1432" s="4" t="s">
        <v>3267</v>
      </c>
      <c r="D1432" s="4" t="s">
        <v>3268</v>
      </c>
      <c r="E1432" s="4">
        <v>3.3402899999999998E-5</v>
      </c>
      <c r="F1432" s="4">
        <v>6.6384300000000001E-4</v>
      </c>
      <c r="G1432" s="4">
        <v>1</v>
      </c>
      <c r="H1432" s="4">
        <v>1</v>
      </c>
      <c r="I1432" s="4">
        <v>1</v>
      </c>
      <c r="J1432" s="4" t="s">
        <v>3258</v>
      </c>
      <c r="K1432" s="4" t="s">
        <v>3269</v>
      </c>
      <c r="L1432" s="4" t="s">
        <v>3270</v>
      </c>
      <c r="M1432" s="4">
        <v>0</v>
      </c>
      <c r="N1432" s="4">
        <v>2712.2028399999999</v>
      </c>
      <c r="O1432" s="4" t="s">
        <v>34</v>
      </c>
      <c r="P1432" s="4" t="s">
        <v>34</v>
      </c>
      <c r="Q1432" s="4">
        <v>1.9819999999999999E-4</v>
      </c>
      <c r="R1432" s="4">
        <v>8.7840000000000003E-7</v>
      </c>
      <c r="S1432" s="4">
        <v>5.75</v>
      </c>
    </row>
    <row r="1433" spans="1:34" hidden="1" outlineLevel="1" collapsed="1" x14ac:dyDescent="0.25">
      <c r="A1433" t="s">
        <v>39</v>
      </c>
      <c r="B1433" s="4" t="s">
        <v>34</v>
      </c>
      <c r="C1433" s="4" t="s">
        <v>3271</v>
      </c>
      <c r="D1433" s="4" t="s">
        <v>39</v>
      </c>
      <c r="E1433" s="4">
        <v>3.8986300000000002E-3</v>
      </c>
      <c r="F1433" s="4">
        <v>6.6384300000000001E-4</v>
      </c>
      <c r="G1433" s="4">
        <v>1</v>
      </c>
      <c r="H1433" s="4">
        <v>2</v>
      </c>
      <c r="I1433" s="4">
        <v>1</v>
      </c>
      <c r="J1433" s="4" t="s">
        <v>3258</v>
      </c>
      <c r="K1433" s="4" t="s">
        <v>3272</v>
      </c>
      <c r="L1433" s="4" t="s">
        <v>39</v>
      </c>
      <c r="M1433" s="4">
        <v>0</v>
      </c>
      <c r="N1433" s="4">
        <v>1849.80277</v>
      </c>
      <c r="O1433" s="4" t="s">
        <v>34</v>
      </c>
      <c r="P1433" s="4" t="s">
        <v>34</v>
      </c>
      <c r="Q1433" s="4">
        <v>1.9819999999999999E-4</v>
      </c>
      <c r="R1433" s="4">
        <v>4.238E-4</v>
      </c>
      <c r="S1433" s="4">
        <v>3.09</v>
      </c>
    </row>
    <row r="1434" spans="1:34" hidden="1" outlineLevel="1" collapsed="1" x14ac:dyDescent="0.25">
      <c r="A1434" t="s">
        <v>39</v>
      </c>
      <c r="B1434" s="4" t="s">
        <v>34</v>
      </c>
      <c r="C1434" s="4" t="s">
        <v>3273</v>
      </c>
      <c r="D1434" s="4" t="s">
        <v>180</v>
      </c>
      <c r="E1434" s="4">
        <v>2.3454800000000001E-2</v>
      </c>
      <c r="F1434" s="4">
        <v>6.6384300000000001E-4</v>
      </c>
      <c r="G1434" s="4">
        <v>1</v>
      </c>
      <c r="H1434" s="4">
        <v>1</v>
      </c>
      <c r="I1434" s="4">
        <v>1</v>
      </c>
      <c r="J1434" s="4" t="s">
        <v>3258</v>
      </c>
      <c r="K1434" s="4" t="s">
        <v>3274</v>
      </c>
      <c r="L1434" s="4" t="s">
        <v>3275</v>
      </c>
      <c r="M1434" s="4">
        <v>0</v>
      </c>
      <c r="N1434" s="4">
        <v>1550.7671800000001</v>
      </c>
      <c r="O1434" s="4" t="s">
        <v>34</v>
      </c>
      <c r="P1434" s="4" t="s">
        <v>34</v>
      </c>
      <c r="Q1434" s="4">
        <v>1.9819999999999999E-4</v>
      </c>
      <c r="R1434" s="4">
        <v>4.3689999999999996E-3</v>
      </c>
      <c r="S1434" s="4">
        <v>2.96</v>
      </c>
    </row>
    <row r="1435" spans="1:34" hidden="1" outlineLevel="1" collapsed="1" x14ac:dyDescent="0.25">
      <c r="A1435" t="s">
        <v>39</v>
      </c>
      <c r="B1435" s="4" t="s">
        <v>34</v>
      </c>
      <c r="C1435" s="4" t="s">
        <v>3276</v>
      </c>
      <c r="D1435" s="4" t="s">
        <v>3277</v>
      </c>
      <c r="E1435" s="4">
        <v>2.5115100000000001E-2</v>
      </c>
      <c r="F1435" s="4">
        <v>6.6384300000000001E-4</v>
      </c>
      <c r="G1435" s="4">
        <v>1</v>
      </c>
      <c r="H1435" s="4">
        <v>1</v>
      </c>
      <c r="I1435" s="4">
        <v>1</v>
      </c>
      <c r="J1435" s="4" t="s">
        <v>3258</v>
      </c>
      <c r="K1435" s="4" t="s">
        <v>3278</v>
      </c>
      <c r="L1435" s="4" t="s">
        <v>3279</v>
      </c>
      <c r="M1435" s="4">
        <v>0</v>
      </c>
      <c r="N1435" s="4">
        <v>1206.56458</v>
      </c>
      <c r="O1435" s="4" t="s">
        <v>34</v>
      </c>
      <c r="P1435" s="4" t="s">
        <v>34</v>
      </c>
      <c r="Q1435" s="4">
        <v>1.9819999999999999E-4</v>
      </c>
      <c r="R1435" s="4">
        <v>4.7800000000000004E-3</v>
      </c>
      <c r="S1435" s="4">
        <v>1.75</v>
      </c>
    </row>
    <row r="1436" spans="1:34" x14ac:dyDescent="0.25">
      <c r="A1436" s="3" t="s">
        <v>34</v>
      </c>
      <c r="B1436" s="3" t="s">
        <v>35</v>
      </c>
      <c r="C1436" s="3" t="s">
        <v>3280</v>
      </c>
      <c r="D1436" s="3" t="s">
        <v>3281</v>
      </c>
      <c r="E1436" s="3">
        <v>0</v>
      </c>
      <c r="F1436" s="3">
        <v>14.015000000000001</v>
      </c>
      <c r="G1436" s="3">
        <v>10</v>
      </c>
      <c r="H1436" s="3">
        <v>4</v>
      </c>
      <c r="I1436" s="3">
        <v>32</v>
      </c>
      <c r="J1436" s="3">
        <v>3</v>
      </c>
      <c r="K1436" s="3">
        <v>546</v>
      </c>
      <c r="L1436" s="3">
        <v>61</v>
      </c>
      <c r="M1436" s="3">
        <v>8.7799999999999994</v>
      </c>
      <c r="N1436" s="3">
        <v>70.239999999999995</v>
      </c>
      <c r="O1436" s="3">
        <v>4</v>
      </c>
      <c r="P1436" s="3" t="s">
        <v>794</v>
      </c>
      <c r="Q1436" s="3" t="s">
        <v>3282</v>
      </c>
      <c r="R1436" s="3" t="s">
        <v>988</v>
      </c>
      <c r="S1436" s="3" t="s">
        <v>1942</v>
      </c>
      <c r="T1436" s="3" t="s">
        <v>3283</v>
      </c>
      <c r="U1436" s="3" t="s">
        <v>3280</v>
      </c>
      <c r="V1436" s="3" t="s">
        <v>3284</v>
      </c>
      <c r="W1436" s="3" t="s">
        <v>138</v>
      </c>
      <c r="X1436" s="3" t="s">
        <v>3285</v>
      </c>
      <c r="Y1436" s="3" t="s">
        <v>3286</v>
      </c>
      <c r="Z1436" s="3" t="s">
        <v>39</v>
      </c>
      <c r="AA1436" s="3">
        <v>5</v>
      </c>
      <c r="AB1436" s="3" t="s">
        <v>34</v>
      </c>
      <c r="AC1436" s="3">
        <v>1</v>
      </c>
      <c r="AD1436" s="3">
        <v>0</v>
      </c>
      <c r="AE1436" s="3" t="s">
        <v>39</v>
      </c>
      <c r="AF1436" s="3">
        <v>4</v>
      </c>
      <c r="AG1436" s="3" t="s">
        <v>3287</v>
      </c>
      <c r="AH1436" s="3" t="s">
        <v>3288</v>
      </c>
    </row>
    <row r="1437" spans="1:34" hidden="1" outlineLevel="1" collapsed="1" x14ac:dyDescent="0.25">
      <c r="A1437" t="s">
        <v>39</v>
      </c>
      <c r="B1437" s="2" t="s">
        <v>45</v>
      </c>
      <c r="C1437" s="2" t="s">
        <v>46</v>
      </c>
      <c r="D1437" s="2" t="s">
        <v>33</v>
      </c>
      <c r="E1437" s="2" t="s">
        <v>47</v>
      </c>
      <c r="F1437" s="2" t="s">
        <v>48</v>
      </c>
      <c r="G1437" s="2" t="s">
        <v>28</v>
      </c>
      <c r="H1437" s="2" t="s">
        <v>49</v>
      </c>
      <c r="I1437" s="2" t="s">
        <v>8</v>
      </c>
      <c r="J1437" s="2" t="s">
        <v>50</v>
      </c>
      <c r="K1437" s="2" t="s">
        <v>51</v>
      </c>
      <c r="L1437" s="2" t="s">
        <v>52</v>
      </c>
      <c r="M1437" s="2" t="s">
        <v>53</v>
      </c>
      <c r="N1437" s="2" t="s">
        <v>54</v>
      </c>
      <c r="O1437" s="2" t="s">
        <v>27</v>
      </c>
      <c r="P1437" s="2" t="s">
        <v>55</v>
      </c>
      <c r="Q1437" s="2" t="s">
        <v>56</v>
      </c>
      <c r="R1437" s="2" t="s">
        <v>57</v>
      </c>
      <c r="S1437" s="2" t="s">
        <v>58</v>
      </c>
    </row>
    <row r="1438" spans="1:34" hidden="1" outlineLevel="1" collapsed="1" x14ac:dyDescent="0.25">
      <c r="A1438" t="s">
        <v>39</v>
      </c>
      <c r="B1438" s="4" t="s">
        <v>34</v>
      </c>
      <c r="C1438" s="4" t="s">
        <v>3289</v>
      </c>
      <c r="D1438" s="4" t="s">
        <v>2893</v>
      </c>
      <c r="E1438" s="4">
        <v>4.78325E-2</v>
      </c>
      <c r="F1438" s="4">
        <v>6.6384300000000001E-4</v>
      </c>
      <c r="G1438" s="4">
        <v>1</v>
      </c>
      <c r="H1438" s="4">
        <v>1</v>
      </c>
      <c r="I1438" s="4">
        <v>2</v>
      </c>
      <c r="J1438" s="4" t="s">
        <v>3280</v>
      </c>
      <c r="K1438" s="4" t="s">
        <v>3290</v>
      </c>
      <c r="L1438" s="4" t="s">
        <v>3291</v>
      </c>
      <c r="M1438" s="4">
        <v>0</v>
      </c>
      <c r="N1438" s="4">
        <v>1405.6991599999999</v>
      </c>
      <c r="O1438" s="4" t="s">
        <v>34</v>
      </c>
      <c r="P1438" s="4" t="s">
        <v>34</v>
      </c>
      <c r="Q1438" s="4">
        <v>1.9819999999999999E-4</v>
      </c>
      <c r="R1438" s="4">
        <v>1.123E-2</v>
      </c>
      <c r="S1438" s="4">
        <v>2.42</v>
      </c>
    </row>
    <row r="1439" spans="1:34" hidden="1" outlineLevel="1" collapsed="1" x14ac:dyDescent="0.25">
      <c r="A1439" t="s">
        <v>39</v>
      </c>
      <c r="B1439" s="4" t="s">
        <v>34</v>
      </c>
      <c r="C1439" s="4" t="s">
        <v>3292</v>
      </c>
      <c r="D1439" s="4" t="s">
        <v>463</v>
      </c>
      <c r="E1439" s="4">
        <v>5.1437799999999997E-3</v>
      </c>
      <c r="F1439" s="4">
        <v>6.6384300000000001E-4</v>
      </c>
      <c r="G1439" s="4">
        <v>1</v>
      </c>
      <c r="H1439" s="4">
        <v>1</v>
      </c>
      <c r="I1439" s="4">
        <v>1</v>
      </c>
      <c r="J1439" s="4" t="s">
        <v>3280</v>
      </c>
      <c r="K1439" s="4" t="s">
        <v>3293</v>
      </c>
      <c r="L1439" s="4" t="s">
        <v>3294</v>
      </c>
      <c r="M1439" s="4">
        <v>0</v>
      </c>
      <c r="N1439" s="4">
        <v>2398.1132200000002</v>
      </c>
      <c r="O1439" s="4" t="s">
        <v>34</v>
      </c>
      <c r="P1439" s="4" t="s">
        <v>34</v>
      </c>
      <c r="Q1439" s="4">
        <v>1.9819999999999999E-4</v>
      </c>
      <c r="R1439" s="4">
        <v>6.0559999999999998E-4</v>
      </c>
      <c r="S1439" s="4">
        <v>3.44</v>
      </c>
    </row>
    <row r="1440" spans="1:34" hidden="1" outlineLevel="1" collapsed="1" x14ac:dyDescent="0.25">
      <c r="A1440" t="s">
        <v>39</v>
      </c>
      <c r="B1440" s="4" t="s">
        <v>34</v>
      </c>
      <c r="C1440" s="4" t="s">
        <v>1953</v>
      </c>
      <c r="D1440" s="4" t="s">
        <v>1954</v>
      </c>
      <c r="E1440" s="4">
        <v>6.8122199999999999E-4</v>
      </c>
      <c r="F1440" s="4">
        <v>6.6384300000000001E-4</v>
      </c>
      <c r="G1440" s="4">
        <v>2</v>
      </c>
      <c r="H1440" s="4">
        <v>3</v>
      </c>
      <c r="I1440" s="4">
        <v>26</v>
      </c>
      <c r="J1440" s="4" t="s">
        <v>1955</v>
      </c>
      <c r="K1440" s="4" t="s">
        <v>1956</v>
      </c>
      <c r="L1440" s="4" t="s">
        <v>1957</v>
      </c>
      <c r="M1440" s="4">
        <v>0</v>
      </c>
      <c r="N1440" s="4">
        <v>1368.6286299999999</v>
      </c>
      <c r="O1440" s="4" t="s">
        <v>34</v>
      </c>
      <c r="P1440" s="4" t="s">
        <v>34</v>
      </c>
      <c r="Q1440" s="4">
        <v>1.9819999999999999E-4</v>
      </c>
      <c r="R1440" s="4">
        <v>4.3970000000000001E-5</v>
      </c>
      <c r="S1440" s="4">
        <v>2.67</v>
      </c>
    </row>
    <row r="1441" spans="1:34" hidden="1" outlineLevel="1" collapsed="1" x14ac:dyDescent="0.25">
      <c r="A1441" t="s">
        <v>39</v>
      </c>
      <c r="B1441" s="4" t="s">
        <v>34</v>
      </c>
      <c r="C1441" s="4" t="s">
        <v>3295</v>
      </c>
      <c r="D1441" s="4" t="s">
        <v>592</v>
      </c>
      <c r="E1441" s="4">
        <v>5.3693299999999996E-4</v>
      </c>
      <c r="F1441" s="4">
        <v>6.6384300000000001E-4</v>
      </c>
      <c r="G1441" s="4">
        <v>1</v>
      </c>
      <c r="H1441" s="4">
        <v>1</v>
      </c>
      <c r="I1441" s="4">
        <v>3</v>
      </c>
      <c r="J1441" s="4" t="s">
        <v>3280</v>
      </c>
      <c r="K1441" s="4" t="s">
        <v>3296</v>
      </c>
      <c r="L1441" s="4" t="s">
        <v>3297</v>
      </c>
      <c r="M1441" s="4">
        <v>0</v>
      </c>
      <c r="N1441" s="4">
        <v>1246.646</v>
      </c>
      <c r="O1441" s="4" t="s">
        <v>34</v>
      </c>
      <c r="P1441" s="4" t="s">
        <v>34</v>
      </c>
      <c r="Q1441" s="4">
        <v>1.9819999999999999E-4</v>
      </c>
      <c r="R1441" s="4">
        <v>3.2270000000000001E-5</v>
      </c>
      <c r="S1441" s="4">
        <v>2.75</v>
      </c>
    </row>
    <row r="1442" spans="1:34" x14ac:dyDescent="0.25">
      <c r="A1442" s="3" t="s">
        <v>34</v>
      </c>
      <c r="B1442" s="3" t="s">
        <v>35</v>
      </c>
      <c r="C1442" s="3" t="s">
        <v>3298</v>
      </c>
      <c r="D1442" s="3" t="s">
        <v>3299</v>
      </c>
      <c r="E1442" s="3">
        <v>0</v>
      </c>
      <c r="F1442" s="3">
        <v>13.936999999999999</v>
      </c>
      <c r="G1442" s="3">
        <v>31</v>
      </c>
      <c r="H1442" s="3">
        <v>5</v>
      </c>
      <c r="I1442" s="3">
        <v>6</v>
      </c>
      <c r="J1442" s="3">
        <v>5</v>
      </c>
      <c r="K1442" s="3">
        <v>144</v>
      </c>
      <c r="L1442" s="3">
        <v>15.9</v>
      </c>
      <c r="M1442" s="3">
        <v>9.61</v>
      </c>
      <c r="N1442" s="3">
        <v>9.6199999999999992</v>
      </c>
      <c r="O1442" s="3">
        <v>5</v>
      </c>
      <c r="P1442" s="3" t="s">
        <v>3300</v>
      </c>
      <c r="Q1442" s="3" t="s">
        <v>1233</v>
      </c>
      <c r="R1442" s="3" t="s">
        <v>877</v>
      </c>
      <c r="S1442" s="3" t="s">
        <v>3301</v>
      </c>
      <c r="T1442" s="3" t="s">
        <v>3302</v>
      </c>
      <c r="U1442" s="3" t="s">
        <v>3298</v>
      </c>
      <c r="V1442" s="3" t="s">
        <v>3303</v>
      </c>
      <c r="W1442" s="3" t="s">
        <v>138</v>
      </c>
      <c r="X1442" s="3" t="s">
        <v>848</v>
      </c>
      <c r="Y1442" s="3" t="s">
        <v>1494</v>
      </c>
      <c r="Z1442" s="3" t="s">
        <v>850</v>
      </c>
      <c r="AA1442" s="3">
        <v>16</v>
      </c>
      <c r="AB1442" s="3" t="s">
        <v>34</v>
      </c>
      <c r="AC1442" s="3">
        <v>1</v>
      </c>
      <c r="AD1442" s="3">
        <v>0</v>
      </c>
      <c r="AE1442" s="3" t="s">
        <v>39</v>
      </c>
      <c r="AF1442" s="3">
        <v>0</v>
      </c>
      <c r="AG1442" s="3" t="s">
        <v>39</v>
      </c>
      <c r="AH1442" s="3" t="s">
        <v>39</v>
      </c>
    </row>
    <row r="1443" spans="1:34" hidden="1" outlineLevel="1" collapsed="1" x14ac:dyDescent="0.25">
      <c r="A1443" t="s">
        <v>39</v>
      </c>
      <c r="B1443" s="2" t="s">
        <v>45</v>
      </c>
      <c r="C1443" s="2" t="s">
        <v>46</v>
      </c>
      <c r="D1443" s="2" t="s">
        <v>33</v>
      </c>
      <c r="E1443" s="2" t="s">
        <v>47</v>
      </c>
      <c r="F1443" s="2" t="s">
        <v>48</v>
      </c>
      <c r="G1443" s="2" t="s">
        <v>28</v>
      </c>
      <c r="H1443" s="2" t="s">
        <v>49</v>
      </c>
      <c r="I1443" s="2" t="s">
        <v>8</v>
      </c>
      <c r="J1443" s="2" t="s">
        <v>50</v>
      </c>
      <c r="K1443" s="2" t="s">
        <v>51</v>
      </c>
      <c r="L1443" s="2" t="s">
        <v>52</v>
      </c>
      <c r="M1443" s="2" t="s">
        <v>53</v>
      </c>
      <c r="N1443" s="2" t="s">
        <v>54</v>
      </c>
      <c r="O1443" s="2" t="s">
        <v>27</v>
      </c>
      <c r="P1443" s="2" t="s">
        <v>55</v>
      </c>
      <c r="Q1443" s="2" t="s">
        <v>56</v>
      </c>
      <c r="R1443" s="2" t="s">
        <v>57</v>
      </c>
      <c r="S1443" s="2" t="s">
        <v>58</v>
      </c>
    </row>
    <row r="1444" spans="1:34" hidden="1" outlineLevel="1" collapsed="1" x14ac:dyDescent="0.25">
      <c r="A1444" t="s">
        <v>39</v>
      </c>
      <c r="B1444" s="4" t="s">
        <v>34</v>
      </c>
      <c r="C1444" s="4" t="s">
        <v>3304</v>
      </c>
      <c r="D1444" s="4" t="s">
        <v>39</v>
      </c>
      <c r="E1444" s="4">
        <v>5.8176499999999999E-2</v>
      </c>
      <c r="F1444" s="4">
        <v>6.6384300000000001E-4</v>
      </c>
      <c r="G1444" s="4">
        <v>1</v>
      </c>
      <c r="H1444" s="4">
        <v>2</v>
      </c>
      <c r="I1444" s="4">
        <v>1</v>
      </c>
      <c r="J1444" s="4" t="s">
        <v>3298</v>
      </c>
      <c r="K1444" s="4" t="s">
        <v>3305</v>
      </c>
      <c r="L1444" s="4" t="s">
        <v>39</v>
      </c>
      <c r="M1444" s="4">
        <v>1</v>
      </c>
      <c r="N1444" s="4">
        <v>1617.7602400000001</v>
      </c>
      <c r="O1444" s="4" t="s">
        <v>34</v>
      </c>
      <c r="P1444" s="4" t="s">
        <v>34</v>
      </c>
      <c r="Q1444" s="4">
        <v>1.9819999999999999E-4</v>
      </c>
      <c r="R1444" s="4">
        <v>1.457E-2</v>
      </c>
      <c r="S1444" s="4">
        <v>2.33</v>
      </c>
    </row>
    <row r="1445" spans="1:34" hidden="1" outlineLevel="1" collapsed="1" x14ac:dyDescent="0.25">
      <c r="A1445" t="s">
        <v>39</v>
      </c>
      <c r="B1445" s="4" t="s">
        <v>34</v>
      </c>
      <c r="C1445" s="4" t="s">
        <v>3306</v>
      </c>
      <c r="D1445" s="4" t="s">
        <v>39</v>
      </c>
      <c r="E1445" s="4">
        <v>6.2708799999999998E-5</v>
      </c>
      <c r="F1445" s="4">
        <v>6.6384300000000001E-4</v>
      </c>
      <c r="G1445" s="4">
        <v>1</v>
      </c>
      <c r="H1445" s="4">
        <v>2</v>
      </c>
      <c r="I1445" s="4">
        <v>1</v>
      </c>
      <c r="J1445" s="4" t="s">
        <v>3298</v>
      </c>
      <c r="K1445" s="4" t="s">
        <v>3307</v>
      </c>
      <c r="L1445" s="4" t="s">
        <v>39</v>
      </c>
      <c r="M1445" s="4">
        <v>0</v>
      </c>
      <c r="N1445" s="4">
        <v>1928.9501</v>
      </c>
      <c r="O1445" s="4" t="s">
        <v>34</v>
      </c>
      <c r="P1445" s="4" t="s">
        <v>34</v>
      </c>
      <c r="Q1445" s="4">
        <v>1.9819999999999999E-4</v>
      </c>
      <c r="R1445" s="4">
        <v>1.9929999999999998E-6</v>
      </c>
      <c r="S1445" s="4">
        <v>3.23</v>
      </c>
    </row>
    <row r="1446" spans="1:34" hidden="1" outlineLevel="1" collapsed="1" x14ac:dyDescent="0.25">
      <c r="A1446" t="s">
        <v>39</v>
      </c>
      <c r="B1446" s="4" t="s">
        <v>34</v>
      </c>
      <c r="C1446" s="4" t="s">
        <v>3308</v>
      </c>
      <c r="D1446" s="4" t="s">
        <v>39</v>
      </c>
      <c r="E1446" s="4">
        <v>5.3142000000000002E-2</v>
      </c>
      <c r="F1446" s="4">
        <v>6.6384300000000001E-4</v>
      </c>
      <c r="G1446" s="4">
        <v>1</v>
      </c>
      <c r="H1446" s="4">
        <v>2</v>
      </c>
      <c r="I1446" s="4">
        <v>1</v>
      </c>
      <c r="J1446" s="4" t="s">
        <v>3298</v>
      </c>
      <c r="K1446" s="4" t="s">
        <v>3309</v>
      </c>
      <c r="L1446" s="4" t="s">
        <v>39</v>
      </c>
      <c r="M1446" s="4">
        <v>0</v>
      </c>
      <c r="N1446" s="4">
        <v>1118.52117</v>
      </c>
      <c r="O1446" s="4" t="s">
        <v>34</v>
      </c>
      <c r="P1446" s="4" t="s">
        <v>34</v>
      </c>
      <c r="Q1446" s="4">
        <v>1.9819999999999999E-4</v>
      </c>
      <c r="R1446" s="4">
        <v>1.2919999999999999E-2</v>
      </c>
      <c r="S1446" s="4">
        <v>1.66</v>
      </c>
    </row>
    <row r="1447" spans="1:34" hidden="1" outlineLevel="1" collapsed="1" x14ac:dyDescent="0.25">
      <c r="A1447" t="s">
        <v>39</v>
      </c>
      <c r="B1447" s="4" t="s">
        <v>34</v>
      </c>
      <c r="C1447" s="4" t="s">
        <v>3310</v>
      </c>
      <c r="D1447" s="4" t="s">
        <v>39</v>
      </c>
      <c r="E1447" s="4">
        <v>0.10714700000000001</v>
      </c>
      <c r="F1447" s="4">
        <v>1.97102E-3</v>
      </c>
      <c r="G1447" s="4">
        <v>1</v>
      </c>
      <c r="H1447" s="4">
        <v>2</v>
      </c>
      <c r="I1447" s="4">
        <v>2</v>
      </c>
      <c r="J1447" s="4" t="s">
        <v>3298</v>
      </c>
      <c r="K1447" s="4" t="s">
        <v>3311</v>
      </c>
      <c r="L1447" s="4" t="s">
        <v>39</v>
      </c>
      <c r="M1447" s="4">
        <v>0</v>
      </c>
      <c r="N1447" s="4">
        <v>1231.69327</v>
      </c>
      <c r="O1447" s="4" t="s">
        <v>34</v>
      </c>
      <c r="P1447" s="4" t="s">
        <v>34</v>
      </c>
      <c r="Q1447" s="4">
        <v>5.2709999999999996E-4</v>
      </c>
      <c r="R1447" s="4">
        <v>3.3029999999999997E-2</v>
      </c>
      <c r="S1447" s="4">
        <v>1.44</v>
      </c>
    </row>
    <row r="1448" spans="1:34" hidden="1" outlineLevel="1" collapsed="1" x14ac:dyDescent="0.25">
      <c r="A1448" t="s">
        <v>39</v>
      </c>
      <c r="B1448" s="4" t="s">
        <v>34</v>
      </c>
      <c r="C1448" s="4" t="s">
        <v>3312</v>
      </c>
      <c r="D1448" s="4" t="s">
        <v>39</v>
      </c>
      <c r="E1448" s="4">
        <v>7.1641999999999999E-3</v>
      </c>
      <c r="F1448" s="4">
        <v>6.6384300000000001E-4</v>
      </c>
      <c r="G1448" s="4">
        <v>1</v>
      </c>
      <c r="H1448" s="4">
        <v>2</v>
      </c>
      <c r="I1448" s="4">
        <v>1</v>
      </c>
      <c r="J1448" s="4" t="s">
        <v>3298</v>
      </c>
      <c r="K1448" s="4" t="s">
        <v>3313</v>
      </c>
      <c r="L1448" s="4" t="s">
        <v>39</v>
      </c>
      <c r="M1448" s="4">
        <v>1</v>
      </c>
      <c r="N1448" s="4">
        <v>1544.8682699999999</v>
      </c>
      <c r="O1448" s="4" t="s">
        <v>34</v>
      </c>
      <c r="P1448" s="4" t="s">
        <v>34</v>
      </c>
      <c r="Q1448" s="4">
        <v>1.9819999999999999E-4</v>
      </c>
      <c r="R1448" s="4">
        <v>9.3229999999999995E-4</v>
      </c>
      <c r="S1448" s="4">
        <v>2.41</v>
      </c>
    </row>
    <row r="1449" spans="1:34" x14ac:dyDescent="0.25">
      <c r="A1449" s="3" t="s">
        <v>34</v>
      </c>
      <c r="B1449" s="3" t="s">
        <v>35</v>
      </c>
      <c r="C1449" s="3" t="s">
        <v>3314</v>
      </c>
      <c r="D1449" s="3" t="s">
        <v>3315</v>
      </c>
      <c r="E1449" s="3">
        <v>0</v>
      </c>
      <c r="F1449" s="3">
        <v>13.683</v>
      </c>
      <c r="G1449" s="3">
        <v>9</v>
      </c>
      <c r="H1449" s="3">
        <v>3</v>
      </c>
      <c r="I1449" s="3">
        <v>8</v>
      </c>
      <c r="J1449" s="3">
        <v>3</v>
      </c>
      <c r="K1449" s="3">
        <v>457</v>
      </c>
      <c r="L1449" s="3">
        <v>50.9</v>
      </c>
      <c r="M1449" s="3">
        <v>4.75</v>
      </c>
      <c r="N1449" s="3">
        <v>21.28</v>
      </c>
      <c r="O1449" s="3">
        <v>3</v>
      </c>
      <c r="P1449" s="3" t="s">
        <v>39</v>
      </c>
      <c r="Q1449" s="3" t="s">
        <v>39</v>
      </c>
      <c r="R1449" s="3" t="s">
        <v>3261</v>
      </c>
      <c r="S1449" s="3" t="s">
        <v>3262</v>
      </c>
      <c r="T1449" s="3" t="s">
        <v>39</v>
      </c>
      <c r="U1449" s="3" t="s">
        <v>3316</v>
      </c>
      <c r="V1449" s="3" t="s">
        <v>39</v>
      </c>
      <c r="W1449" s="3" t="s">
        <v>1441</v>
      </c>
      <c r="X1449" s="3" t="s">
        <v>39</v>
      </c>
      <c r="Y1449" s="3" t="s">
        <v>39</v>
      </c>
      <c r="Z1449" s="3" t="s">
        <v>39</v>
      </c>
      <c r="AA1449" s="3">
        <v>0</v>
      </c>
      <c r="AB1449" s="3" t="s">
        <v>34</v>
      </c>
      <c r="AC1449" s="3">
        <v>1</v>
      </c>
      <c r="AD1449" s="3">
        <v>0</v>
      </c>
      <c r="AE1449" s="3" t="s">
        <v>39</v>
      </c>
      <c r="AF1449" s="3">
        <v>3</v>
      </c>
      <c r="AG1449" s="3" t="s">
        <v>3317</v>
      </c>
      <c r="AH1449" s="3" t="s">
        <v>3317</v>
      </c>
    </row>
    <row r="1450" spans="1:34" hidden="1" outlineLevel="1" collapsed="1" x14ac:dyDescent="0.25">
      <c r="A1450" t="s">
        <v>39</v>
      </c>
      <c r="B1450" s="2" t="s">
        <v>45</v>
      </c>
      <c r="C1450" s="2" t="s">
        <v>46</v>
      </c>
      <c r="D1450" s="2" t="s">
        <v>33</v>
      </c>
      <c r="E1450" s="2" t="s">
        <v>47</v>
      </c>
      <c r="F1450" s="2" t="s">
        <v>48</v>
      </c>
      <c r="G1450" s="2" t="s">
        <v>28</v>
      </c>
      <c r="H1450" s="2" t="s">
        <v>49</v>
      </c>
      <c r="I1450" s="2" t="s">
        <v>8</v>
      </c>
      <c r="J1450" s="2" t="s">
        <v>50</v>
      </c>
      <c r="K1450" s="2" t="s">
        <v>51</v>
      </c>
      <c r="L1450" s="2" t="s">
        <v>52</v>
      </c>
      <c r="M1450" s="2" t="s">
        <v>53</v>
      </c>
      <c r="N1450" s="2" t="s">
        <v>54</v>
      </c>
      <c r="O1450" s="2" t="s">
        <v>27</v>
      </c>
      <c r="P1450" s="2" t="s">
        <v>55</v>
      </c>
      <c r="Q1450" s="2" t="s">
        <v>56</v>
      </c>
      <c r="R1450" s="2" t="s">
        <v>57</v>
      </c>
      <c r="S1450" s="2" t="s">
        <v>58</v>
      </c>
    </row>
    <row r="1451" spans="1:34" hidden="1" outlineLevel="1" collapsed="1" x14ac:dyDescent="0.25">
      <c r="A1451" t="s">
        <v>39</v>
      </c>
      <c r="B1451" s="4" t="s">
        <v>34</v>
      </c>
      <c r="C1451" s="4" t="s">
        <v>3318</v>
      </c>
      <c r="D1451" s="4" t="s">
        <v>1372</v>
      </c>
      <c r="E1451" s="4">
        <v>1.15222E-3</v>
      </c>
      <c r="F1451" s="4">
        <v>6.6384300000000001E-4</v>
      </c>
      <c r="G1451" s="4">
        <v>1</v>
      </c>
      <c r="H1451" s="4">
        <v>1</v>
      </c>
      <c r="I1451" s="4">
        <v>3</v>
      </c>
      <c r="J1451" s="4" t="s">
        <v>3314</v>
      </c>
      <c r="K1451" s="4" t="s">
        <v>3319</v>
      </c>
      <c r="L1451" s="4" t="s">
        <v>3320</v>
      </c>
      <c r="M1451" s="4">
        <v>0</v>
      </c>
      <c r="N1451" s="4">
        <v>1340.65887</v>
      </c>
      <c r="O1451" s="4" t="s">
        <v>34</v>
      </c>
      <c r="P1451" s="4" t="s">
        <v>34</v>
      </c>
      <c r="Q1451" s="4">
        <v>1.9819999999999999E-4</v>
      </c>
      <c r="R1451" s="4">
        <v>8.6769999999999998E-5</v>
      </c>
      <c r="S1451" s="4">
        <v>2.82</v>
      </c>
    </row>
    <row r="1452" spans="1:34" hidden="1" outlineLevel="1" collapsed="1" x14ac:dyDescent="0.25">
      <c r="A1452" t="s">
        <v>39</v>
      </c>
      <c r="B1452" s="4" t="s">
        <v>34</v>
      </c>
      <c r="C1452" s="4" t="s">
        <v>3321</v>
      </c>
      <c r="D1452" s="4" t="s">
        <v>39</v>
      </c>
      <c r="E1452" s="4">
        <v>1.8034400000000001E-4</v>
      </c>
      <c r="F1452" s="4">
        <v>6.6384300000000001E-4</v>
      </c>
      <c r="G1452" s="4">
        <v>1</v>
      </c>
      <c r="H1452" s="4">
        <v>1</v>
      </c>
      <c r="I1452" s="4">
        <v>2</v>
      </c>
      <c r="J1452" s="4" t="s">
        <v>3314</v>
      </c>
      <c r="K1452" s="4" t="s">
        <v>3322</v>
      </c>
      <c r="L1452" s="4" t="s">
        <v>39</v>
      </c>
      <c r="M1452" s="4">
        <v>0</v>
      </c>
      <c r="N1452" s="4">
        <v>1598.83843</v>
      </c>
      <c r="O1452" s="4" t="s">
        <v>34</v>
      </c>
      <c r="P1452" s="4" t="s">
        <v>34</v>
      </c>
      <c r="Q1452" s="4">
        <v>1.9819999999999999E-4</v>
      </c>
      <c r="R1452" s="4">
        <v>7.8439999999999998E-6</v>
      </c>
      <c r="S1452" s="4">
        <v>3.91</v>
      </c>
    </row>
    <row r="1453" spans="1:34" hidden="1" outlineLevel="1" collapsed="1" x14ac:dyDescent="0.25">
      <c r="A1453" t="s">
        <v>39</v>
      </c>
      <c r="B1453" s="4" t="s">
        <v>34</v>
      </c>
      <c r="C1453" s="4" t="s">
        <v>3323</v>
      </c>
      <c r="D1453" s="4" t="s">
        <v>1106</v>
      </c>
      <c r="E1453" s="4">
        <v>5.1349700000000002E-4</v>
      </c>
      <c r="F1453" s="4">
        <v>6.6384300000000001E-4</v>
      </c>
      <c r="G1453" s="4">
        <v>1</v>
      </c>
      <c r="H1453" s="4">
        <v>1</v>
      </c>
      <c r="I1453" s="4">
        <v>3</v>
      </c>
      <c r="J1453" s="4" t="s">
        <v>3314</v>
      </c>
      <c r="K1453" s="4" t="s">
        <v>3324</v>
      </c>
      <c r="L1453" s="4" t="s">
        <v>3325</v>
      </c>
      <c r="M1453" s="4">
        <v>0</v>
      </c>
      <c r="N1453" s="4">
        <v>1723.8571099999999</v>
      </c>
      <c r="O1453" s="4" t="s">
        <v>34</v>
      </c>
      <c r="P1453" s="4" t="s">
        <v>34</v>
      </c>
      <c r="Q1453" s="4">
        <v>1.9819999999999999E-4</v>
      </c>
      <c r="R1453" s="4">
        <v>3.0499999999999999E-5</v>
      </c>
      <c r="S1453" s="4">
        <v>2.84</v>
      </c>
    </row>
    <row r="1454" spans="1:34" x14ac:dyDescent="0.25">
      <c r="A1454" s="3" t="s">
        <v>34</v>
      </c>
      <c r="B1454" s="3" t="s">
        <v>35</v>
      </c>
      <c r="C1454" s="3" t="s">
        <v>3326</v>
      </c>
      <c r="D1454" s="3" t="s">
        <v>3327</v>
      </c>
      <c r="E1454" s="3">
        <v>0</v>
      </c>
      <c r="F1454" s="3">
        <v>13.571999999999999</v>
      </c>
      <c r="G1454" s="3">
        <v>6</v>
      </c>
      <c r="H1454" s="3">
        <v>3</v>
      </c>
      <c r="I1454" s="3">
        <v>3</v>
      </c>
      <c r="J1454" s="3">
        <v>3</v>
      </c>
      <c r="K1454" s="3">
        <v>958</v>
      </c>
      <c r="L1454" s="3">
        <v>107.9</v>
      </c>
      <c r="M1454" s="3">
        <v>9.19</v>
      </c>
      <c r="N1454" s="3">
        <v>10.15</v>
      </c>
      <c r="O1454" s="3">
        <v>3</v>
      </c>
      <c r="P1454" s="3" t="s">
        <v>794</v>
      </c>
      <c r="Q1454" s="3" t="s">
        <v>39</v>
      </c>
      <c r="R1454" s="3" t="s">
        <v>602</v>
      </c>
      <c r="S1454" s="3" t="s">
        <v>3328</v>
      </c>
      <c r="T1454" s="3" t="s">
        <v>39</v>
      </c>
      <c r="U1454" s="3" t="s">
        <v>3326</v>
      </c>
      <c r="V1454" s="3" t="s">
        <v>39</v>
      </c>
      <c r="W1454" s="3" t="s">
        <v>879</v>
      </c>
      <c r="X1454" s="3" t="s">
        <v>39</v>
      </c>
      <c r="Y1454" s="3" t="s">
        <v>39</v>
      </c>
      <c r="Z1454" s="3" t="s">
        <v>39</v>
      </c>
      <c r="AA1454" s="3">
        <v>0</v>
      </c>
      <c r="AB1454" s="3" t="s">
        <v>34</v>
      </c>
      <c r="AC1454" s="3">
        <v>1</v>
      </c>
      <c r="AD1454" s="3">
        <v>0</v>
      </c>
      <c r="AE1454" s="3" t="s">
        <v>39</v>
      </c>
      <c r="AF1454" s="3">
        <v>0</v>
      </c>
      <c r="AG1454" s="3" t="s">
        <v>39</v>
      </c>
      <c r="AH1454" s="3" t="s">
        <v>3329</v>
      </c>
    </row>
    <row r="1455" spans="1:34" hidden="1" outlineLevel="1" collapsed="1" x14ac:dyDescent="0.25">
      <c r="A1455" t="s">
        <v>39</v>
      </c>
      <c r="B1455" s="2" t="s">
        <v>45</v>
      </c>
      <c r="C1455" s="2" t="s">
        <v>46</v>
      </c>
      <c r="D1455" s="2" t="s">
        <v>33</v>
      </c>
      <c r="E1455" s="2" t="s">
        <v>47</v>
      </c>
      <c r="F1455" s="2" t="s">
        <v>48</v>
      </c>
      <c r="G1455" s="2" t="s">
        <v>28</v>
      </c>
      <c r="H1455" s="2" t="s">
        <v>49</v>
      </c>
      <c r="I1455" s="2" t="s">
        <v>8</v>
      </c>
      <c r="J1455" s="2" t="s">
        <v>50</v>
      </c>
      <c r="K1455" s="2" t="s">
        <v>51</v>
      </c>
      <c r="L1455" s="2" t="s">
        <v>52</v>
      </c>
      <c r="M1455" s="2" t="s">
        <v>53</v>
      </c>
      <c r="N1455" s="2" t="s">
        <v>54</v>
      </c>
      <c r="O1455" s="2" t="s">
        <v>27</v>
      </c>
      <c r="P1455" s="2" t="s">
        <v>55</v>
      </c>
      <c r="Q1455" s="2" t="s">
        <v>56</v>
      </c>
      <c r="R1455" s="2" t="s">
        <v>57</v>
      </c>
      <c r="S1455" s="2" t="s">
        <v>58</v>
      </c>
    </row>
    <row r="1456" spans="1:34" hidden="1" outlineLevel="1" collapsed="1" x14ac:dyDescent="0.25">
      <c r="A1456" t="s">
        <v>39</v>
      </c>
      <c r="B1456" s="4" t="s">
        <v>34</v>
      </c>
      <c r="C1456" s="4" t="s">
        <v>3330</v>
      </c>
      <c r="D1456" s="4" t="s">
        <v>39</v>
      </c>
      <c r="E1456" s="4">
        <v>2.21315E-5</v>
      </c>
      <c r="F1456" s="4">
        <v>6.6384300000000001E-4</v>
      </c>
      <c r="G1456" s="4">
        <v>1</v>
      </c>
      <c r="H1456" s="4">
        <v>1</v>
      </c>
      <c r="I1456" s="4">
        <v>1</v>
      </c>
      <c r="J1456" s="4" t="s">
        <v>3326</v>
      </c>
      <c r="K1456" s="4" t="s">
        <v>3331</v>
      </c>
      <c r="L1456" s="4" t="s">
        <v>39</v>
      </c>
      <c r="M1456" s="4">
        <v>0</v>
      </c>
      <c r="N1456" s="4">
        <v>1623.8952099999999</v>
      </c>
      <c r="O1456" s="4" t="s">
        <v>34</v>
      </c>
      <c r="P1456" s="4" t="s">
        <v>34</v>
      </c>
      <c r="Q1456" s="4">
        <v>1.9819999999999999E-4</v>
      </c>
      <c r="R1456" s="4">
        <v>5.1689999999999998E-7</v>
      </c>
      <c r="S1456" s="4">
        <v>4.07</v>
      </c>
    </row>
    <row r="1457" spans="1:34" hidden="1" outlineLevel="1" collapsed="1" x14ac:dyDescent="0.25">
      <c r="A1457" t="s">
        <v>39</v>
      </c>
      <c r="B1457" s="4" t="s">
        <v>34</v>
      </c>
      <c r="C1457" s="4" t="s">
        <v>3332</v>
      </c>
      <c r="D1457" s="4" t="s">
        <v>3333</v>
      </c>
      <c r="E1457" s="4">
        <v>6.1997300000000001E-4</v>
      </c>
      <c r="F1457" s="4">
        <v>6.6384300000000001E-4</v>
      </c>
      <c r="G1457" s="4">
        <v>1</v>
      </c>
      <c r="H1457" s="4">
        <v>1</v>
      </c>
      <c r="I1457" s="4">
        <v>1</v>
      </c>
      <c r="J1457" s="4" t="s">
        <v>3326</v>
      </c>
      <c r="K1457" s="4" t="s">
        <v>3334</v>
      </c>
      <c r="L1457" s="4" t="s">
        <v>3335</v>
      </c>
      <c r="M1457" s="4">
        <v>0</v>
      </c>
      <c r="N1457" s="4">
        <v>3749.6653700000002</v>
      </c>
      <c r="O1457" s="4" t="s">
        <v>34</v>
      </c>
      <c r="P1457" s="4" t="s">
        <v>34</v>
      </c>
      <c r="Q1457" s="4">
        <v>1.9819999999999999E-4</v>
      </c>
      <c r="R1457" s="4">
        <v>3.8940000000000003E-5</v>
      </c>
      <c r="S1457" s="4">
        <v>3.69</v>
      </c>
    </row>
    <row r="1458" spans="1:34" hidden="1" outlineLevel="1" collapsed="1" x14ac:dyDescent="0.25">
      <c r="A1458" t="s">
        <v>39</v>
      </c>
      <c r="B1458" s="4" t="s">
        <v>34</v>
      </c>
      <c r="C1458" s="4" t="s">
        <v>3336</v>
      </c>
      <c r="D1458" s="4" t="s">
        <v>39</v>
      </c>
      <c r="E1458" s="4">
        <v>9.4466800000000007E-3</v>
      </c>
      <c r="F1458" s="4">
        <v>6.6384300000000001E-4</v>
      </c>
      <c r="G1458" s="4">
        <v>1</v>
      </c>
      <c r="H1458" s="4">
        <v>1</v>
      </c>
      <c r="I1458" s="4">
        <v>1</v>
      </c>
      <c r="J1458" s="4" t="s">
        <v>3326</v>
      </c>
      <c r="K1458" s="4" t="s">
        <v>3337</v>
      </c>
      <c r="L1458" s="4" t="s">
        <v>39</v>
      </c>
      <c r="M1458" s="4">
        <v>0</v>
      </c>
      <c r="N1458" s="4">
        <v>1451.73765</v>
      </c>
      <c r="O1458" s="4" t="s">
        <v>34</v>
      </c>
      <c r="P1458" s="4" t="s">
        <v>34</v>
      </c>
      <c r="Q1458" s="4">
        <v>1.9819999999999999E-4</v>
      </c>
      <c r="R1458" s="4">
        <v>1.3320000000000001E-3</v>
      </c>
      <c r="S1458" s="4">
        <v>2.39</v>
      </c>
    </row>
    <row r="1459" spans="1:34" x14ac:dyDescent="0.25">
      <c r="A1459" s="3" t="s">
        <v>34</v>
      </c>
      <c r="B1459" s="3" t="s">
        <v>35</v>
      </c>
      <c r="C1459" s="3" t="s">
        <v>3338</v>
      </c>
      <c r="D1459" s="3" t="s">
        <v>3339</v>
      </c>
      <c r="E1459" s="3">
        <v>0</v>
      </c>
      <c r="F1459" s="3">
        <v>13.506</v>
      </c>
      <c r="G1459" s="3">
        <v>26</v>
      </c>
      <c r="H1459" s="3">
        <v>4</v>
      </c>
      <c r="I1459" s="3">
        <v>15</v>
      </c>
      <c r="J1459" s="3">
        <v>4</v>
      </c>
      <c r="K1459" s="3">
        <v>174</v>
      </c>
      <c r="L1459" s="3">
        <v>19.7</v>
      </c>
      <c r="M1459" s="3">
        <v>9.92</v>
      </c>
      <c r="N1459" s="3">
        <v>42.43</v>
      </c>
      <c r="O1459" s="3">
        <v>4</v>
      </c>
      <c r="P1459" s="3" t="s">
        <v>421</v>
      </c>
      <c r="Q1459" s="3" t="s">
        <v>876</v>
      </c>
      <c r="R1459" s="3" t="s">
        <v>877</v>
      </c>
      <c r="S1459" s="3" t="s">
        <v>3340</v>
      </c>
      <c r="T1459" s="3" t="s">
        <v>39</v>
      </c>
      <c r="U1459" s="3" t="s">
        <v>3341</v>
      </c>
      <c r="V1459" s="3" t="s">
        <v>39</v>
      </c>
      <c r="W1459" s="3" t="s">
        <v>226</v>
      </c>
      <c r="X1459" s="3" t="s">
        <v>39</v>
      </c>
      <c r="Y1459" s="3" t="s">
        <v>39</v>
      </c>
      <c r="Z1459" s="3" t="s">
        <v>39</v>
      </c>
      <c r="AA1459" s="3">
        <v>0</v>
      </c>
      <c r="AB1459" s="3" t="s">
        <v>34</v>
      </c>
      <c r="AC1459" s="3">
        <v>1</v>
      </c>
      <c r="AD1459" s="3">
        <v>0</v>
      </c>
      <c r="AE1459" s="3" t="s">
        <v>39</v>
      </c>
      <c r="AF1459" s="3">
        <v>0</v>
      </c>
      <c r="AG1459" s="3" t="s">
        <v>39</v>
      </c>
      <c r="AH1459" s="3" t="s">
        <v>39</v>
      </c>
    </row>
    <row r="1460" spans="1:34" hidden="1" outlineLevel="1" collapsed="1" x14ac:dyDescent="0.25">
      <c r="A1460" t="s">
        <v>39</v>
      </c>
      <c r="B1460" s="2" t="s">
        <v>45</v>
      </c>
      <c r="C1460" s="2" t="s">
        <v>46</v>
      </c>
      <c r="D1460" s="2" t="s">
        <v>33</v>
      </c>
      <c r="E1460" s="2" t="s">
        <v>47</v>
      </c>
      <c r="F1460" s="2" t="s">
        <v>48</v>
      </c>
      <c r="G1460" s="2" t="s">
        <v>28</v>
      </c>
      <c r="H1460" s="2" t="s">
        <v>49</v>
      </c>
      <c r="I1460" s="2" t="s">
        <v>8</v>
      </c>
      <c r="J1460" s="2" t="s">
        <v>50</v>
      </c>
      <c r="K1460" s="2" t="s">
        <v>51</v>
      </c>
      <c r="L1460" s="2" t="s">
        <v>52</v>
      </c>
      <c r="M1460" s="2" t="s">
        <v>53</v>
      </c>
      <c r="N1460" s="2" t="s">
        <v>54</v>
      </c>
      <c r="O1460" s="2" t="s">
        <v>27</v>
      </c>
      <c r="P1460" s="2" t="s">
        <v>55</v>
      </c>
      <c r="Q1460" s="2" t="s">
        <v>56</v>
      </c>
      <c r="R1460" s="2" t="s">
        <v>57</v>
      </c>
      <c r="S1460" s="2" t="s">
        <v>58</v>
      </c>
    </row>
    <row r="1461" spans="1:34" hidden="1" outlineLevel="1" collapsed="1" x14ac:dyDescent="0.25">
      <c r="A1461" t="s">
        <v>39</v>
      </c>
      <c r="B1461" s="4" t="s">
        <v>34</v>
      </c>
      <c r="C1461" s="4" t="s">
        <v>3342</v>
      </c>
      <c r="D1461" s="4" t="s">
        <v>39</v>
      </c>
      <c r="E1461" s="4">
        <v>1.7481099999999999E-2</v>
      </c>
      <c r="F1461" s="4">
        <v>6.6384300000000001E-4</v>
      </c>
      <c r="G1461" s="4">
        <v>1</v>
      </c>
      <c r="H1461" s="4">
        <v>2</v>
      </c>
      <c r="I1461" s="4">
        <v>2</v>
      </c>
      <c r="J1461" s="4" t="s">
        <v>3338</v>
      </c>
      <c r="K1461" s="4" t="s">
        <v>3343</v>
      </c>
      <c r="L1461" s="4" t="s">
        <v>39</v>
      </c>
      <c r="M1461" s="4">
        <v>1</v>
      </c>
      <c r="N1461" s="4">
        <v>1141.6211599999999</v>
      </c>
      <c r="O1461" s="4" t="s">
        <v>34</v>
      </c>
      <c r="P1461" s="4" t="s">
        <v>34</v>
      </c>
      <c r="Q1461" s="4">
        <v>1.9819999999999999E-4</v>
      </c>
      <c r="R1461" s="4">
        <v>2.977E-3</v>
      </c>
      <c r="S1461" s="4">
        <v>2.2200000000000002</v>
      </c>
    </row>
    <row r="1462" spans="1:34" hidden="1" outlineLevel="1" collapsed="1" x14ac:dyDescent="0.25">
      <c r="A1462" t="s">
        <v>39</v>
      </c>
      <c r="B1462" s="4" t="s">
        <v>34</v>
      </c>
      <c r="C1462" s="4" t="s">
        <v>3344</v>
      </c>
      <c r="D1462" s="4" t="s">
        <v>39</v>
      </c>
      <c r="E1462" s="4">
        <v>3.9078000000000002E-2</v>
      </c>
      <c r="F1462" s="4">
        <v>6.6384300000000001E-4</v>
      </c>
      <c r="G1462" s="4">
        <v>1</v>
      </c>
      <c r="H1462" s="4">
        <v>2</v>
      </c>
      <c r="I1462" s="4">
        <v>1</v>
      </c>
      <c r="J1462" s="4" t="s">
        <v>3338</v>
      </c>
      <c r="K1462" s="4" t="s">
        <v>3345</v>
      </c>
      <c r="L1462" s="4" t="s">
        <v>39</v>
      </c>
      <c r="M1462" s="4">
        <v>0</v>
      </c>
      <c r="N1462" s="4">
        <v>894.55196000000001</v>
      </c>
      <c r="O1462" s="4" t="s">
        <v>34</v>
      </c>
      <c r="P1462" s="4" t="s">
        <v>34</v>
      </c>
      <c r="Q1462" s="4">
        <v>1.9819999999999999E-4</v>
      </c>
      <c r="R1462" s="4">
        <v>8.5529999999999998E-3</v>
      </c>
      <c r="S1462" s="4">
        <v>2.15</v>
      </c>
    </row>
    <row r="1463" spans="1:34" hidden="1" outlineLevel="1" collapsed="1" x14ac:dyDescent="0.25">
      <c r="A1463" t="s">
        <v>39</v>
      </c>
      <c r="B1463" s="4" t="s">
        <v>34</v>
      </c>
      <c r="C1463" s="4" t="s">
        <v>3346</v>
      </c>
      <c r="D1463" s="4" t="s">
        <v>39</v>
      </c>
      <c r="E1463" s="4">
        <v>2.6115099999999999E-2</v>
      </c>
      <c r="F1463" s="4">
        <v>6.6384300000000001E-4</v>
      </c>
      <c r="G1463" s="4">
        <v>1</v>
      </c>
      <c r="H1463" s="4">
        <v>2</v>
      </c>
      <c r="I1463" s="4">
        <v>1</v>
      </c>
      <c r="J1463" s="4" t="s">
        <v>3338</v>
      </c>
      <c r="K1463" s="4" t="s">
        <v>3347</v>
      </c>
      <c r="L1463" s="4" t="s">
        <v>39</v>
      </c>
      <c r="M1463" s="4">
        <v>0</v>
      </c>
      <c r="N1463" s="4">
        <v>1358.7274199999999</v>
      </c>
      <c r="O1463" s="4" t="s">
        <v>34</v>
      </c>
      <c r="P1463" s="4" t="s">
        <v>34</v>
      </c>
      <c r="Q1463" s="4">
        <v>1.9819999999999999E-4</v>
      </c>
      <c r="R1463" s="4">
        <v>5.0559999999999997E-3</v>
      </c>
      <c r="S1463" s="4">
        <v>2.67</v>
      </c>
    </row>
    <row r="1464" spans="1:34" hidden="1" outlineLevel="1" collapsed="1" x14ac:dyDescent="0.25">
      <c r="A1464" t="s">
        <v>39</v>
      </c>
      <c r="B1464" s="4" t="s">
        <v>34</v>
      </c>
      <c r="C1464" s="4" t="s">
        <v>3348</v>
      </c>
      <c r="D1464" s="4" t="s">
        <v>39</v>
      </c>
      <c r="E1464" s="4">
        <v>1.23268E-5</v>
      </c>
      <c r="F1464" s="4">
        <v>6.6384300000000001E-4</v>
      </c>
      <c r="G1464" s="4">
        <v>1</v>
      </c>
      <c r="H1464" s="4">
        <v>2</v>
      </c>
      <c r="I1464" s="4">
        <v>11</v>
      </c>
      <c r="J1464" s="4" t="s">
        <v>3338</v>
      </c>
      <c r="K1464" s="4" t="s">
        <v>3349</v>
      </c>
      <c r="L1464" s="4" t="s">
        <v>39</v>
      </c>
      <c r="M1464" s="4">
        <v>0</v>
      </c>
      <c r="N1464" s="4">
        <v>1513.82205</v>
      </c>
      <c r="O1464" s="4" t="s">
        <v>34</v>
      </c>
      <c r="P1464" s="4" t="s">
        <v>34</v>
      </c>
      <c r="Q1464" s="4">
        <v>1.9819999999999999E-4</v>
      </c>
      <c r="R1464" s="4">
        <v>2.424E-7</v>
      </c>
      <c r="S1464" s="4">
        <v>3.57</v>
      </c>
    </row>
    <row r="1465" spans="1:34" x14ac:dyDescent="0.25">
      <c r="A1465" s="3" t="s">
        <v>34</v>
      </c>
      <c r="B1465" s="3" t="s">
        <v>35</v>
      </c>
      <c r="C1465" s="3" t="s">
        <v>3350</v>
      </c>
      <c r="D1465" s="3" t="s">
        <v>3351</v>
      </c>
      <c r="E1465" s="3">
        <v>0</v>
      </c>
      <c r="F1465" s="3">
        <v>13.282</v>
      </c>
      <c r="G1465" s="3">
        <v>7</v>
      </c>
      <c r="H1465" s="3">
        <v>3</v>
      </c>
      <c r="I1465" s="3">
        <v>6</v>
      </c>
      <c r="J1465" s="3">
        <v>3</v>
      </c>
      <c r="K1465" s="3">
        <v>717</v>
      </c>
      <c r="L1465" s="3">
        <v>80</v>
      </c>
      <c r="M1465" s="3">
        <v>6.43</v>
      </c>
      <c r="N1465" s="3">
        <v>17.54</v>
      </c>
      <c r="O1465" s="3">
        <v>3</v>
      </c>
      <c r="P1465" s="3" t="s">
        <v>421</v>
      </c>
      <c r="Q1465" s="3" t="s">
        <v>39</v>
      </c>
      <c r="R1465" s="3" t="s">
        <v>619</v>
      </c>
      <c r="S1465" s="3" t="s">
        <v>3352</v>
      </c>
      <c r="T1465" s="3" t="s">
        <v>3353</v>
      </c>
      <c r="U1465" s="3" t="s">
        <v>3350</v>
      </c>
      <c r="V1465" s="3" t="s">
        <v>3354</v>
      </c>
      <c r="W1465" s="3" t="s">
        <v>147</v>
      </c>
      <c r="X1465" s="3" t="s">
        <v>3355</v>
      </c>
      <c r="Y1465" s="3" t="s">
        <v>3356</v>
      </c>
      <c r="Z1465" s="3" t="s">
        <v>3357</v>
      </c>
      <c r="AA1465" s="3">
        <v>11</v>
      </c>
      <c r="AB1465" s="3" t="s">
        <v>34</v>
      </c>
      <c r="AC1465" s="3">
        <v>1</v>
      </c>
      <c r="AD1465" s="3">
        <v>0</v>
      </c>
      <c r="AE1465" s="3" t="s">
        <v>39</v>
      </c>
      <c r="AF1465" s="3">
        <v>2</v>
      </c>
      <c r="AG1465" s="3" t="s">
        <v>3358</v>
      </c>
      <c r="AH1465" s="3" t="s">
        <v>3358</v>
      </c>
    </row>
    <row r="1466" spans="1:34" hidden="1" outlineLevel="1" collapsed="1" x14ac:dyDescent="0.25">
      <c r="A1466" t="s">
        <v>39</v>
      </c>
      <c r="B1466" s="2" t="s">
        <v>45</v>
      </c>
      <c r="C1466" s="2" t="s">
        <v>46</v>
      </c>
      <c r="D1466" s="2" t="s">
        <v>33</v>
      </c>
      <c r="E1466" s="2" t="s">
        <v>47</v>
      </c>
      <c r="F1466" s="2" t="s">
        <v>48</v>
      </c>
      <c r="G1466" s="2" t="s">
        <v>28</v>
      </c>
      <c r="H1466" s="2" t="s">
        <v>49</v>
      </c>
      <c r="I1466" s="2" t="s">
        <v>8</v>
      </c>
      <c r="J1466" s="2" t="s">
        <v>50</v>
      </c>
      <c r="K1466" s="2" t="s">
        <v>51</v>
      </c>
      <c r="L1466" s="2" t="s">
        <v>52</v>
      </c>
      <c r="M1466" s="2" t="s">
        <v>53</v>
      </c>
      <c r="N1466" s="2" t="s">
        <v>54</v>
      </c>
      <c r="O1466" s="2" t="s">
        <v>27</v>
      </c>
      <c r="P1466" s="2" t="s">
        <v>55</v>
      </c>
      <c r="Q1466" s="2" t="s">
        <v>56</v>
      </c>
      <c r="R1466" s="2" t="s">
        <v>57</v>
      </c>
      <c r="S1466" s="2" t="s">
        <v>58</v>
      </c>
    </row>
    <row r="1467" spans="1:34" hidden="1" outlineLevel="1" collapsed="1" x14ac:dyDescent="0.25">
      <c r="A1467" t="s">
        <v>39</v>
      </c>
      <c r="B1467" s="4" t="s">
        <v>34</v>
      </c>
      <c r="C1467" s="4" t="s">
        <v>3359</v>
      </c>
      <c r="D1467" s="4" t="s">
        <v>39</v>
      </c>
      <c r="E1467" s="4">
        <v>2.2834399999999999E-3</v>
      </c>
      <c r="F1467" s="4">
        <v>6.6384300000000001E-4</v>
      </c>
      <c r="G1467" s="4">
        <v>1</v>
      </c>
      <c r="H1467" s="4">
        <v>1</v>
      </c>
      <c r="I1467" s="4">
        <v>2</v>
      </c>
      <c r="J1467" s="4" t="s">
        <v>3350</v>
      </c>
      <c r="K1467" s="4" t="s">
        <v>3360</v>
      </c>
      <c r="L1467" s="4" t="s">
        <v>39</v>
      </c>
      <c r="M1467" s="4">
        <v>0</v>
      </c>
      <c r="N1467" s="4">
        <v>2418.2048100000002</v>
      </c>
      <c r="O1467" s="4" t="s">
        <v>34</v>
      </c>
      <c r="P1467" s="4" t="s">
        <v>34</v>
      </c>
      <c r="Q1467" s="4">
        <v>1.9819999999999999E-4</v>
      </c>
      <c r="R1467" s="4">
        <v>2.1149999999999999E-4</v>
      </c>
      <c r="S1467" s="4">
        <v>2.6</v>
      </c>
    </row>
    <row r="1468" spans="1:34" hidden="1" outlineLevel="1" collapsed="1" x14ac:dyDescent="0.25">
      <c r="A1468" t="s">
        <v>39</v>
      </c>
      <c r="B1468" s="4" t="s">
        <v>34</v>
      </c>
      <c r="C1468" s="4" t="s">
        <v>3361</v>
      </c>
      <c r="D1468" s="4" t="s">
        <v>39</v>
      </c>
      <c r="E1468" s="4">
        <v>6.4924099999999997E-5</v>
      </c>
      <c r="F1468" s="4">
        <v>6.6384300000000001E-4</v>
      </c>
      <c r="G1468" s="4">
        <v>1</v>
      </c>
      <c r="H1468" s="4">
        <v>1</v>
      </c>
      <c r="I1468" s="4">
        <v>3</v>
      </c>
      <c r="J1468" s="4" t="s">
        <v>3350</v>
      </c>
      <c r="K1468" s="4" t="s">
        <v>3362</v>
      </c>
      <c r="L1468" s="4" t="s">
        <v>39</v>
      </c>
      <c r="M1468" s="4">
        <v>0</v>
      </c>
      <c r="N1468" s="4">
        <v>1616.89661</v>
      </c>
      <c r="O1468" s="4" t="s">
        <v>34</v>
      </c>
      <c r="P1468" s="4" t="s">
        <v>34</v>
      </c>
      <c r="Q1468" s="4">
        <v>1.9819999999999999E-4</v>
      </c>
      <c r="R1468" s="4">
        <v>2.0829999999999998E-6</v>
      </c>
      <c r="S1468" s="4">
        <v>3.29</v>
      </c>
    </row>
    <row r="1469" spans="1:34" hidden="1" outlineLevel="1" collapsed="1" x14ac:dyDescent="0.25">
      <c r="A1469" t="s">
        <v>39</v>
      </c>
      <c r="B1469" s="4" t="s">
        <v>34</v>
      </c>
      <c r="C1469" s="4" t="s">
        <v>3363</v>
      </c>
      <c r="D1469" s="4" t="s">
        <v>3364</v>
      </c>
      <c r="E1469" s="4">
        <v>1.53849E-2</v>
      </c>
      <c r="F1469" s="4">
        <v>6.6384300000000001E-4</v>
      </c>
      <c r="G1469" s="4">
        <v>1</v>
      </c>
      <c r="H1469" s="4">
        <v>1</v>
      </c>
      <c r="I1469" s="4">
        <v>1</v>
      </c>
      <c r="J1469" s="4" t="s">
        <v>3350</v>
      </c>
      <c r="K1469" s="4" t="s">
        <v>3365</v>
      </c>
      <c r="L1469" s="4" t="s">
        <v>3366</v>
      </c>
      <c r="M1469" s="4">
        <v>0</v>
      </c>
      <c r="N1469" s="4">
        <v>1666.8390199999999</v>
      </c>
      <c r="O1469" s="4" t="s">
        <v>34</v>
      </c>
      <c r="P1469" s="4" t="s">
        <v>34</v>
      </c>
      <c r="Q1469" s="4">
        <v>1.9819999999999999E-4</v>
      </c>
      <c r="R1469" s="4">
        <v>2.526E-3</v>
      </c>
      <c r="S1469" s="4">
        <v>2.88</v>
      </c>
    </row>
    <row r="1470" spans="1:34" x14ac:dyDescent="0.25">
      <c r="A1470" s="3" t="s">
        <v>34</v>
      </c>
      <c r="B1470" s="3" t="s">
        <v>35</v>
      </c>
      <c r="C1470" s="3" t="s">
        <v>3367</v>
      </c>
      <c r="D1470" s="3" t="s">
        <v>3368</v>
      </c>
      <c r="E1470" s="3">
        <v>0</v>
      </c>
      <c r="F1470" s="3">
        <v>13.234999999999999</v>
      </c>
      <c r="G1470" s="3">
        <v>8</v>
      </c>
      <c r="H1470" s="3">
        <v>3</v>
      </c>
      <c r="I1470" s="3">
        <v>8</v>
      </c>
      <c r="J1470" s="3">
        <v>3</v>
      </c>
      <c r="K1470" s="3">
        <v>796</v>
      </c>
      <c r="L1470" s="3">
        <v>88.5</v>
      </c>
      <c r="M1470" s="3">
        <v>7.39</v>
      </c>
      <c r="N1470" s="3">
        <v>21.21</v>
      </c>
      <c r="O1470" s="3">
        <v>3</v>
      </c>
      <c r="P1470" s="3" t="s">
        <v>39</v>
      </c>
      <c r="Q1470" s="3" t="s">
        <v>39</v>
      </c>
      <c r="R1470" s="3" t="s">
        <v>39</v>
      </c>
      <c r="S1470" s="3" t="s">
        <v>3369</v>
      </c>
      <c r="T1470" s="3" t="s">
        <v>39</v>
      </c>
      <c r="U1470" s="3" t="s">
        <v>3367</v>
      </c>
      <c r="V1470" s="3" t="s">
        <v>39</v>
      </c>
      <c r="W1470" s="3" t="s">
        <v>1558</v>
      </c>
      <c r="X1470" s="3" t="s">
        <v>39</v>
      </c>
      <c r="Y1470" s="3" t="s">
        <v>39</v>
      </c>
      <c r="Z1470" s="3" t="s">
        <v>39</v>
      </c>
      <c r="AA1470" s="3">
        <v>0</v>
      </c>
      <c r="AB1470" s="3" t="s">
        <v>34</v>
      </c>
      <c r="AC1470" s="3">
        <v>1</v>
      </c>
      <c r="AD1470" s="3">
        <v>0</v>
      </c>
      <c r="AE1470" s="3" t="s">
        <v>39</v>
      </c>
      <c r="AF1470" s="3">
        <v>0</v>
      </c>
      <c r="AG1470" s="3" t="s">
        <v>39</v>
      </c>
      <c r="AH1470" s="3" t="s">
        <v>1912</v>
      </c>
    </row>
    <row r="1471" spans="1:34" hidden="1" outlineLevel="1" collapsed="1" x14ac:dyDescent="0.25">
      <c r="A1471" t="s">
        <v>39</v>
      </c>
      <c r="B1471" s="2" t="s">
        <v>45</v>
      </c>
      <c r="C1471" s="2" t="s">
        <v>46</v>
      </c>
      <c r="D1471" s="2" t="s">
        <v>33</v>
      </c>
      <c r="E1471" s="2" t="s">
        <v>47</v>
      </c>
      <c r="F1471" s="2" t="s">
        <v>48</v>
      </c>
      <c r="G1471" s="2" t="s">
        <v>28</v>
      </c>
      <c r="H1471" s="2" t="s">
        <v>49</v>
      </c>
      <c r="I1471" s="2" t="s">
        <v>8</v>
      </c>
      <c r="J1471" s="2" t="s">
        <v>50</v>
      </c>
      <c r="K1471" s="2" t="s">
        <v>51</v>
      </c>
      <c r="L1471" s="2" t="s">
        <v>52</v>
      </c>
      <c r="M1471" s="2" t="s">
        <v>53</v>
      </c>
      <c r="N1471" s="2" t="s">
        <v>54</v>
      </c>
      <c r="O1471" s="2" t="s">
        <v>27</v>
      </c>
      <c r="P1471" s="2" t="s">
        <v>55</v>
      </c>
      <c r="Q1471" s="2" t="s">
        <v>56</v>
      </c>
      <c r="R1471" s="2" t="s">
        <v>57</v>
      </c>
      <c r="S1471" s="2" t="s">
        <v>58</v>
      </c>
    </row>
    <row r="1472" spans="1:34" hidden="1" outlineLevel="1" collapsed="1" x14ac:dyDescent="0.25">
      <c r="A1472" t="s">
        <v>39</v>
      </c>
      <c r="B1472" s="4" t="s">
        <v>34</v>
      </c>
      <c r="C1472" s="4" t="s">
        <v>3370</v>
      </c>
      <c r="D1472" s="4" t="s">
        <v>341</v>
      </c>
      <c r="E1472" s="4">
        <v>7.2298600000000001E-4</v>
      </c>
      <c r="F1472" s="4">
        <v>6.6384300000000001E-4</v>
      </c>
      <c r="G1472" s="4">
        <v>1</v>
      </c>
      <c r="H1472" s="4">
        <v>1</v>
      </c>
      <c r="I1472" s="4">
        <v>3</v>
      </c>
      <c r="J1472" s="4" t="s">
        <v>3367</v>
      </c>
      <c r="K1472" s="4" t="s">
        <v>3371</v>
      </c>
      <c r="L1472" s="4" t="s">
        <v>3372</v>
      </c>
      <c r="M1472" s="4">
        <v>0</v>
      </c>
      <c r="N1472" s="4">
        <v>1340.6229499999999</v>
      </c>
      <c r="O1472" s="4" t="s">
        <v>34</v>
      </c>
      <c r="P1472" s="4" t="s">
        <v>34</v>
      </c>
      <c r="Q1472" s="4">
        <v>1.9819999999999999E-4</v>
      </c>
      <c r="R1472" s="4">
        <v>4.7519999999999999E-5</v>
      </c>
      <c r="S1472" s="4">
        <v>2.97</v>
      </c>
    </row>
    <row r="1473" spans="1:34" hidden="1" outlineLevel="1" collapsed="1" x14ac:dyDescent="0.25">
      <c r="A1473" t="s">
        <v>39</v>
      </c>
      <c r="B1473" s="4" t="s">
        <v>34</v>
      </c>
      <c r="C1473" s="4" t="s">
        <v>3373</v>
      </c>
      <c r="D1473" s="4" t="s">
        <v>39</v>
      </c>
      <c r="E1473" s="4">
        <v>3.6195699999999999E-3</v>
      </c>
      <c r="F1473" s="4">
        <v>6.6384300000000001E-4</v>
      </c>
      <c r="G1473" s="4">
        <v>1</v>
      </c>
      <c r="H1473" s="4">
        <v>1</v>
      </c>
      <c r="I1473" s="4">
        <v>3</v>
      </c>
      <c r="J1473" s="4" t="s">
        <v>3367</v>
      </c>
      <c r="K1473" s="4" t="s">
        <v>3374</v>
      </c>
      <c r="L1473" s="4" t="s">
        <v>39</v>
      </c>
      <c r="M1473" s="4">
        <v>1</v>
      </c>
      <c r="N1473" s="4">
        <v>3764.7944499999999</v>
      </c>
      <c r="O1473" s="4" t="s">
        <v>34</v>
      </c>
      <c r="P1473" s="4" t="s">
        <v>34</v>
      </c>
      <c r="Q1473" s="4">
        <v>1.9819999999999999E-4</v>
      </c>
      <c r="R1473" s="4">
        <v>3.8390000000000001E-4</v>
      </c>
      <c r="S1473" s="4">
        <v>4.07</v>
      </c>
    </row>
    <row r="1474" spans="1:34" hidden="1" outlineLevel="1" collapsed="1" x14ac:dyDescent="0.25">
      <c r="A1474" t="s">
        <v>39</v>
      </c>
      <c r="B1474" s="4" t="s">
        <v>34</v>
      </c>
      <c r="C1474" s="4" t="s">
        <v>3375</v>
      </c>
      <c r="D1474" s="4" t="s">
        <v>39</v>
      </c>
      <c r="E1474" s="4">
        <v>9.5911300000000004E-4</v>
      </c>
      <c r="F1474" s="4">
        <v>6.6384300000000001E-4</v>
      </c>
      <c r="G1474" s="4">
        <v>1</v>
      </c>
      <c r="H1474" s="4">
        <v>1</v>
      </c>
      <c r="I1474" s="4">
        <v>2</v>
      </c>
      <c r="J1474" s="4" t="s">
        <v>3367</v>
      </c>
      <c r="K1474" s="4" t="s">
        <v>3376</v>
      </c>
      <c r="L1474" s="4" t="s">
        <v>39</v>
      </c>
      <c r="M1474" s="4">
        <v>0</v>
      </c>
      <c r="N1474" s="4">
        <v>1378.6961200000001</v>
      </c>
      <c r="O1474" s="4" t="s">
        <v>34</v>
      </c>
      <c r="P1474" s="4" t="s">
        <v>34</v>
      </c>
      <c r="Q1474" s="4">
        <v>1.9819999999999999E-4</v>
      </c>
      <c r="R1474" s="4">
        <v>6.8620000000000004E-5</v>
      </c>
      <c r="S1474" s="4">
        <v>2.72</v>
      </c>
    </row>
    <row r="1475" spans="1:34" x14ac:dyDescent="0.25">
      <c r="A1475" s="3" t="s">
        <v>34</v>
      </c>
      <c r="B1475" s="3" t="s">
        <v>35</v>
      </c>
      <c r="C1475" s="3" t="s">
        <v>3377</v>
      </c>
      <c r="D1475" s="3" t="s">
        <v>3378</v>
      </c>
      <c r="E1475" s="3">
        <v>0</v>
      </c>
      <c r="F1475" s="3">
        <v>13.211</v>
      </c>
      <c r="G1475" s="3">
        <v>9</v>
      </c>
      <c r="H1475" s="3">
        <v>3</v>
      </c>
      <c r="I1475" s="3">
        <v>6</v>
      </c>
      <c r="J1475" s="3">
        <v>3</v>
      </c>
      <c r="K1475" s="3">
        <v>520</v>
      </c>
      <c r="L1475" s="3">
        <v>57.7</v>
      </c>
      <c r="M1475" s="3">
        <v>8.8800000000000008</v>
      </c>
      <c r="N1475" s="3">
        <v>16.350000000000001</v>
      </c>
      <c r="O1475" s="3">
        <v>3</v>
      </c>
      <c r="P1475" s="3" t="s">
        <v>39</v>
      </c>
      <c r="Q1475" s="3" t="s">
        <v>39</v>
      </c>
      <c r="R1475" s="3" t="s">
        <v>602</v>
      </c>
      <c r="S1475" s="3" t="s">
        <v>3379</v>
      </c>
      <c r="T1475" s="3" t="s">
        <v>39</v>
      </c>
      <c r="U1475" s="3" t="s">
        <v>3377</v>
      </c>
      <c r="V1475" s="3" t="s">
        <v>39</v>
      </c>
      <c r="W1475" s="3" t="s">
        <v>358</v>
      </c>
      <c r="X1475" s="3" t="s">
        <v>39</v>
      </c>
      <c r="Y1475" s="3" t="s">
        <v>39</v>
      </c>
      <c r="Z1475" s="3" t="s">
        <v>39</v>
      </c>
      <c r="AA1475" s="3">
        <v>0</v>
      </c>
      <c r="AB1475" s="3" t="s">
        <v>34</v>
      </c>
      <c r="AC1475" s="3">
        <v>1</v>
      </c>
      <c r="AD1475" s="3">
        <v>0</v>
      </c>
      <c r="AE1475" s="3" t="s">
        <v>39</v>
      </c>
      <c r="AF1475" s="3">
        <v>0</v>
      </c>
      <c r="AG1475" s="3" t="s">
        <v>39</v>
      </c>
      <c r="AH1475" s="3" t="s">
        <v>3380</v>
      </c>
    </row>
    <row r="1476" spans="1:34" hidden="1" outlineLevel="1" collapsed="1" x14ac:dyDescent="0.25">
      <c r="A1476" t="s">
        <v>39</v>
      </c>
      <c r="B1476" s="2" t="s">
        <v>45</v>
      </c>
      <c r="C1476" s="2" t="s">
        <v>46</v>
      </c>
      <c r="D1476" s="2" t="s">
        <v>33</v>
      </c>
      <c r="E1476" s="2" t="s">
        <v>47</v>
      </c>
      <c r="F1476" s="2" t="s">
        <v>48</v>
      </c>
      <c r="G1476" s="2" t="s">
        <v>28</v>
      </c>
      <c r="H1476" s="2" t="s">
        <v>49</v>
      </c>
      <c r="I1476" s="2" t="s">
        <v>8</v>
      </c>
      <c r="J1476" s="2" t="s">
        <v>50</v>
      </c>
      <c r="K1476" s="2" t="s">
        <v>51</v>
      </c>
      <c r="L1476" s="2" t="s">
        <v>52</v>
      </c>
      <c r="M1476" s="2" t="s">
        <v>53</v>
      </c>
      <c r="N1476" s="2" t="s">
        <v>54</v>
      </c>
      <c r="O1476" s="2" t="s">
        <v>27</v>
      </c>
      <c r="P1476" s="2" t="s">
        <v>55</v>
      </c>
      <c r="Q1476" s="2" t="s">
        <v>56</v>
      </c>
      <c r="R1476" s="2" t="s">
        <v>57</v>
      </c>
      <c r="S1476" s="2" t="s">
        <v>58</v>
      </c>
    </row>
    <row r="1477" spans="1:34" hidden="1" outlineLevel="1" collapsed="1" x14ac:dyDescent="0.25">
      <c r="A1477" t="s">
        <v>39</v>
      </c>
      <c r="B1477" s="4" t="s">
        <v>34</v>
      </c>
      <c r="C1477" s="4" t="s">
        <v>3381</v>
      </c>
      <c r="D1477" s="4" t="s">
        <v>558</v>
      </c>
      <c r="E1477" s="4">
        <v>1.6710799999999999E-3</v>
      </c>
      <c r="F1477" s="4">
        <v>6.6384300000000001E-4</v>
      </c>
      <c r="G1477" s="4">
        <v>1</v>
      </c>
      <c r="H1477" s="4">
        <v>1</v>
      </c>
      <c r="I1477" s="4">
        <v>3</v>
      </c>
      <c r="J1477" s="4" t="s">
        <v>3377</v>
      </c>
      <c r="K1477" s="4" t="s">
        <v>3382</v>
      </c>
      <c r="L1477" s="4" t="s">
        <v>3383</v>
      </c>
      <c r="M1477" s="4">
        <v>0</v>
      </c>
      <c r="N1477" s="4">
        <v>1531.75332</v>
      </c>
      <c r="O1477" s="4" t="s">
        <v>34</v>
      </c>
      <c r="P1477" s="4" t="s">
        <v>34</v>
      </c>
      <c r="Q1477" s="4">
        <v>1.9819999999999999E-4</v>
      </c>
      <c r="R1477" s="4">
        <v>1.4100000000000001E-4</v>
      </c>
      <c r="S1477" s="4">
        <v>1.97</v>
      </c>
    </row>
    <row r="1478" spans="1:34" hidden="1" outlineLevel="1" collapsed="1" x14ac:dyDescent="0.25">
      <c r="A1478" t="s">
        <v>39</v>
      </c>
      <c r="B1478" s="4" t="s">
        <v>34</v>
      </c>
      <c r="C1478" s="4" t="s">
        <v>3384</v>
      </c>
      <c r="D1478" s="4" t="s">
        <v>180</v>
      </c>
      <c r="E1478" s="4">
        <v>1.4189199999999999E-3</v>
      </c>
      <c r="F1478" s="4">
        <v>6.6384300000000001E-4</v>
      </c>
      <c r="G1478" s="4">
        <v>1</v>
      </c>
      <c r="H1478" s="4">
        <v>1</v>
      </c>
      <c r="I1478" s="4">
        <v>2</v>
      </c>
      <c r="J1478" s="4" t="s">
        <v>3377</v>
      </c>
      <c r="K1478" s="4" t="s">
        <v>3385</v>
      </c>
      <c r="L1478" s="4" t="s">
        <v>3386</v>
      </c>
      <c r="M1478" s="4">
        <v>0</v>
      </c>
      <c r="N1478" s="4">
        <v>1576.76757</v>
      </c>
      <c r="O1478" s="4" t="s">
        <v>34</v>
      </c>
      <c r="P1478" s="4" t="s">
        <v>34</v>
      </c>
      <c r="Q1478" s="4">
        <v>1.9819999999999999E-4</v>
      </c>
      <c r="R1478" s="4">
        <v>1.136E-4</v>
      </c>
      <c r="S1478" s="4">
        <v>3.08</v>
      </c>
    </row>
    <row r="1479" spans="1:34" hidden="1" outlineLevel="1" collapsed="1" x14ac:dyDescent="0.25">
      <c r="A1479" t="s">
        <v>39</v>
      </c>
      <c r="B1479" s="4" t="s">
        <v>34</v>
      </c>
      <c r="C1479" s="4" t="s">
        <v>3387</v>
      </c>
      <c r="D1479" s="4" t="s">
        <v>39</v>
      </c>
      <c r="E1479" s="4">
        <v>1.03998E-4</v>
      </c>
      <c r="F1479" s="4">
        <v>6.6384300000000001E-4</v>
      </c>
      <c r="G1479" s="4">
        <v>1</v>
      </c>
      <c r="H1479" s="4">
        <v>1</v>
      </c>
      <c r="I1479" s="4">
        <v>1</v>
      </c>
      <c r="J1479" s="4" t="s">
        <v>3377</v>
      </c>
      <c r="K1479" s="4" t="s">
        <v>3388</v>
      </c>
      <c r="L1479" s="4" t="s">
        <v>39</v>
      </c>
      <c r="M1479" s="4">
        <v>0</v>
      </c>
      <c r="N1479" s="4">
        <v>1830.9232199999999</v>
      </c>
      <c r="O1479" s="4" t="s">
        <v>34</v>
      </c>
      <c r="P1479" s="4" t="s">
        <v>34</v>
      </c>
      <c r="Q1479" s="4">
        <v>1.9819999999999999E-4</v>
      </c>
      <c r="R1479" s="4">
        <v>3.8410000000000002E-6</v>
      </c>
      <c r="S1479" s="4">
        <v>3.76</v>
      </c>
    </row>
    <row r="1480" spans="1:34" x14ac:dyDescent="0.25">
      <c r="A1480" s="3" t="s">
        <v>34</v>
      </c>
      <c r="B1480" s="3" t="s">
        <v>35</v>
      </c>
      <c r="C1480" s="3" t="s">
        <v>3389</v>
      </c>
      <c r="D1480" s="3" t="s">
        <v>3390</v>
      </c>
      <c r="E1480" s="3">
        <v>0</v>
      </c>
      <c r="F1480" s="3">
        <v>13.173</v>
      </c>
      <c r="G1480" s="3">
        <v>10</v>
      </c>
      <c r="H1480" s="3">
        <v>5</v>
      </c>
      <c r="I1480" s="3">
        <v>8</v>
      </c>
      <c r="J1480" s="3">
        <v>5</v>
      </c>
      <c r="K1480" s="3">
        <v>767</v>
      </c>
      <c r="L1480" s="3">
        <v>87.5</v>
      </c>
      <c r="M1480" s="3">
        <v>6.42</v>
      </c>
      <c r="N1480" s="3">
        <v>16.559999999999999</v>
      </c>
      <c r="O1480" s="3">
        <v>5</v>
      </c>
      <c r="P1480" s="3" t="s">
        <v>39</v>
      </c>
      <c r="Q1480" s="3" t="s">
        <v>39</v>
      </c>
      <c r="R1480" s="3" t="s">
        <v>1023</v>
      </c>
      <c r="S1480" s="3" t="s">
        <v>3391</v>
      </c>
      <c r="T1480" s="3" t="s">
        <v>39</v>
      </c>
      <c r="U1480" s="3" t="s">
        <v>3392</v>
      </c>
      <c r="V1480" s="3" t="s">
        <v>39</v>
      </c>
      <c r="W1480" s="3" t="s">
        <v>226</v>
      </c>
      <c r="X1480" s="3" t="s">
        <v>39</v>
      </c>
      <c r="Y1480" s="3" t="s">
        <v>39</v>
      </c>
      <c r="Z1480" s="3" t="s">
        <v>39</v>
      </c>
      <c r="AA1480" s="3">
        <v>0</v>
      </c>
      <c r="AB1480" s="3" t="s">
        <v>34</v>
      </c>
      <c r="AC1480" s="3">
        <v>1</v>
      </c>
      <c r="AD1480" s="3">
        <v>0</v>
      </c>
      <c r="AE1480" s="3" t="s">
        <v>39</v>
      </c>
      <c r="AF1480" s="3">
        <v>3</v>
      </c>
      <c r="AG1480" s="3" t="s">
        <v>3393</v>
      </c>
      <c r="AH1480" s="3" t="s">
        <v>3394</v>
      </c>
    </row>
    <row r="1481" spans="1:34" hidden="1" outlineLevel="1" collapsed="1" x14ac:dyDescent="0.25">
      <c r="A1481" t="s">
        <v>39</v>
      </c>
      <c r="B1481" s="2" t="s">
        <v>45</v>
      </c>
      <c r="C1481" s="2" t="s">
        <v>46</v>
      </c>
      <c r="D1481" s="2" t="s">
        <v>33</v>
      </c>
      <c r="E1481" s="2" t="s">
        <v>47</v>
      </c>
      <c r="F1481" s="2" t="s">
        <v>48</v>
      </c>
      <c r="G1481" s="2" t="s">
        <v>28</v>
      </c>
      <c r="H1481" s="2" t="s">
        <v>49</v>
      </c>
      <c r="I1481" s="2" t="s">
        <v>8</v>
      </c>
      <c r="J1481" s="2" t="s">
        <v>50</v>
      </c>
      <c r="K1481" s="2" t="s">
        <v>51</v>
      </c>
      <c r="L1481" s="2" t="s">
        <v>52</v>
      </c>
      <c r="M1481" s="2" t="s">
        <v>53</v>
      </c>
      <c r="N1481" s="2" t="s">
        <v>54</v>
      </c>
      <c r="O1481" s="2" t="s">
        <v>27</v>
      </c>
      <c r="P1481" s="2" t="s">
        <v>55</v>
      </c>
      <c r="Q1481" s="2" t="s">
        <v>56</v>
      </c>
      <c r="R1481" s="2" t="s">
        <v>57</v>
      </c>
      <c r="S1481" s="2" t="s">
        <v>58</v>
      </c>
    </row>
    <row r="1482" spans="1:34" hidden="1" outlineLevel="1" collapsed="1" x14ac:dyDescent="0.25">
      <c r="A1482" t="s">
        <v>39</v>
      </c>
      <c r="B1482" s="4" t="s">
        <v>34</v>
      </c>
      <c r="C1482" s="4" t="s">
        <v>3395</v>
      </c>
      <c r="D1482" s="4" t="s">
        <v>39</v>
      </c>
      <c r="E1482" s="4">
        <v>7.15852E-4</v>
      </c>
      <c r="F1482" s="4">
        <v>6.6384300000000001E-4</v>
      </c>
      <c r="G1482" s="4">
        <v>1</v>
      </c>
      <c r="H1482" s="4">
        <v>1</v>
      </c>
      <c r="I1482" s="4">
        <v>3</v>
      </c>
      <c r="J1482" s="4" t="s">
        <v>3389</v>
      </c>
      <c r="K1482" s="4" t="s">
        <v>3396</v>
      </c>
      <c r="L1482" s="4" t="s">
        <v>39</v>
      </c>
      <c r="M1482" s="4">
        <v>0</v>
      </c>
      <c r="N1482" s="4">
        <v>1489.7896900000001</v>
      </c>
      <c r="O1482" s="4" t="s">
        <v>34</v>
      </c>
      <c r="P1482" s="4" t="s">
        <v>34</v>
      </c>
      <c r="Q1482" s="4">
        <v>1.9819999999999999E-4</v>
      </c>
      <c r="R1482" s="4">
        <v>4.6959999999999998E-5</v>
      </c>
      <c r="S1482" s="4">
        <v>2.7</v>
      </c>
    </row>
    <row r="1483" spans="1:34" hidden="1" outlineLevel="1" collapsed="1" x14ac:dyDescent="0.25">
      <c r="A1483" t="s">
        <v>39</v>
      </c>
      <c r="B1483" s="4" t="s">
        <v>34</v>
      </c>
      <c r="C1483" s="4" t="s">
        <v>3397</v>
      </c>
      <c r="D1483" s="4" t="s">
        <v>39</v>
      </c>
      <c r="E1483" s="4">
        <v>6.9548800000000001E-3</v>
      </c>
      <c r="F1483" s="4">
        <v>6.6384300000000001E-4</v>
      </c>
      <c r="G1483" s="4">
        <v>1</v>
      </c>
      <c r="H1483" s="4">
        <v>1</v>
      </c>
      <c r="I1483" s="4">
        <v>1</v>
      </c>
      <c r="J1483" s="4" t="s">
        <v>3389</v>
      </c>
      <c r="K1483" s="4" t="s">
        <v>3398</v>
      </c>
      <c r="L1483" s="4" t="s">
        <v>39</v>
      </c>
      <c r="M1483" s="4">
        <v>0</v>
      </c>
      <c r="N1483" s="4">
        <v>1190.6626900000001</v>
      </c>
      <c r="O1483" s="4" t="s">
        <v>34</v>
      </c>
      <c r="P1483" s="4" t="s">
        <v>34</v>
      </c>
      <c r="Q1483" s="4">
        <v>1.9819999999999999E-4</v>
      </c>
      <c r="R1483" s="4">
        <v>8.9490000000000001E-4</v>
      </c>
      <c r="S1483" s="4">
        <v>2.27</v>
      </c>
    </row>
    <row r="1484" spans="1:34" hidden="1" outlineLevel="1" collapsed="1" x14ac:dyDescent="0.25">
      <c r="A1484" t="s">
        <v>39</v>
      </c>
      <c r="B1484" s="4" t="s">
        <v>34</v>
      </c>
      <c r="C1484" s="4" t="s">
        <v>3399</v>
      </c>
      <c r="D1484" s="4" t="s">
        <v>3400</v>
      </c>
      <c r="E1484" s="4">
        <v>3.0668600000000001E-2</v>
      </c>
      <c r="F1484" s="4">
        <v>6.6384300000000001E-4</v>
      </c>
      <c r="G1484" s="4">
        <v>1</v>
      </c>
      <c r="H1484" s="4">
        <v>1</v>
      </c>
      <c r="I1484" s="4">
        <v>1</v>
      </c>
      <c r="J1484" s="4" t="s">
        <v>3389</v>
      </c>
      <c r="K1484" s="4" t="s">
        <v>3401</v>
      </c>
      <c r="L1484" s="4" t="s">
        <v>3402</v>
      </c>
      <c r="M1484" s="4">
        <v>0</v>
      </c>
      <c r="N1484" s="4">
        <v>3216.5452399999999</v>
      </c>
      <c r="O1484" s="4" t="s">
        <v>34</v>
      </c>
      <c r="P1484" s="4" t="s">
        <v>34</v>
      </c>
      <c r="Q1484" s="4">
        <v>1.9819999999999999E-4</v>
      </c>
      <c r="R1484" s="4">
        <v>6.2379999999999996E-3</v>
      </c>
      <c r="S1484" s="4">
        <v>2.5299999999999998</v>
      </c>
    </row>
    <row r="1485" spans="1:34" hidden="1" outlineLevel="1" collapsed="1" x14ac:dyDescent="0.25">
      <c r="A1485" t="s">
        <v>39</v>
      </c>
      <c r="B1485" s="4" t="s">
        <v>34</v>
      </c>
      <c r="C1485" s="4" t="s">
        <v>3403</v>
      </c>
      <c r="D1485" s="4" t="s">
        <v>39</v>
      </c>
      <c r="E1485" s="4">
        <v>1.7057200000000002E-2</v>
      </c>
      <c r="F1485" s="4">
        <v>6.6384300000000001E-4</v>
      </c>
      <c r="G1485" s="4">
        <v>1</v>
      </c>
      <c r="H1485" s="4">
        <v>1</v>
      </c>
      <c r="I1485" s="4">
        <v>2</v>
      </c>
      <c r="J1485" s="4" t="s">
        <v>3389</v>
      </c>
      <c r="K1485" s="4" t="s">
        <v>3404</v>
      </c>
      <c r="L1485" s="4" t="s">
        <v>39</v>
      </c>
      <c r="M1485" s="4">
        <v>0</v>
      </c>
      <c r="N1485" s="4">
        <v>1805.8744799999999</v>
      </c>
      <c r="O1485" s="4" t="s">
        <v>34</v>
      </c>
      <c r="P1485" s="4" t="s">
        <v>34</v>
      </c>
      <c r="Q1485" s="4">
        <v>1.9819999999999999E-4</v>
      </c>
      <c r="R1485" s="4">
        <v>2.879E-3</v>
      </c>
      <c r="S1485" s="4">
        <v>3.13</v>
      </c>
    </row>
    <row r="1486" spans="1:34" hidden="1" outlineLevel="1" collapsed="1" x14ac:dyDescent="0.25">
      <c r="A1486" t="s">
        <v>39</v>
      </c>
      <c r="B1486" s="4" t="s">
        <v>34</v>
      </c>
      <c r="C1486" s="4" t="s">
        <v>3405</v>
      </c>
      <c r="D1486" s="4" t="s">
        <v>3406</v>
      </c>
      <c r="E1486" s="4">
        <v>0.21737400000000001</v>
      </c>
      <c r="F1486" s="4">
        <v>9.6284400000000003E-3</v>
      </c>
      <c r="G1486" s="4">
        <v>1</v>
      </c>
      <c r="H1486" s="4">
        <v>2</v>
      </c>
      <c r="I1486" s="4">
        <v>1</v>
      </c>
      <c r="J1486" s="4" t="s">
        <v>3389</v>
      </c>
      <c r="K1486" s="4" t="s">
        <v>3407</v>
      </c>
      <c r="L1486" s="4" t="s">
        <v>3408</v>
      </c>
      <c r="M1486" s="4">
        <v>0</v>
      </c>
      <c r="N1486" s="4">
        <v>1131.51729</v>
      </c>
      <c r="O1486" s="4" t="s">
        <v>34</v>
      </c>
      <c r="P1486" s="4" t="s">
        <v>34</v>
      </c>
      <c r="Q1486" s="4">
        <v>2.6549999999999998E-3</v>
      </c>
      <c r="R1486" s="4">
        <v>8.8969999999999994E-2</v>
      </c>
      <c r="S1486" s="4">
        <v>1.57</v>
      </c>
    </row>
    <row r="1487" spans="1:34" x14ac:dyDescent="0.25">
      <c r="A1487" s="3" t="s">
        <v>34</v>
      </c>
      <c r="B1487" s="3" t="s">
        <v>35</v>
      </c>
      <c r="C1487" s="3" t="s">
        <v>3409</v>
      </c>
      <c r="D1487" s="3" t="s">
        <v>3410</v>
      </c>
      <c r="E1487" s="3">
        <v>0</v>
      </c>
      <c r="F1487" s="3">
        <v>13.14</v>
      </c>
      <c r="G1487" s="3">
        <v>20</v>
      </c>
      <c r="H1487" s="3">
        <v>2</v>
      </c>
      <c r="I1487" s="3">
        <v>8</v>
      </c>
      <c r="J1487" s="3">
        <v>2</v>
      </c>
      <c r="K1487" s="3">
        <v>137</v>
      </c>
      <c r="L1487" s="3">
        <v>14.5</v>
      </c>
      <c r="M1487" s="3">
        <v>10.33</v>
      </c>
      <c r="N1487" s="3">
        <v>21.24</v>
      </c>
      <c r="O1487" s="3">
        <v>2</v>
      </c>
      <c r="P1487" s="3" t="s">
        <v>421</v>
      </c>
      <c r="Q1487" s="3" t="s">
        <v>876</v>
      </c>
      <c r="R1487" s="3" t="s">
        <v>877</v>
      </c>
      <c r="S1487" s="3" t="s">
        <v>3411</v>
      </c>
      <c r="T1487" s="3" t="s">
        <v>39</v>
      </c>
      <c r="U1487" s="3" t="s">
        <v>3412</v>
      </c>
      <c r="V1487" s="3" t="s">
        <v>39</v>
      </c>
      <c r="W1487" s="3" t="s">
        <v>1584</v>
      </c>
      <c r="X1487" s="3" t="s">
        <v>39</v>
      </c>
      <c r="Y1487" s="3" t="s">
        <v>39</v>
      </c>
      <c r="Z1487" s="3" t="s">
        <v>39</v>
      </c>
      <c r="AA1487" s="3">
        <v>0</v>
      </c>
      <c r="AB1487" s="3" t="s">
        <v>34</v>
      </c>
      <c r="AC1487" s="3">
        <v>1</v>
      </c>
      <c r="AD1487" s="3">
        <v>0</v>
      </c>
      <c r="AE1487" s="3" t="s">
        <v>39</v>
      </c>
      <c r="AF1487" s="3">
        <v>2</v>
      </c>
      <c r="AG1487" s="3" t="s">
        <v>3413</v>
      </c>
      <c r="AH1487" s="3" t="s">
        <v>3414</v>
      </c>
    </row>
    <row r="1488" spans="1:34" hidden="1" outlineLevel="1" collapsed="1" x14ac:dyDescent="0.25">
      <c r="A1488" t="s">
        <v>39</v>
      </c>
      <c r="B1488" s="2" t="s">
        <v>45</v>
      </c>
      <c r="C1488" s="2" t="s">
        <v>46</v>
      </c>
      <c r="D1488" s="2" t="s">
        <v>33</v>
      </c>
      <c r="E1488" s="2" t="s">
        <v>47</v>
      </c>
      <c r="F1488" s="2" t="s">
        <v>48</v>
      </c>
      <c r="G1488" s="2" t="s">
        <v>28</v>
      </c>
      <c r="H1488" s="2" t="s">
        <v>49</v>
      </c>
      <c r="I1488" s="2" t="s">
        <v>8</v>
      </c>
      <c r="J1488" s="2" t="s">
        <v>50</v>
      </c>
      <c r="K1488" s="2" t="s">
        <v>51</v>
      </c>
      <c r="L1488" s="2" t="s">
        <v>52</v>
      </c>
      <c r="M1488" s="2" t="s">
        <v>53</v>
      </c>
      <c r="N1488" s="2" t="s">
        <v>54</v>
      </c>
      <c r="O1488" s="2" t="s">
        <v>27</v>
      </c>
      <c r="P1488" s="2" t="s">
        <v>55</v>
      </c>
      <c r="Q1488" s="2" t="s">
        <v>56</v>
      </c>
      <c r="R1488" s="2" t="s">
        <v>57</v>
      </c>
      <c r="S1488" s="2" t="s">
        <v>58</v>
      </c>
    </row>
    <row r="1489" spans="1:34" hidden="1" outlineLevel="1" collapsed="1" x14ac:dyDescent="0.25">
      <c r="A1489" t="s">
        <v>39</v>
      </c>
      <c r="B1489" s="4" t="s">
        <v>34</v>
      </c>
      <c r="C1489" s="4" t="s">
        <v>3415</v>
      </c>
      <c r="D1489" s="4" t="s">
        <v>834</v>
      </c>
      <c r="E1489" s="4">
        <v>0.120518</v>
      </c>
      <c r="F1489" s="4">
        <v>1.97102E-3</v>
      </c>
      <c r="G1489" s="4">
        <v>1</v>
      </c>
      <c r="H1489" s="4">
        <v>1</v>
      </c>
      <c r="I1489" s="4">
        <v>1</v>
      </c>
      <c r="J1489" s="4" t="s">
        <v>3409</v>
      </c>
      <c r="K1489" s="4" t="s">
        <v>3416</v>
      </c>
      <c r="L1489" s="4" t="s">
        <v>3417</v>
      </c>
      <c r="M1489" s="4">
        <v>0</v>
      </c>
      <c r="N1489" s="4">
        <v>2016.0001099999999</v>
      </c>
      <c r="O1489" s="4" t="s">
        <v>34</v>
      </c>
      <c r="P1489" s="4" t="s">
        <v>34</v>
      </c>
      <c r="Q1489" s="4">
        <v>5.2709999999999996E-4</v>
      </c>
      <c r="R1489" s="4">
        <v>3.8989999999999997E-2</v>
      </c>
      <c r="S1489" s="4">
        <v>2.06</v>
      </c>
    </row>
    <row r="1490" spans="1:34" hidden="1" outlineLevel="1" collapsed="1" x14ac:dyDescent="0.25">
      <c r="A1490" t="s">
        <v>39</v>
      </c>
      <c r="B1490" s="4" t="s">
        <v>34</v>
      </c>
      <c r="C1490" s="4" t="s">
        <v>3415</v>
      </c>
      <c r="D1490" s="4" t="s">
        <v>1616</v>
      </c>
      <c r="E1490" s="4">
        <v>3.1741799999999998E-4</v>
      </c>
      <c r="F1490" s="4">
        <v>6.6384300000000001E-4</v>
      </c>
      <c r="G1490" s="4">
        <v>1</v>
      </c>
      <c r="H1490" s="4">
        <v>1</v>
      </c>
      <c r="I1490" s="4">
        <v>5</v>
      </c>
      <c r="J1490" s="4" t="s">
        <v>3409</v>
      </c>
      <c r="K1490" s="4" t="s">
        <v>3416</v>
      </c>
      <c r="L1490" s="4" t="s">
        <v>3418</v>
      </c>
      <c r="M1490" s="4">
        <v>0</v>
      </c>
      <c r="N1490" s="4">
        <v>2031.9950200000001</v>
      </c>
      <c r="O1490" s="4" t="s">
        <v>34</v>
      </c>
      <c r="P1490" s="4" t="s">
        <v>34</v>
      </c>
      <c r="Q1490" s="4">
        <v>1.9819999999999999E-4</v>
      </c>
      <c r="R1490" s="4">
        <v>1.6310000000000001E-5</v>
      </c>
      <c r="S1490" s="4">
        <v>4.88</v>
      </c>
    </row>
    <row r="1491" spans="1:34" hidden="1" outlineLevel="1" collapsed="1" x14ac:dyDescent="0.25">
      <c r="A1491" t="s">
        <v>39</v>
      </c>
      <c r="B1491" s="4" t="s">
        <v>34</v>
      </c>
      <c r="C1491" s="4" t="s">
        <v>3419</v>
      </c>
      <c r="D1491" s="4" t="s">
        <v>186</v>
      </c>
      <c r="E1491" s="4">
        <v>2.4271000000000001E-2</v>
      </c>
      <c r="F1491" s="4">
        <v>6.6384300000000001E-4</v>
      </c>
      <c r="G1491" s="4">
        <v>1</v>
      </c>
      <c r="H1491" s="4">
        <v>1</v>
      </c>
      <c r="I1491" s="4">
        <v>2</v>
      </c>
      <c r="J1491" s="4" t="s">
        <v>3409</v>
      </c>
      <c r="K1491" s="4" t="s">
        <v>3420</v>
      </c>
      <c r="L1491" s="4" t="s">
        <v>3421</v>
      </c>
      <c r="M1491" s="4">
        <v>0</v>
      </c>
      <c r="N1491" s="4">
        <v>900.53353000000004</v>
      </c>
      <c r="O1491" s="4" t="s">
        <v>34</v>
      </c>
      <c r="P1491" s="4" t="s">
        <v>34</v>
      </c>
      <c r="Q1491" s="4">
        <v>1.9819999999999999E-4</v>
      </c>
      <c r="R1491" s="4">
        <v>4.5719999999999997E-3</v>
      </c>
      <c r="S1491" s="4">
        <v>1.58</v>
      </c>
    </row>
    <row r="1492" spans="1:34" x14ac:dyDescent="0.25">
      <c r="A1492" s="3" t="s">
        <v>34</v>
      </c>
      <c r="B1492" s="3" t="s">
        <v>35</v>
      </c>
      <c r="C1492" s="3" t="s">
        <v>3422</v>
      </c>
      <c r="D1492" s="3" t="s">
        <v>3423</v>
      </c>
      <c r="E1492" s="3">
        <v>0</v>
      </c>
      <c r="F1492" s="3">
        <v>13.122</v>
      </c>
      <c r="G1492" s="3">
        <v>17</v>
      </c>
      <c r="H1492" s="3">
        <v>2</v>
      </c>
      <c r="I1492" s="3">
        <v>9</v>
      </c>
      <c r="J1492" s="3">
        <v>1</v>
      </c>
      <c r="K1492" s="3">
        <v>155</v>
      </c>
      <c r="L1492" s="3">
        <v>17.5</v>
      </c>
      <c r="M1492" s="3">
        <v>11.37</v>
      </c>
      <c r="N1492" s="3">
        <v>22.87</v>
      </c>
      <c r="O1492" s="3">
        <v>2</v>
      </c>
      <c r="P1492" s="3" t="s">
        <v>39</v>
      </c>
      <c r="Q1492" s="3" t="s">
        <v>39</v>
      </c>
      <c r="R1492" s="3" t="s">
        <v>39</v>
      </c>
      <c r="S1492" s="3" t="s">
        <v>3179</v>
      </c>
      <c r="T1492" s="3" t="s">
        <v>39</v>
      </c>
      <c r="U1492" s="3" t="s">
        <v>3424</v>
      </c>
      <c r="V1492" s="3" t="s">
        <v>39</v>
      </c>
      <c r="W1492" s="3" t="s">
        <v>226</v>
      </c>
      <c r="X1492" s="3" t="s">
        <v>39</v>
      </c>
      <c r="Y1492" s="3" t="s">
        <v>39</v>
      </c>
      <c r="Z1492" s="3" t="s">
        <v>39</v>
      </c>
      <c r="AA1492" s="3">
        <v>0</v>
      </c>
      <c r="AB1492" s="3" t="s">
        <v>34</v>
      </c>
      <c r="AC1492" s="3">
        <v>1</v>
      </c>
      <c r="AD1492" s="3">
        <v>0</v>
      </c>
      <c r="AE1492" s="3" t="s">
        <v>39</v>
      </c>
      <c r="AF1492" s="3">
        <v>1</v>
      </c>
      <c r="AG1492" s="3" t="s">
        <v>929</v>
      </c>
      <c r="AH1492" s="3" t="s">
        <v>929</v>
      </c>
    </row>
    <row r="1493" spans="1:34" hidden="1" outlineLevel="1" collapsed="1" x14ac:dyDescent="0.25">
      <c r="A1493" t="s">
        <v>39</v>
      </c>
      <c r="B1493" s="2" t="s">
        <v>45</v>
      </c>
      <c r="C1493" s="2" t="s">
        <v>46</v>
      </c>
      <c r="D1493" s="2" t="s">
        <v>33</v>
      </c>
      <c r="E1493" s="2" t="s">
        <v>47</v>
      </c>
      <c r="F1493" s="2" t="s">
        <v>48</v>
      </c>
      <c r="G1493" s="2" t="s">
        <v>28</v>
      </c>
      <c r="H1493" s="2" t="s">
        <v>49</v>
      </c>
      <c r="I1493" s="2" t="s">
        <v>8</v>
      </c>
      <c r="J1493" s="2" t="s">
        <v>50</v>
      </c>
      <c r="K1493" s="2" t="s">
        <v>51</v>
      </c>
      <c r="L1493" s="2" t="s">
        <v>52</v>
      </c>
      <c r="M1493" s="2" t="s">
        <v>53</v>
      </c>
      <c r="N1493" s="2" t="s">
        <v>54</v>
      </c>
      <c r="O1493" s="2" t="s">
        <v>27</v>
      </c>
      <c r="P1493" s="2" t="s">
        <v>55</v>
      </c>
      <c r="Q1493" s="2" t="s">
        <v>56</v>
      </c>
      <c r="R1493" s="2" t="s">
        <v>57</v>
      </c>
      <c r="S1493" s="2" t="s">
        <v>58</v>
      </c>
    </row>
    <row r="1494" spans="1:34" hidden="1" outlineLevel="1" collapsed="1" x14ac:dyDescent="0.25">
      <c r="A1494" t="s">
        <v>39</v>
      </c>
      <c r="B1494" s="4" t="s">
        <v>34</v>
      </c>
      <c r="C1494" s="4" t="s">
        <v>3181</v>
      </c>
      <c r="D1494" s="4" t="s">
        <v>39</v>
      </c>
      <c r="E1494" s="4">
        <v>6.4283300000000002E-5</v>
      </c>
      <c r="F1494" s="4">
        <v>6.6384300000000001E-4</v>
      </c>
      <c r="G1494" s="4">
        <v>2</v>
      </c>
      <c r="H1494" s="4">
        <v>2</v>
      </c>
      <c r="I1494" s="4">
        <v>2</v>
      </c>
      <c r="J1494" s="4" t="s">
        <v>3182</v>
      </c>
      <c r="K1494" s="4" t="s">
        <v>3183</v>
      </c>
      <c r="L1494" s="4" t="s">
        <v>39</v>
      </c>
      <c r="M1494" s="4">
        <v>0</v>
      </c>
      <c r="N1494" s="4">
        <v>1482.86385</v>
      </c>
      <c r="O1494" s="4" t="s">
        <v>34</v>
      </c>
      <c r="P1494" s="4" t="s">
        <v>34</v>
      </c>
      <c r="Q1494" s="4">
        <v>1.9819999999999999E-4</v>
      </c>
      <c r="R1494" s="4">
        <v>2.0540000000000002E-6</v>
      </c>
      <c r="S1494" s="4">
        <v>3.52</v>
      </c>
    </row>
    <row r="1495" spans="1:34" hidden="1" outlineLevel="1" collapsed="1" x14ac:dyDescent="0.25">
      <c r="A1495" t="s">
        <v>39</v>
      </c>
      <c r="B1495" s="4" t="s">
        <v>34</v>
      </c>
      <c r="C1495" s="4" t="s">
        <v>3425</v>
      </c>
      <c r="D1495" s="4" t="s">
        <v>94</v>
      </c>
      <c r="E1495" s="4">
        <v>4.9197499999999996E-3</v>
      </c>
      <c r="F1495" s="4">
        <v>6.6384300000000001E-4</v>
      </c>
      <c r="G1495" s="4">
        <v>1</v>
      </c>
      <c r="H1495" s="4">
        <v>1</v>
      </c>
      <c r="I1495" s="4">
        <v>7</v>
      </c>
      <c r="J1495" s="4" t="s">
        <v>3422</v>
      </c>
      <c r="K1495" s="4" t="s">
        <v>3426</v>
      </c>
      <c r="L1495" s="4" t="s">
        <v>3427</v>
      </c>
      <c r="M1495" s="4">
        <v>1</v>
      </c>
      <c r="N1495" s="4">
        <v>1313.64058</v>
      </c>
      <c r="O1495" s="4" t="s">
        <v>34</v>
      </c>
      <c r="P1495" s="4" t="s">
        <v>34</v>
      </c>
      <c r="Q1495" s="4">
        <v>1.9819999999999999E-4</v>
      </c>
      <c r="R1495" s="4">
        <v>5.7300000000000005E-4</v>
      </c>
      <c r="S1495" s="4">
        <v>2.57</v>
      </c>
    </row>
    <row r="1496" spans="1:34" x14ac:dyDescent="0.25">
      <c r="A1496" s="3" t="s">
        <v>34</v>
      </c>
      <c r="B1496" s="3" t="s">
        <v>35</v>
      </c>
      <c r="C1496" s="3" t="s">
        <v>3428</v>
      </c>
      <c r="D1496" s="3" t="s">
        <v>3429</v>
      </c>
      <c r="E1496" s="3">
        <v>0</v>
      </c>
      <c r="F1496" s="3">
        <v>13.064</v>
      </c>
      <c r="G1496" s="3">
        <v>20</v>
      </c>
      <c r="H1496" s="3">
        <v>2</v>
      </c>
      <c r="I1496" s="3">
        <v>4</v>
      </c>
      <c r="J1496" s="3">
        <v>2</v>
      </c>
      <c r="K1496" s="3">
        <v>205</v>
      </c>
      <c r="L1496" s="3">
        <v>21.5</v>
      </c>
      <c r="M1496" s="3">
        <v>11.46</v>
      </c>
      <c r="N1496" s="3">
        <v>13.62</v>
      </c>
      <c r="O1496" s="3">
        <v>2</v>
      </c>
      <c r="P1496" s="3" t="s">
        <v>421</v>
      </c>
      <c r="Q1496" s="3" t="s">
        <v>795</v>
      </c>
      <c r="R1496" s="3" t="s">
        <v>796</v>
      </c>
      <c r="S1496" s="3" t="s">
        <v>3430</v>
      </c>
      <c r="T1496" s="3" t="s">
        <v>3431</v>
      </c>
      <c r="U1496" s="3" t="s">
        <v>3428</v>
      </c>
      <c r="V1496" s="3" t="s">
        <v>3432</v>
      </c>
      <c r="W1496" s="3" t="s">
        <v>652</v>
      </c>
      <c r="X1496" s="3" t="s">
        <v>1290</v>
      </c>
      <c r="Y1496" s="3" t="s">
        <v>39</v>
      </c>
      <c r="Z1496" s="3" t="s">
        <v>39</v>
      </c>
      <c r="AA1496" s="3">
        <v>1</v>
      </c>
      <c r="AB1496" s="3" t="s">
        <v>34</v>
      </c>
      <c r="AC1496" s="3">
        <v>1</v>
      </c>
      <c r="AD1496" s="3">
        <v>0</v>
      </c>
      <c r="AE1496" s="3" t="s">
        <v>39</v>
      </c>
      <c r="AF1496" s="3">
        <v>1</v>
      </c>
      <c r="AG1496" s="3" t="s">
        <v>3433</v>
      </c>
      <c r="AH1496" s="3" t="s">
        <v>3434</v>
      </c>
    </row>
    <row r="1497" spans="1:34" hidden="1" outlineLevel="1" collapsed="1" x14ac:dyDescent="0.25">
      <c r="A1497" t="s">
        <v>39</v>
      </c>
      <c r="B1497" s="2" t="s">
        <v>45</v>
      </c>
      <c r="C1497" s="2" t="s">
        <v>46</v>
      </c>
      <c r="D1497" s="2" t="s">
        <v>33</v>
      </c>
      <c r="E1497" s="2" t="s">
        <v>47</v>
      </c>
      <c r="F1497" s="2" t="s">
        <v>48</v>
      </c>
      <c r="G1497" s="2" t="s">
        <v>28</v>
      </c>
      <c r="H1497" s="2" t="s">
        <v>49</v>
      </c>
      <c r="I1497" s="2" t="s">
        <v>8</v>
      </c>
      <c r="J1497" s="2" t="s">
        <v>50</v>
      </c>
      <c r="K1497" s="2" t="s">
        <v>51</v>
      </c>
      <c r="L1497" s="2" t="s">
        <v>52</v>
      </c>
      <c r="M1497" s="2" t="s">
        <v>53</v>
      </c>
      <c r="N1497" s="2" t="s">
        <v>54</v>
      </c>
      <c r="O1497" s="2" t="s">
        <v>27</v>
      </c>
      <c r="P1497" s="2" t="s">
        <v>55</v>
      </c>
      <c r="Q1497" s="2" t="s">
        <v>56</v>
      </c>
      <c r="R1497" s="2" t="s">
        <v>57</v>
      </c>
      <c r="S1497" s="2" t="s">
        <v>58</v>
      </c>
    </row>
    <row r="1498" spans="1:34" hidden="1" outlineLevel="1" collapsed="1" x14ac:dyDescent="0.25">
      <c r="A1498" t="s">
        <v>39</v>
      </c>
      <c r="B1498" s="4" t="s">
        <v>34</v>
      </c>
      <c r="C1498" s="4" t="s">
        <v>3435</v>
      </c>
      <c r="D1498" s="4" t="s">
        <v>39</v>
      </c>
      <c r="E1498" s="4">
        <v>3.9963400000000001E-3</v>
      </c>
      <c r="F1498" s="4">
        <v>6.6384300000000001E-4</v>
      </c>
      <c r="G1498" s="4">
        <v>1</v>
      </c>
      <c r="H1498" s="4">
        <v>1</v>
      </c>
      <c r="I1498" s="4">
        <v>2</v>
      </c>
      <c r="J1498" s="4" t="s">
        <v>3428</v>
      </c>
      <c r="K1498" s="4" t="s">
        <v>3436</v>
      </c>
      <c r="L1498" s="4" t="s">
        <v>39</v>
      </c>
      <c r="M1498" s="4">
        <v>0</v>
      </c>
      <c r="N1498" s="4">
        <v>1581.83116</v>
      </c>
      <c r="O1498" s="4" t="s">
        <v>34</v>
      </c>
      <c r="P1498" s="4" t="s">
        <v>34</v>
      </c>
      <c r="Q1498" s="4">
        <v>1.9819999999999999E-4</v>
      </c>
      <c r="R1498" s="4">
        <v>4.3540000000000001E-4</v>
      </c>
      <c r="S1498" s="4">
        <v>3.37</v>
      </c>
    </row>
    <row r="1499" spans="1:34" hidden="1" outlineLevel="1" collapsed="1" x14ac:dyDescent="0.25">
      <c r="A1499" t="s">
        <v>39</v>
      </c>
      <c r="B1499" s="4" t="s">
        <v>34</v>
      </c>
      <c r="C1499" s="4" t="s">
        <v>3437</v>
      </c>
      <c r="D1499" s="4" t="s">
        <v>3438</v>
      </c>
      <c r="E1499" s="4">
        <v>2.50179E-4</v>
      </c>
      <c r="F1499" s="4">
        <v>6.6384300000000001E-4</v>
      </c>
      <c r="G1499" s="4">
        <v>1</v>
      </c>
      <c r="H1499" s="4">
        <v>1</v>
      </c>
      <c r="I1499" s="4">
        <v>2</v>
      </c>
      <c r="J1499" s="4" t="s">
        <v>3428</v>
      </c>
      <c r="K1499" s="4" t="s">
        <v>3439</v>
      </c>
      <c r="L1499" s="4" t="s">
        <v>3440</v>
      </c>
      <c r="M1499" s="4">
        <v>0</v>
      </c>
      <c r="N1499" s="4">
        <v>3076.3961399999998</v>
      </c>
      <c r="O1499" s="4" t="s">
        <v>34</v>
      </c>
      <c r="P1499" s="4" t="s">
        <v>34</v>
      </c>
      <c r="Q1499" s="4">
        <v>1.9819999999999999E-4</v>
      </c>
      <c r="R1499" s="4">
        <v>1.2E-5</v>
      </c>
      <c r="S1499" s="4">
        <v>4.76</v>
      </c>
    </row>
    <row r="1500" spans="1:34" x14ac:dyDescent="0.25">
      <c r="A1500" s="3" t="s">
        <v>34</v>
      </c>
      <c r="B1500" s="3" t="s">
        <v>35</v>
      </c>
      <c r="C1500" s="3" t="s">
        <v>3441</v>
      </c>
      <c r="D1500" s="3" t="s">
        <v>3442</v>
      </c>
      <c r="E1500" s="3">
        <v>0</v>
      </c>
      <c r="F1500" s="3">
        <v>12.96</v>
      </c>
      <c r="G1500" s="3">
        <v>7</v>
      </c>
      <c r="H1500" s="3">
        <v>5</v>
      </c>
      <c r="I1500" s="3">
        <v>8</v>
      </c>
      <c r="J1500" s="3">
        <v>5</v>
      </c>
      <c r="K1500" s="3">
        <v>1189</v>
      </c>
      <c r="L1500" s="3">
        <v>128.5</v>
      </c>
      <c r="M1500" s="3">
        <v>7.8</v>
      </c>
      <c r="N1500" s="3">
        <v>19.82</v>
      </c>
      <c r="O1500" s="3">
        <v>5</v>
      </c>
      <c r="P1500" s="3" t="s">
        <v>39</v>
      </c>
      <c r="Q1500" s="3" t="s">
        <v>39</v>
      </c>
      <c r="R1500" s="3" t="s">
        <v>39</v>
      </c>
      <c r="S1500" s="3" t="s">
        <v>3443</v>
      </c>
      <c r="T1500" s="3" t="s">
        <v>39</v>
      </c>
      <c r="U1500" s="3" t="s">
        <v>3441</v>
      </c>
      <c r="V1500" s="3" t="s">
        <v>39</v>
      </c>
      <c r="W1500" s="3" t="s">
        <v>1026</v>
      </c>
      <c r="X1500" s="3" t="s">
        <v>39</v>
      </c>
      <c r="Y1500" s="3" t="s">
        <v>39</v>
      </c>
      <c r="Z1500" s="3" t="s">
        <v>39</v>
      </c>
      <c r="AA1500" s="3">
        <v>0</v>
      </c>
      <c r="AB1500" s="3" t="s">
        <v>34</v>
      </c>
      <c r="AC1500" s="3">
        <v>1</v>
      </c>
      <c r="AD1500" s="3">
        <v>0</v>
      </c>
      <c r="AE1500" s="3" t="s">
        <v>39</v>
      </c>
      <c r="AF1500" s="3">
        <v>5</v>
      </c>
      <c r="AG1500" s="3" t="s">
        <v>3444</v>
      </c>
      <c r="AH1500" s="3" t="s">
        <v>3444</v>
      </c>
    </row>
    <row r="1501" spans="1:34" hidden="1" outlineLevel="1" collapsed="1" x14ac:dyDescent="0.25">
      <c r="A1501" t="s">
        <v>39</v>
      </c>
      <c r="B1501" s="2" t="s">
        <v>45</v>
      </c>
      <c r="C1501" s="2" t="s">
        <v>46</v>
      </c>
      <c r="D1501" s="2" t="s">
        <v>33</v>
      </c>
      <c r="E1501" s="2" t="s">
        <v>47</v>
      </c>
      <c r="F1501" s="2" t="s">
        <v>48</v>
      </c>
      <c r="G1501" s="2" t="s">
        <v>28</v>
      </c>
      <c r="H1501" s="2" t="s">
        <v>49</v>
      </c>
      <c r="I1501" s="2" t="s">
        <v>8</v>
      </c>
      <c r="J1501" s="2" t="s">
        <v>50</v>
      </c>
      <c r="K1501" s="2" t="s">
        <v>51</v>
      </c>
      <c r="L1501" s="2" t="s">
        <v>52</v>
      </c>
      <c r="M1501" s="2" t="s">
        <v>53</v>
      </c>
      <c r="N1501" s="2" t="s">
        <v>54</v>
      </c>
      <c r="O1501" s="2" t="s">
        <v>27</v>
      </c>
      <c r="P1501" s="2" t="s">
        <v>55</v>
      </c>
      <c r="Q1501" s="2" t="s">
        <v>56</v>
      </c>
      <c r="R1501" s="2" t="s">
        <v>57</v>
      </c>
      <c r="S1501" s="2" t="s">
        <v>58</v>
      </c>
    </row>
    <row r="1502" spans="1:34" hidden="1" outlineLevel="1" collapsed="1" x14ac:dyDescent="0.25">
      <c r="A1502" t="s">
        <v>39</v>
      </c>
      <c r="B1502" s="4" t="s">
        <v>34</v>
      </c>
      <c r="C1502" s="4" t="s">
        <v>3445</v>
      </c>
      <c r="D1502" s="4" t="s">
        <v>39</v>
      </c>
      <c r="E1502" s="4">
        <v>4.84725E-3</v>
      </c>
      <c r="F1502" s="4">
        <v>6.6384300000000001E-4</v>
      </c>
      <c r="G1502" s="4">
        <v>1</v>
      </c>
      <c r="H1502" s="4">
        <v>1</v>
      </c>
      <c r="I1502" s="4">
        <v>1</v>
      </c>
      <c r="J1502" s="4" t="s">
        <v>3441</v>
      </c>
      <c r="K1502" s="4" t="s">
        <v>3446</v>
      </c>
      <c r="L1502" s="4" t="s">
        <v>39</v>
      </c>
      <c r="M1502" s="4">
        <v>0</v>
      </c>
      <c r="N1502" s="4">
        <v>1253.6735900000001</v>
      </c>
      <c r="O1502" s="4" t="s">
        <v>34</v>
      </c>
      <c r="P1502" s="4" t="s">
        <v>34</v>
      </c>
      <c r="Q1502" s="4">
        <v>1.9819999999999999E-4</v>
      </c>
      <c r="R1502" s="4">
        <v>5.6130000000000004E-4</v>
      </c>
      <c r="S1502" s="4">
        <v>2.71</v>
      </c>
    </row>
    <row r="1503" spans="1:34" hidden="1" outlineLevel="1" collapsed="1" x14ac:dyDescent="0.25">
      <c r="A1503" t="s">
        <v>39</v>
      </c>
      <c r="B1503" s="4" t="s">
        <v>34</v>
      </c>
      <c r="C1503" s="4" t="s">
        <v>3447</v>
      </c>
      <c r="D1503" s="4" t="s">
        <v>3448</v>
      </c>
      <c r="E1503" s="4">
        <v>0.188807</v>
      </c>
      <c r="F1503" s="4">
        <v>8.4885199999999994E-3</v>
      </c>
      <c r="G1503" s="4">
        <v>1</v>
      </c>
      <c r="H1503" s="4">
        <v>1</v>
      </c>
      <c r="I1503" s="4">
        <v>1</v>
      </c>
      <c r="J1503" s="4" t="s">
        <v>3441</v>
      </c>
      <c r="K1503" s="4" t="s">
        <v>3449</v>
      </c>
      <c r="L1503" s="4" t="s">
        <v>3450</v>
      </c>
      <c r="M1503" s="4">
        <v>0</v>
      </c>
      <c r="N1503" s="4">
        <v>1650.8189500000001</v>
      </c>
      <c r="O1503" s="4" t="s">
        <v>34</v>
      </c>
      <c r="P1503" s="4" t="s">
        <v>34</v>
      </c>
      <c r="Q1503" s="4">
        <v>2.3640000000000002E-3</v>
      </c>
      <c r="R1503" s="4">
        <v>7.2789999999999994E-2</v>
      </c>
      <c r="S1503" s="4">
        <v>2.14</v>
      </c>
    </row>
    <row r="1504" spans="1:34" hidden="1" outlineLevel="1" collapsed="1" x14ac:dyDescent="0.25">
      <c r="A1504" t="s">
        <v>39</v>
      </c>
      <c r="B1504" s="4" t="s">
        <v>34</v>
      </c>
      <c r="C1504" s="4" t="s">
        <v>3451</v>
      </c>
      <c r="D1504" s="4" t="s">
        <v>3452</v>
      </c>
      <c r="E1504" s="4">
        <v>8.5164200000000002E-3</v>
      </c>
      <c r="F1504" s="4">
        <v>6.6384300000000001E-4</v>
      </c>
      <c r="G1504" s="4">
        <v>1</v>
      </c>
      <c r="H1504" s="4">
        <v>1</v>
      </c>
      <c r="I1504" s="4">
        <v>2</v>
      </c>
      <c r="J1504" s="4" t="s">
        <v>3441</v>
      </c>
      <c r="K1504" s="4" t="s">
        <v>3453</v>
      </c>
      <c r="L1504" s="4" t="s">
        <v>3454</v>
      </c>
      <c r="M1504" s="4">
        <v>1</v>
      </c>
      <c r="N1504" s="4">
        <v>2501.2625899999998</v>
      </c>
      <c r="O1504" s="4" t="s">
        <v>34</v>
      </c>
      <c r="P1504" s="4" t="s">
        <v>34</v>
      </c>
      <c r="Q1504" s="4">
        <v>1.9819999999999999E-4</v>
      </c>
      <c r="R1504" s="4">
        <v>1.1670000000000001E-3</v>
      </c>
      <c r="S1504" s="4">
        <v>3.34</v>
      </c>
    </row>
    <row r="1505" spans="1:34" hidden="1" outlineLevel="1" collapsed="1" x14ac:dyDescent="0.25">
      <c r="A1505" t="s">
        <v>39</v>
      </c>
      <c r="B1505" s="4" t="s">
        <v>34</v>
      </c>
      <c r="C1505" s="4" t="s">
        <v>3455</v>
      </c>
      <c r="D1505" s="4" t="s">
        <v>39</v>
      </c>
      <c r="E1505" s="4">
        <v>2.97866E-2</v>
      </c>
      <c r="F1505" s="4">
        <v>6.6384300000000001E-4</v>
      </c>
      <c r="G1505" s="4">
        <v>1</v>
      </c>
      <c r="H1505" s="4">
        <v>1</v>
      </c>
      <c r="I1505" s="4">
        <v>1</v>
      </c>
      <c r="J1505" s="4" t="s">
        <v>3441</v>
      </c>
      <c r="K1505" s="4" t="s">
        <v>3456</v>
      </c>
      <c r="L1505" s="4" t="s">
        <v>39</v>
      </c>
      <c r="M1505" s="4">
        <v>0</v>
      </c>
      <c r="N1505" s="4">
        <v>1704.7976200000001</v>
      </c>
      <c r="O1505" s="4" t="s">
        <v>34</v>
      </c>
      <c r="P1505" s="4" t="s">
        <v>34</v>
      </c>
      <c r="Q1505" s="4">
        <v>1.9819999999999999E-4</v>
      </c>
      <c r="R1505" s="4">
        <v>5.9950000000000003E-3</v>
      </c>
      <c r="S1505" s="4">
        <v>2.58</v>
      </c>
    </row>
    <row r="1506" spans="1:34" hidden="1" outlineLevel="1" collapsed="1" x14ac:dyDescent="0.25">
      <c r="A1506" t="s">
        <v>39</v>
      </c>
      <c r="B1506" s="4" t="s">
        <v>34</v>
      </c>
      <c r="C1506" s="4" t="s">
        <v>3457</v>
      </c>
      <c r="D1506" s="4" t="s">
        <v>270</v>
      </c>
      <c r="E1506" s="4">
        <v>3.6195699999999999E-3</v>
      </c>
      <c r="F1506" s="4">
        <v>6.6384300000000001E-4</v>
      </c>
      <c r="G1506" s="4">
        <v>1</v>
      </c>
      <c r="H1506" s="4">
        <v>1</v>
      </c>
      <c r="I1506" s="4">
        <v>3</v>
      </c>
      <c r="J1506" s="4" t="s">
        <v>3441</v>
      </c>
      <c r="K1506" s="4" t="s">
        <v>3458</v>
      </c>
      <c r="L1506" s="4" t="s">
        <v>3459</v>
      </c>
      <c r="M1506" s="4">
        <v>0</v>
      </c>
      <c r="N1506" s="4">
        <v>1926.89741</v>
      </c>
      <c r="O1506" s="4" t="s">
        <v>34</v>
      </c>
      <c r="P1506" s="4" t="s">
        <v>34</v>
      </c>
      <c r="Q1506" s="4">
        <v>1.9819999999999999E-4</v>
      </c>
      <c r="R1506" s="4">
        <v>3.837E-4</v>
      </c>
      <c r="S1506" s="4">
        <v>2.09</v>
      </c>
    </row>
    <row r="1507" spans="1:34" x14ac:dyDescent="0.25">
      <c r="A1507" s="3" t="s">
        <v>34</v>
      </c>
      <c r="B1507" s="3" t="s">
        <v>35</v>
      </c>
      <c r="C1507" s="3" t="s">
        <v>3460</v>
      </c>
      <c r="D1507" s="3" t="s">
        <v>3461</v>
      </c>
      <c r="E1507" s="3">
        <v>0</v>
      </c>
      <c r="F1507" s="3">
        <v>12.885999999999999</v>
      </c>
      <c r="G1507" s="3">
        <v>15</v>
      </c>
      <c r="H1507" s="3">
        <v>4</v>
      </c>
      <c r="I1507" s="3">
        <v>4</v>
      </c>
      <c r="J1507" s="3">
        <v>4</v>
      </c>
      <c r="K1507" s="3">
        <v>416</v>
      </c>
      <c r="L1507" s="3">
        <v>44.7</v>
      </c>
      <c r="M1507" s="3">
        <v>7.61</v>
      </c>
      <c r="N1507" s="3">
        <v>10.87</v>
      </c>
      <c r="O1507" s="3">
        <v>4</v>
      </c>
      <c r="P1507" s="3" t="s">
        <v>421</v>
      </c>
      <c r="Q1507" s="3" t="s">
        <v>39</v>
      </c>
      <c r="R1507" s="3" t="s">
        <v>619</v>
      </c>
      <c r="S1507" s="3" t="s">
        <v>3462</v>
      </c>
      <c r="T1507" s="3" t="s">
        <v>39</v>
      </c>
      <c r="U1507" s="3" t="s">
        <v>3463</v>
      </c>
      <c r="V1507" s="3" t="s">
        <v>39</v>
      </c>
      <c r="W1507" s="3" t="s">
        <v>1558</v>
      </c>
      <c r="X1507" s="3" t="s">
        <v>39</v>
      </c>
      <c r="Y1507" s="3" t="s">
        <v>39</v>
      </c>
      <c r="Z1507" s="3" t="s">
        <v>669</v>
      </c>
      <c r="AA1507" s="3">
        <v>2</v>
      </c>
      <c r="AB1507" s="3" t="s">
        <v>34</v>
      </c>
      <c r="AC1507" s="3">
        <v>1</v>
      </c>
      <c r="AD1507" s="3">
        <v>0</v>
      </c>
      <c r="AE1507" s="3" t="s">
        <v>39</v>
      </c>
      <c r="AF1507" s="3">
        <v>0</v>
      </c>
      <c r="AG1507" s="3" t="s">
        <v>39</v>
      </c>
      <c r="AH1507" s="3" t="s">
        <v>3464</v>
      </c>
    </row>
    <row r="1508" spans="1:34" hidden="1" outlineLevel="1" collapsed="1" x14ac:dyDescent="0.25">
      <c r="A1508" t="s">
        <v>39</v>
      </c>
      <c r="B1508" s="2" t="s">
        <v>45</v>
      </c>
      <c r="C1508" s="2" t="s">
        <v>46</v>
      </c>
      <c r="D1508" s="2" t="s">
        <v>33</v>
      </c>
      <c r="E1508" s="2" t="s">
        <v>47</v>
      </c>
      <c r="F1508" s="2" t="s">
        <v>48</v>
      </c>
      <c r="G1508" s="2" t="s">
        <v>28</v>
      </c>
      <c r="H1508" s="2" t="s">
        <v>49</v>
      </c>
      <c r="I1508" s="2" t="s">
        <v>8</v>
      </c>
      <c r="J1508" s="2" t="s">
        <v>50</v>
      </c>
      <c r="K1508" s="2" t="s">
        <v>51</v>
      </c>
      <c r="L1508" s="2" t="s">
        <v>52</v>
      </c>
      <c r="M1508" s="2" t="s">
        <v>53</v>
      </c>
      <c r="N1508" s="2" t="s">
        <v>54</v>
      </c>
      <c r="O1508" s="2" t="s">
        <v>27</v>
      </c>
      <c r="P1508" s="2" t="s">
        <v>55</v>
      </c>
      <c r="Q1508" s="2" t="s">
        <v>56</v>
      </c>
      <c r="R1508" s="2" t="s">
        <v>57</v>
      </c>
      <c r="S1508" s="2" t="s">
        <v>58</v>
      </c>
    </row>
    <row r="1509" spans="1:34" hidden="1" outlineLevel="1" collapsed="1" x14ac:dyDescent="0.25">
      <c r="A1509" t="s">
        <v>39</v>
      </c>
      <c r="B1509" s="4" t="s">
        <v>34</v>
      </c>
      <c r="C1509" s="4" t="s">
        <v>3465</v>
      </c>
      <c r="D1509" s="4" t="s">
        <v>39</v>
      </c>
      <c r="E1509" s="4">
        <v>2.8180099999999998E-4</v>
      </c>
      <c r="F1509" s="4">
        <v>6.6384300000000001E-4</v>
      </c>
      <c r="G1509" s="4">
        <v>1</v>
      </c>
      <c r="H1509" s="4">
        <v>1</v>
      </c>
      <c r="I1509" s="4">
        <v>1</v>
      </c>
      <c r="J1509" s="4" t="s">
        <v>3460</v>
      </c>
      <c r="K1509" s="4" t="s">
        <v>3466</v>
      </c>
      <c r="L1509" s="4" t="s">
        <v>39</v>
      </c>
      <c r="M1509" s="4">
        <v>0</v>
      </c>
      <c r="N1509" s="4">
        <v>1439.8216500000001</v>
      </c>
      <c r="O1509" s="4" t="s">
        <v>34</v>
      </c>
      <c r="P1509" s="4" t="s">
        <v>34</v>
      </c>
      <c r="Q1509" s="4">
        <v>1.9819999999999999E-4</v>
      </c>
      <c r="R1509" s="4">
        <v>1.397E-5</v>
      </c>
      <c r="S1509" s="4">
        <v>3.29</v>
      </c>
    </row>
    <row r="1510" spans="1:34" hidden="1" outlineLevel="1" collapsed="1" x14ac:dyDescent="0.25">
      <c r="A1510" t="s">
        <v>39</v>
      </c>
      <c r="B1510" s="4" t="s">
        <v>34</v>
      </c>
      <c r="C1510" s="4" t="s">
        <v>3467</v>
      </c>
      <c r="D1510" s="4" t="s">
        <v>180</v>
      </c>
      <c r="E1510" s="4">
        <v>1.9974799999999998E-3</v>
      </c>
      <c r="F1510" s="4">
        <v>6.6384300000000001E-4</v>
      </c>
      <c r="G1510" s="4">
        <v>1</v>
      </c>
      <c r="H1510" s="4">
        <v>1</v>
      </c>
      <c r="I1510" s="4">
        <v>1</v>
      </c>
      <c r="J1510" s="4" t="s">
        <v>3460</v>
      </c>
      <c r="K1510" s="4" t="s">
        <v>3468</v>
      </c>
      <c r="L1510" s="4" t="s">
        <v>3469</v>
      </c>
      <c r="M1510" s="4">
        <v>0</v>
      </c>
      <c r="N1510" s="4">
        <v>1962.9477199999999</v>
      </c>
      <c r="O1510" s="4" t="s">
        <v>34</v>
      </c>
      <c r="P1510" s="4" t="s">
        <v>34</v>
      </c>
      <c r="Q1510" s="4">
        <v>1.9819999999999999E-4</v>
      </c>
      <c r="R1510" s="4">
        <v>1.774E-4</v>
      </c>
      <c r="S1510" s="4">
        <v>3.36</v>
      </c>
    </row>
    <row r="1511" spans="1:34" hidden="1" outlineLevel="1" collapsed="1" x14ac:dyDescent="0.25">
      <c r="A1511" t="s">
        <v>39</v>
      </c>
      <c r="B1511" s="4" t="s">
        <v>34</v>
      </c>
      <c r="C1511" s="4" t="s">
        <v>3470</v>
      </c>
      <c r="D1511" s="4" t="s">
        <v>39</v>
      </c>
      <c r="E1511" s="4">
        <v>7.6843900000000007E-2</v>
      </c>
      <c r="F1511" s="4">
        <v>1.35166E-3</v>
      </c>
      <c r="G1511" s="4">
        <v>1</v>
      </c>
      <c r="H1511" s="4">
        <v>1</v>
      </c>
      <c r="I1511" s="4">
        <v>1</v>
      </c>
      <c r="J1511" s="4" t="s">
        <v>3460</v>
      </c>
      <c r="K1511" s="4" t="s">
        <v>3471</v>
      </c>
      <c r="L1511" s="4" t="s">
        <v>39</v>
      </c>
      <c r="M1511" s="4">
        <v>0</v>
      </c>
      <c r="N1511" s="4">
        <v>2391.24422</v>
      </c>
      <c r="O1511" s="4" t="s">
        <v>34</v>
      </c>
      <c r="P1511" s="4" t="s">
        <v>34</v>
      </c>
      <c r="Q1511" s="4">
        <v>3.7310000000000002E-4</v>
      </c>
      <c r="R1511" s="4">
        <v>2.111E-2</v>
      </c>
      <c r="S1511" s="4">
        <v>1.64</v>
      </c>
    </row>
    <row r="1512" spans="1:34" hidden="1" outlineLevel="1" collapsed="1" x14ac:dyDescent="0.25">
      <c r="A1512" t="s">
        <v>39</v>
      </c>
      <c r="B1512" s="4" t="s">
        <v>34</v>
      </c>
      <c r="C1512" s="4" t="s">
        <v>3472</v>
      </c>
      <c r="D1512" s="4" t="s">
        <v>39</v>
      </c>
      <c r="E1512" s="4">
        <v>1.52344E-2</v>
      </c>
      <c r="F1512" s="4">
        <v>6.6384300000000001E-4</v>
      </c>
      <c r="G1512" s="4">
        <v>1</v>
      </c>
      <c r="H1512" s="4">
        <v>1</v>
      </c>
      <c r="I1512" s="4">
        <v>1</v>
      </c>
      <c r="J1512" s="4" t="s">
        <v>3460</v>
      </c>
      <c r="K1512" s="4" t="s">
        <v>3473</v>
      </c>
      <c r="L1512" s="4" t="s">
        <v>39</v>
      </c>
      <c r="M1512" s="4">
        <v>0</v>
      </c>
      <c r="N1512" s="4">
        <v>1030.5779</v>
      </c>
      <c r="O1512" s="4" t="s">
        <v>34</v>
      </c>
      <c r="P1512" s="4" t="s">
        <v>34</v>
      </c>
      <c r="Q1512" s="4">
        <v>1.9819999999999999E-4</v>
      </c>
      <c r="R1512" s="4">
        <v>2.4880000000000002E-3</v>
      </c>
      <c r="S1512" s="4">
        <v>2.57</v>
      </c>
    </row>
    <row r="1513" spans="1:34" x14ac:dyDescent="0.25">
      <c r="A1513" s="3" t="s">
        <v>34</v>
      </c>
      <c r="B1513" s="3" t="s">
        <v>35</v>
      </c>
      <c r="C1513" s="3" t="s">
        <v>3474</v>
      </c>
      <c r="D1513" s="3" t="s">
        <v>3475</v>
      </c>
      <c r="E1513" s="3">
        <v>0</v>
      </c>
      <c r="F1513" s="3">
        <v>12.68</v>
      </c>
      <c r="G1513" s="3">
        <v>25</v>
      </c>
      <c r="H1513" s="3">
        <v>2</v>
      </c>
      <c r="I1513" s="3">
        <v>4</v>
      </c>
      <c r="J1513" s="3">
        <v>2</v>
      </c>
      <c r="K1513" s="3">
        <v>145</v>
      </c>
      <c r="L1513" s="3">
        <v>16</v>
      </c>
      <c r="M1513" s="3">
        <v>10.73</v>
      </c>
      <c r="N1513" s="3">
        <v>9.2200000000000006</v>
      </c>
      <c r="O1513" s="3">
        <v>2</v>
      </c>
      <c r="P1513" s="3" t="s">
        <v>3039</v>
      </c>
      <c r="Q1513" s="3" t="s">
        <v>1233</v>
      </c>
      <c r="R1513" s="3" t="s">
        <v>877</v>
      </c>
      <c r="S1513" s="3" t="s">
        <v>3476</v>
      </c>
      <c r="T1513" s="3" t="s">
        <v>3477</v>
      </c>
      <c r="U1513" s="3" t="s">
        <v>3478</v>
      </c>
      <c r="V1513" s="3" t="s">
        <v>3479</v>
      </c>
      <c r="W1513" s="3" t="s">
        <v>3480</v>
      </c>
      <c r="X1513" s="3" t="s">
        <v>848</v>
      </c>
      <c r="Y1513" s="3" t="s">
        <v>1494</v>
      </c>
      <c r="Z1513" s="3" t="s">
        <v>850</v>
      </c>
      <c r="AA1513" s="3">
        <v>16</v>
      </c>
      <c r="AB1513" s="3" t="s">
        <v>34</v>
      </c>
      <c r="AC1513" s="3">
        <v>1</v>
      </c>
      <c r="AD1513" s="3">
        <v>0</v>
      </c>
      <c r="AE1513" s="3" t="s">
        <v>39</v>
      </c>
      <c r="AF1513" s="3">
        <v>0</v>
      </c>
      <c r="AG1513" s="3" t="s">
        <v>39</v>
      </c>
      <c r="AH1513" s="3" t="s">
        <v>3481</v>
      </c>
    </row>
    <row r="1514" spans="1:34" hidden="1" outlineLevel="1" collapsed="1" x14ac:dyDescent="0.25">
      <c r="A1514" t="s">
        <v>39</v>
      </c>
      <c r="B1514" s="2" t="s">
        <v>45</v>
      </c>
      <c r="C1514" s="2" t="s">
        <v>46</v>
      </c>
      <c r="D1514" s="2" t="s">
        <v>33</v>
      </c>
      <c r="E1514" s="2" t="s">
        <v>47</v>
      </c>
      <c r="F1514" s="2" t="s">
        <v>48</v>
      </c>
      <c r="G1514" s="2" t="s">
        <v>28</v>
      </c>
      <c r="H1514" s="2" t="s">
        <v>49</v>
      </c>
      <c r="I1514" s="2" t="s">
        <v>8</v>
      </c>
      <c r="J1514" s="2" t="s">
        <v>50</v>
      </c>
      <c r="K1514" s="2" t="s">
        <v>51</v>
      </c>
      <c r="L1514" s="2" t="s">
        <v>52</v>
      </c>
      <c r="M1514" s="2" t="s">
        <v>53</v>
      </c>
      <c r="N1514" s="2" t="s">
        <v>54</v>
      </c>
      <c r="O1514" s="2" t="s">
        <v>27</v>
      </c>
      <c r="P1514" s="2" t="s">
        <v>55</v>
      </c>
      <c r="Q1514" s="2" t="s">
        <v>56</v>
      </c>
      <c r="R1514" s="2" t="s">
        <v>57</v>
      </c>
      <c r="S1514" s="2" t="s">
        <v>58</v>
      </c>
    </row>
    <row r="1515" spans="1:34" hidden="1" outlineLevel="1" collapsed="1" x14ac:dyDescent="0.25">
      <c r="A1515" t="s">
        <v>39</v>
      </c>
      <c r="B1515" s="4" t="s">
        <v>34</v>
      </c>
      <c r="C1515" s="4" t="s">
        <v>3482</v>
      </c>
      <c r="D1515" s="4" t="s">
        <v>39</v>
      </c>
      <c r="E1515" s="4">
        <v>0.123807</v>
      </c>
      <c r="F1515" s="4">
        <v>1.97102E-3</v>
      </c>
      <c r="G1515" s="4">
        <v>1</v>
      </c>
      <c r="H1515" s="4">
        <v>1</v>
      </c>
      <c r="I1515" s="4">
        <v>2</v>
      </c>
      <c r="J1515" s="4" t="s">
        <v>3474</v>
      </c>
      <c r="K1515" s="4" t="s">
        <v>3483</v>
      </c>
      <c r="L1515" s="4" t="s">
        <v>39</v>
      </c>
      <c r="M1515" s="4">
        <v>1</v>
      </c>
      <c r="N1515" s="4">
        <v>912.52614000000005</v>
      </c>
      <c r="O1515" s="4" t="s">
        <v>34</v>
      </c>
      <c r="P1515" s="4" t="s">
        <v>34</v>
      </c>
      <c r="Q1515" s="4">
        <v>5.2709999999999996E-4</v>
      </c>
      <c r="R1515" s="4">
        <v>4.0370000000000003E-2</v>
      </c>
      <c r="S1515" s="4">
        <v>1.51</v>
      </c>
    </row>
    <row r="1516" spans="1:34" hidden="1" outlineLevel="1" collapsed="1" x14ac:dyDescent="0.25">
      <c r="A1516" t="s">
        <v>39</v>
      </c>
      <c r="B1516" s="4" t="s">
        <v>34</v>
      </c>
      <c r="C1516" s="4" t="s">
        <v>3484</v>
      </c>
      <c r="D1516" s="4" t="s">
        <v>2893</v>
      </c>
      <c r="E1516" s="4">
        <v>6.5012499999999998E-6</v>
      </c>
      <c r="F1516" s="4">
        <v>6.6384300000000001E-4</v>
      </c>
      <c r="G1516" s="4">
        <v>1</v>
      </c>
      <c r="H1516" s="4">
        <v>1</v>
      </c>
      <c r="I1516" s="4">
        <v>2</v>
      </c>
      <c r="J1516" s="4" t="s">
        <v>3474</v>
      </c>
      <c r="K1516" s="4" t="s">
        <v>3485</v>
      </c>
      <c r="L1516" s="4" t="s">
        <v>3486</v>
      </c>
      <c r="M1516" s="4">
        <v>0</v>
      </c>
      <c r="N1516" s="4">
        <v>2968.41455</v>
      </c>
      <c r="O1516" s="4" t="s">
        <v>34</v>
      </c>
      <c r="P1516" s="4" t="s">
        <v>34</v>
      </c>
      <c r="Q1516" s="4">
        <v>1.9819999999999999E-4</v>
      </c>
      <c r="R1516" s="4">
        <v>1.055E-7</v>
      </c>
      <c r="S1516" s="4">
        <v>5.29</v>
      </c>
    </row>
    <row r="1517" spans="1:34" x14ac:dyDescent="0.25">
      <c r="A1517" s="3" t="s">
        <v>34</v>
      </c>
      <c r="B1517" s="3" t="s">
        <v>35</v>
      </c>
      <c r="C1517" s="3" t="s">
        <v>3487</v>
      </c>
      <c r="D1517" s="3" t="s">
        <v>3488</v>
      </c>
      <c r="E1517" s="3">
        <v>0</v>
      </c>
      <c r="F1517" s="3">
        <v>12.641</v>
      </c>
      <c r="G1517" s="3">
        <v>18</v>
      </c>
      <c r="H1517" s="3">
        <v>3</v>
      </c>
      <c r="I1517" s="3">
        <v>12</v>
      </c>
      <c r="J1517" s="3">
        <v>3</v>
      </c>
      <c r="K1517" s="3">
        <v>254</v>
      </c>
      <c r="L1517" s="3">
        <v>28.8</v>
      </c>
      <c r="M1517" s="3">
        <v>10.039999999999999</v>
      </c>
      <c r="N1517" s="3">
        <v>27.09</v>
      </c>
      <c r="O1517" s="3">
        <v>3</v>
      </c>
      <c r="P1517" s="3" t="s">
        <v>39</v>
      </c>
      <c r="Q1517" s="3" t="s">
        <v>39</v>
      </c>
      <c r="R1517" s="3" t="s">
        <v>39</v>
      </c>
      <c r="S1517" s="3" t="s">
        <v>3489</v>
      </c>
      <c r="T1517" s="3" t="s">
        <v>39</v>
      </c>
      <c r="U1517" s="3" t="s">
        <v>3490</v>
      </c>
      <c r="V1517" s="3" t="s">
        <v>39</v>
      </c>
      <c r="W1517" s="3" t="s">
        <v>1340</v>
      </c>
      <c r="X1517" s="3" t="s">
        <v>39</v>
      </c>
      <c r="Y1517" s="3" t="s">
        <v>39</v>
      </c>
      <c r="Z1517" s="3" t="s">
        <v>39</v>
      </c>
      <c r="AA1517" s="3">
        <v>0</v>
      </c>
      <c r="AB1517" s="3" t="s">
        <v>34</v>
      </c>
      <c r="AC1517" s="3">
        <v>1</v>
      </c>
      <c r="AD1517" s="3">
        <v>0</v>
      </c>
      <c r="AE1517" s="3" t="s">
        <v>39</v>
      </c>
      <c r="AF1517" s="3">
        <v>3</v>
      </c>
      <c r="AG1517" s="3" t="s">
        <v>3491</v>
      </c>
      <c r="AH1517" s="3" t="s">
        <v>3492</v>
      </c>
    </row>
    <row r="1518" spans="1:34" hidden="1" outlineLevel="1" collapsed="1" x14ac:dyDescent="0.25">
      <c r="A1518" t="s">
        <v>39</v>
      </c>
      <c r="B1518" s="2" t="s">
        <v>45</v>
      </c>
      <c r="C1518" s="2" t="s">
        <v>46</v>
      </c>
      <c r="D1518" s="2" t="s">
        <v>33</v>
      </c>
      <c r="E1518" s="2" t="s">
        <v>47</v>
      </c>
      <c r="F1518" s="2" t="s">
        <v>48</v>
      </c>
      <c r="G1518" s="2" t="s">
        <v>28</v>
      </c>
      <c r="H1518" s="2" t="s">
        <v>49</v>
      </c>
      <c r="I1518" s="2" t="s">
        <v>8</v>
      </c>
      <c r="J1518" s="2" t="s">
        <v>50</v>
      </c>
      <c r="K1518" s="2" t="s">
        <v>51</v>
      </c>
      <c r="L1518" s="2" t="s">
        <v>52</v>
      </c>
      <c r="M1518" s="2" t="s">
        <v>53</v>
      </c>
      <c r="N1518" s="2" t="s">
        <v>54</v>
      </c>
      <c r="O1518" s="2" t="s">
        <v>27</v>
      </c>
      <c r="P1518" s="2" t="s">
        <v>55</v>
      </c>
      <c r="Q1518" s="2" t="s">
        <v>56</v>
      </c>
      <c r="R1518" s="2" t="s">
        <v>57</v>
      </c>
      <c r="S1518" s="2" t="s">
        <v>58</v>
      </c>
    </row>
    <row r="1519" spans="1:34" hidden="1" outlineLevel="1" collapsed="1" x14ac:dyDescent="0.25">
      <c r="A1519" t="s">
        <v>39</v>
      </c>
      <c r="B1519" s="4" t="s">
        <v>34</v>
      </c>
      <c r="C1519" s="4" t="s">
        <v>3493</v>
      </c>
      <c r="D1519" s="4" t="s">
        <v>124</v>
      </c>
      <c r="E1519" s="4">
        <v>4.3937799999999996E-6</v>
      </c>
      <c r="F1519" s="4">
        <v>6.6384300000000001E-4</v>
      </c>
      <c r="G1519" s="4">
        <v>1</v>
      </c>
      <c r="H1519" s="4">
        <v>1</v>
      </c>
      <c r="I1519" s="4">
        <v>2</v>
      </c>
      <c r="J1519" s="4" t="s">
        <v>3487</v>
      </c>
      <c r="K1519" s="4" t="s">
        <v>3494</v>
      </c>
      <c r="L1519" s="4" t="s">
        <v>3495</v>
      </c>
      <c r="M1519" s="4">
        <v>0</v>
      </c>
      <c r="N1519" s="4">
        <v>1774.8639900000001</v>
      </c>
      <c r="O1519" s="4" t="s">
        <v>34</v>
      </c>
      <c r="P1519" s="4" t="s">
        <v>34</v>
      </c>
      <c r="Q1519" s="4">
        <v>1.9819999999999999E-4</v>
      </c>
      <c r="R1519" s="4">
        <v>6.3609999999999999E-8</v>
      </c>
      <c r="S1519" s="4">
        <v>3.99</v>
      </c>
    </row>
    <row r="1520" spans="1:34" hidden="1" outlineLevel="1" collapsed="1" x14ac:dyDescent="0.25">
      <c r="A1520" t="s">
        <v>39</v>
      </c>
      <c r="B1520" s="4" t="s">
        <v>34</v>
      </c>
      <c r="C1520" s="4" t="s">
        <v>3496</v>
      </c>
      <c r="D1520" s="4" t="s">
        <v>3497</v>
      </c>
      <c r="E1520" s="4">
        <v>2.9544200000000001E-3</v>
      </c>
      <c r="F1520" s="4">
        <v>6.6384300000000001E-4</v>
      </c>
      <c r="G1520" s="4">
        <v>1</v>
      </c>
      <c r="H1520" s="4">
        <v>1</v>
      </c>
      <c r="I1520" s="4">
        <v>9</v>
      </c>
      <c r="J1520" s="4" t="s">
        <v>3487</v>
      </c>
      <c r="K1520" s="4" t="s">
        <v>3498</v>
      </c>
      <c r="L1520" s="4" t="s">
        <v>3499</v>
      </c>
      <c r="M1520" s="4">
        <v>0</v>
      </c>
      <c r="N1520" s="4">
        <v>1482.71784</v>
      </c>
      <c r="O1520" s="4" t="s">
        <v>34</v>
      </c>
      <c r="P1520" s="4" t="s">
        <v>34</v>
      </c>
      <c r="Q1520" s="4">
        <v>1.9819999999999999E-4</v>
      </c>
      <c r="R1520" s="4">
        <v>2.9490000000000001E-4</v>
      </c>
      <c r="S1520" s="4">
        <v>2.7</v>
      </c>
    </row>
    <row r="1521" spans="1:34" hidden="1" outlineLevel="1" collapsed="1" x14ac:dyDescent="0.25">
      <c r="A1521" t="s">
        <v>39</v>
      </c>
      <c r="B1521" s="4" t="s">
        <v>34</v>
      </c>
      <c r="C1521" s="4" t="s">
        <v>3500</v>
      </c>
      <c r="D1521" s="4" t="s">
        <v>3501</v>
      </c>
      <c r="E1521" s="4">
        <v>5.0905100000000002E-2</v>
      </c>
      <c r="F1521" s="4">
        <v>6.6384300000000001E-4</v>
      </c>
      <c r="G1521" s="4">
        <v>1</v>
      </c>
      <c r="H1521" s="4">
        <v>1</v>
      </c>
      <c r="I1521" s="4">
        <v>1</v>
      </c>
      <c r="J1521" s="4" t="s">
        <v>3487</v>
      </c>
      <c r="K1521" s="4" t="s">
        <v>3502</v>
      </c>
      <c r="L1521" s="4" t="s">
        <v>3503</v>
      </c>
      <c r="M1521" s="4">
        <v>0</v>
      </c>
      <c r="N1521" s="4">
        <v>1901.8918000000001</v>
      </c>
      <c r="O1521" s="4" t="s">
        <v>34</v>
      </c>
      <c r="P1521" s="4" t="s">
        <v>34</v>
      </c>
      <c r="Q1521" s="4">
        <v>1.9819999999999999E-4</v>
      </c>
      <c r="R1521" s="4">
        <v>1.2189999999999999E-2</v>
      </c>
      <c r="S1521" s="4">
        <v>2.7</v>
      </c>
    </row>
    <row r="1522" spans="1:34" x14ac:dyDescent="0.25">
      <c r="A1522" s="3" t="s">
        <v>34</v>
      </c>
      <c r="B1522" s="3" t="s">
        <v>35</v>
      </c>
      <c r="C1522" s="3" t="s">
        <v>3504</v>
      </c>
      <c r="D1522" s="3" t="s">
        <v>3505</v>
      </c>
      <c r="E1522" s="3">
        <v>0</v>
      </c>
      <c r="F1522" s="3">
        <v>12.63</v>
      </c>
      <c r="G1522" s="3">
        <v>20</v>
      </c>
      <c r="H1522" s="3">
        <v>4</v>
      </c>
      <c r="I1522" s="3">
        <v>10</v>
      </c>
      <c r="J1522" s="3">
        <v>4</v>
      </c>
      <c r="K1522" s="3">
        <v>225</v>
      </c>
      <c r="L1522" s="3">
        <v>25</v>
      </c>
      <c r="M1522" s="3">
        <v>8.59</v>
      </c>
      <c r="N1522" s="3">
        <v>27.57</v>
      </c>
      <c r="O1522" s="3">
        <v>4</v>
      </c>
      <c r="P1522" s="3" t="s">
        <v>3506</v>
      </c>
      <c r="Q1522" s="3" t="s">
        <v>1233</v>
      </c>
      <c r="R1522" s="3" t="s">
        <v>3507</v>
      </c>
      <c r="S1522" s="3" t="s">
        <v>3508</v>
      </c>
      <c r="T1522" s="3" t="s">
        <v>3509</v>
      </c>
      <c r="U1522" s="3" t="s">
        <v>3504</v>
      </c>
      <c r="V1522" s="3" t="s">
        <v>3510</v>
      </c>
      <c r="W1522" s="3" t="s">
        <v>1026</v>
      </c>
      <c r="X1522" s="3" t="s">
        <v>848</v>
      </c>
      <c r="Y1522" s="3" t="s">
        <v>1494</v>
      </c>
      <c r="Z1522" s="3" t="s">
        <v>850</v>
      </c>
      <c r="AA1522" s="3">
        <v>16</v>
      </c>
      <c r="AB1522" s="3" t="s">
        <v>34</v>
      </c>
      <c r="AC1522" s="3">
        <v>1</v>
      </c>
      <c r="AD1522" s="3">
        <v>0</v>
      </c>
      <c r="AE1522" s="3" t="s">
        <v>39</v>
      </c>
      <c r="AF1522" s="3">
        <v>0</v>
      </c>
      <c r="AG1522" s="3" t="s">
        <v>39</v>
      </c>
      <c r="AH1522" s="3" t="s">
        <v>39</v>
      </c>
    </row>
    <row r="1523" spans="1:34" hidden="1" outlineLevel="1" collapsed="1" x14ac:dyDescent="0.25">
      <c r="A1523" t="s">
        <v>39</v>
      </c>
      <c r="B1523" s="2" t="s">
        <v>45</v>
      </c>
      <c r="C1523" s="2" t="s">
        <v>46</v>
      </c>
      <c r="D1523" s="2" t="s">
        <v>33</v>
      </c>
      <c r="E1523" s="2" t="s">
        <v>47</v>
      </c>
      <c r="F1523" s="2" t="s">
        <v>48</v>
      </c>
      <c r="G1523" s="2" t="s">
        <v>28</v>
      </c>
      <c r="H1523" s="2" t="s">
        <v>49</v>
      </c>
      <c r="I1523" s="2" t="s">
        <v>8</v>
      </c>
      <c r="J1523" s="2" t="s">
        <v>50</v>
      </c>
      <c r="K1523" s="2" t="s">
        <v>51</v>
      </c>
      <c r="L1523" s="2" t="s">
        <v>52</v>
      </c>
      <c r="M1523" s="2" t="s">
        <v>53</v>
      </c>
      <c r="N1523" s="2" t="s">
        <v>54</v>
      </c>
      <c r="O1523" s="2" t="s">
        <v>27</v>
      </c>
      <c r="P1523" s="2" t="s">
        <v>55</v>
      </c>
      <c r="Q1523" s="2" t="s">
        <v>56</v>
      </c>
      <c r="R1523" s="2" t="s">
        <v>57</v>
      </c>
      <c r="S1523" s="2" t="s">
        <v>58</v>
      </c>
    </row>
    <row r="1524" spans="1:34" hidden="1" outlineLevel="1" collapsed="1" x14ac:dyDescent="0.25">
      <c r="A1524" t="s">
        <v>39</v>
      </c>
      <c r="B1524" s="4" t="s">
        <v>34</v>
      </c>
      <c r="C1524" s="4" t="s">
        <v>3511</v>
      </c>
      <c r="D1524" s="4" t="s">
        <v>39</v>
      </c>
      <c r="E1524" s="4">
        <v>1.70769E-4</v>
      </c>
      <c r="F1524" s="4">
        <v>6.6384300000000001E-4</v>
      </c>
      <c r="G1524" s="4">
        <v>1</v>
      </c>
      <c r="H1524" s="4">
        <v>1</v>
      </c>
      <c r="I1524" s="4">
        <v>6</v>
      </c>
      <c r="J1524" s="4" t="s">
        <v>3504</v>
      </c>
      <c r="K1524" s="4" t="s">
        <v>3512</v>
      </c>
      <c r="L1524" s="4" t="s">
        <v>39</v>
      </c>
      <c r="M1524" s="4">
        <v>0</v>
      </c>
      <c r="N1524" s="4">
        <v>1264.65319</v>
      </c>
      <c r="O1524" s="4" t="s">
        <v>34</v>
      </c>
      <c r="P1524" s="4" t="s">
        <v>34</v>
      </c>
      <c r="Q1524" s="4">
        <v>1.9819999999999999E-4</v>
      </c>
      <c r="R1524" s="4">
        <v>7.2969999999999998E-6</v>
      </c>
      <c r="S1524" s="4">
        <v>3.17</v>
      </c>
    </row>
    <row r="1525" spans="1:34" hidden="1" outlineLevel="1" collapsed="1" x14ac:dyDescent="0.25">
      <c r="A1525" t="s">
        <v>39</v>
      </c>
      <c r="B1525" s="4" t="s">
        <v>34</v>
      </c>
      <c r="C1525" s="4" t="s">
        <v>3513</v>
      </c>
      <c r="D1525" s="4" t="s">
        <v>39</v>
      </c>
      <c r="E1525" s="4">
        <v>2.0351500000000002E-2</v>
      </c>
      <c r="F1525" s="4">
        <v>6.6384300000000001E-4</v>
      </c>
      <c r="G1525" s="4">
        <v>1</v>
      </c>
      <c r="H1525" s="4">
        <v>1</v>
      </c>
      <c r="I1525" s="4">
        <v>1</v>
      </c>
      <c r="J1525" s="4" t="s">
        <v>3504</v>
      </c>
      <c r="K1525" s="4" t="s">
        <v>3514</v>
      </c>
      <c r="L1525" s="4" t="s">
        <v>39</v>
      </c>
      <c r="M1525" s="4">
        <v>0</v>
      </c>
      <c r="N1525" s="4">
        <v>1196.65347</v>
      </c>
      <c r="O1525" s="4" t="s">
        <v>34</v>
      </c>
      <c r="P1525" s="4" t="s">
        <v>34</v>
      </c>
      <c r="Q1525" s="4">
        <v>1.9819999999999999E-4</v>
      </c>
      <c r="R1525" s="4">
        <v>3.6340000000000001E-3</v>
      </c>
      <c r="S1525" s="4">
        <v>2.27</v>
      </c>
    </row>
    <row r="1526" spans="1:34" hidden="1" outlineLevel="1" collapsed="1" x14ac:dyDescent="0.25">
      <c r="A1526" t="s">
        <v>39</v>
      </c>
      <c r="B1526" s="4" t="s">
        <v>34</v>
      </c>
      <c r="C1526" s="4" t="s">
        <v>3515</v>
      </c>
      <c r="D1526" s="4" t="s">
        <v>39</v>
      </c>
      <c r="E1526" s="4">
        <v>4.4294899999999998E-2</v>
      </c>
      <c r="F1526" s="4">
        <v>6.6384300000000001E-4</v>
      </c>
      <c r="G1526" s="4">
        <v>1</v>
      </c>
      <c r="H1526" s="4">
        <v>1</v>
      </c>
      <c r="I1526" s="4">
        <v>1</v>
      </c>
      <c r="J1526" s="4" t="s">
        <v>3504</v>
      </c>
      <c r="K1526" s="4" t="s">
        <v>3516</v>
      </c>
      <c r="L1526" s="4" t="s">
        <v>39</v>
      </c>
      <c r="M1526" s="4">
        <v>0</v>
      </c>
      <c r="N1526" s="4">
        <v>1586.86358</v>
      </c>
      <c r="O1526" s="4" t="s">
        <v>34</v>
      </c>
      <c r="P1526" s="4" t="s">
        <v>34</v>
      </c>
      <c r="Q1526" s="4">
        <v>1.9819999999999999E-4</v>
      </c>
      <c r="R1526" s="4">
        <v>1.0149999999999999E-2</v>
      </c>
      <c r="S1526" s="4">
        <v>1.98</v>
      </c>
    </row>
    <row r="1527" spans="1:34" hidden="1" outlineLevel="1" collapsed="1" x14ac:dyDescent="0.25">
      <c r="A1527" t="s">
        <v>39</v>
      </c>
      <c r="B1527" s="4" t="s">
        <v>34</v>
      </c>
      <c r="C1527" s="4" t="s">
        <v>3517</v>
      </c>
      <c r="D1527" s="4" t="s">
        <v>39</v>
      </c>
      <c r="E1527" s="4">
        <v>6.7851099999999996E-3</v>
      </c>
      <c r="F1527" s="4">
        <v>6.6384300000000001E-4</v>
      </c>
      <c r="G1527" s="4">
        <v>1</v>
      </c>
      <c r="H1527" s="4">
        <v>1</v>
      </c>
      <c r="I1527" s="4">
        <v>2</v>
      </c>
      <c r="J1527" s="4" t="s">
        <v>3504</v>
      </c>
      <c r="K1527" s="4" t="s">
        <v>3518</v>
      </c>
      <c r="L1527" s="4" t="s">
        <v>39</v>
      </c>
      <c r="M1527" s="4">
        <v>0</v>
      </c>
      <c r="N1527" s="4">
        <v>1152.55717</v>
      </c>
      <c r="O1527" s="4" t="s">
        <v>34</v>
      </c>
      <c r="P1527" s="4" t="s">
        <v>34</v>
      </c>
      <c r="Q1527" s="4">
        <v>1.9819999999999999E-4</v>
      </c>
      <c r="R1527" s="4">
        <v>8.7049999999999996E-4</v>
      </c>
      <c r="S1527" s="4">
        <v>2.77</v>
      </c>
    </row>
    <row r="1528" spans="1:34" x14ac:dyDescent="0.25">
      <c r="A1528" s="3" t="s">
        <v>34</v>
      </c>
      <c r="B1528" s="3" t="s">
        <v>35</v>
      </c>
      <c r="C1528" s="3" t="s">
        <v>3519</v>
      </c>
      <c r="D1528" s="3" t="s">
        <v>3520</v>
      </c>
      <c r="E1528" s="3">
        <v>0</v>
      </c>
      <c r="F1528" s="3">
        <v>12.509</v>
      </c>
      <c r="G1528" s="3">
        <v>18</v>
      </c>
      <c r="H1528" s="3">
        <v>2</v>
      </c>
      <c r="I1528" s="3">
        <v>5</v>
      </c>
      <c r="J1528" s="3">
        <v>2</v>
      </c>
      <c r="K1528" s="3">
        <v>238</v>
      </c>
      <c r="L1528" s="3">
        <v>27</v>
      </c>
      <c r="M1528" s="3">
        <v>4.5999999999999996</v>
      </c>
      <c r="N1528" s="3">
        <v>17.73</v>
      </c>
      <c r="O1528" s="3">
        <v>2</v>
      </c>
      <c r="P1528" s="3" t="s">
        <v>3521</v>
      </c>
      <c r="Q1528" s="3" t="s">
        <v>1252</v>
      </c>
      <c r="R1528" s="3" t="s">
        <v>222</v>
      </c>
      <c r="S1528" s="3" t="s">
        <v>39</v>
      </c>
      <c r="T1528" s="3" t="s">
        <v>3522</v>
      </c>
      <c r="U1528" s="3" t="s">
        <v>3519</v>
      </c>
      <c r="V1528" s="3" t="s">
        <v>3523</v>
      </c>
      <c r="W1528" s="3" t="s">
        <v>42</v>
      </c>
      <c r="X1528" s="3" t="s">
        <v>39</v>
      </c>
      <c r="Y1528" s="3" t="s">
        <v>39</v>
      </c>
      <c r="Z1528" s="3" t="s">
        <v>39</v>
      </c>
      <c r="AA1528" s="3">
        <v>0</v>
      </c>
      <c r="AB1528" s="3" t="s">
        <v>34</v>
      </c>
      <c r="AC1528" s="3">
        <v>1</v>
      </c>
      <c r="AD1528" s="3">
        <v>0</v>
      </c>
      <c r="AE1528" s="3" t="s">
        <v>39</v>
      </c>
      <c r="AF1528" s="3">
        <v>2</v>
      </c>
      <c r="AG1528" s="3" t="s">
        <v>3524</v>
      </c>
      <c r="AH1528" s="3" t="s">
        <v>3524</v>
      </c>
    </row>
    <row r="1529" spans="1:34" hidden="1" outlineLevel="1" collapsed="1" x14ac:dyDescent="0.25">
      <c r="A1529" t="s">
        <v>39</v>
      </c>
      <c r="B1529" s="2" t="s">
        <v>45</v>
      </c>
      <c r="C1529" s="2" t="s">
        <v>46</v>
      </c>
      <c r="D1529" s="2" t="s">
        <v>33</v>
      </c>
      <c r="E1529" s="2" t="s">
        <v>47</v>
      </c>
      <c r="F1529" s="2" t="s">
        <v>48</v>
      </c>
      <c r="G1529" s="2" t="s">
        <v>28</v>
      </c>
      <c r="H1529" s="2" t="s">
        <v>49</v>
      </c>
      <c r="I1529" s="2" t="s">
        <v>8</v>
      </c>
      <c r="J1529" s="2" t="s">
        <v>50</v>
      </c>
      <c r="K1529" s="2" t="s">
        <v>51</v>
      </c>
      <c r="L1529" s="2" t="s">
        <v>52</v>
      </c>
      <c r="M1529" s="2" t="s">
        <v>53</v>
      </c>
      <c r="N1529" s="2" t="s">
        <v>54</v>
      </c>
      <c r="O1529" s="2" t="s">
        <v>27</v>
      </c>
      <c r="P1529" s="2" t="s">
        <v>55</v>
      </c>
      <c r="Q1529" s="2" t="s">
        <v>56</v>
      </c>
      <c r="R1529" s="2" t="s">
        <v>57</v>
      </c>
      <c r="S1529" s="2" t="s">
        <v>58</v>
      </c>
    </row>
    <row r="1530" spans="1:34" hidden="1" outlineLevel="1" collapsed="1" x14ac:dyDescent="0.25">
      <c r="A1530" t="s">
        <v>39</v>
      </c>
      <c r="B1530" s="4" t="s">
        <v>34</v>
      </c>
      <c r="C1530" s="4" t="s">
        <v>3525</v>
      </c>
      <c r="D1530" s="4" t="s">
        <v>39</v>
      </c>
      <c r="E1530" s="4">
        <v>2.7554100000000002E-2</v>
      </c>
      <c r="F1530" s="4">
        <v>6.6384300000000001E-4</v>
      </c>
      <c r="G1530" s="4">
        <v>1</v>
      </c>
      <c r="H1530" s="4">
        <v>1</v>
      </c>
      <c r="I1530" s="4">
        <v>1</v>
      </c>
      <c r="J1530" s="4" t="s">
        <v>3519</v>
      </c>
      <c r="K1530" s="4" t="s">
        <v>3526</v>
      </c>
      <c r="L1530" s="4" t="s">
        <v>39</v>
      </c>
      <c r="M1530" s="4">
        <v>0</v>
      </c>
      <c r="N1530" s="4">
        <v>1743.89456</v>
      </c>
      <c r="O1530" s="4" t="s">
        <v>34</v>
      </c>
      <c r="P1530" s="4" t="s">
        <v>34</v>
      </c>
      <c r="Q1530" s="4">
        <v>1.9819999999999999E-4</v>
      </c>
      <c r="R1530" s="4">
        <v>5.4190000000000002E-3</v>
      </c>
      <c r="S1530" s="4">
        <v>1.83</v>
      </c>
    </row>
    <row r="1531" spans="1:34" hidden="1" outlineLevel="1" collapsed="1" x14ac:dyDescent="0.25">
      <c r="A1531" t="s">
        <v>39</v>
      </c>
      <c r="B1531" s="4" t="s">
        <v>34</v>
      </c>
      <c r="C1531" s="4" t="s">
        <v>3525</v>
      </c>
      <c r="D1531" s="4" t="s">
        <v>804</v>
      </c>
      <c r="E1531" s="4">
        <v>5.6659899999999998E-7</v>
      </c>
      <c r="F1531" s="4">
        <v>6.6384300000000001E-4</v>
      </c>
      <c r="G1531" s="4">
        <v>1</v>
      </c>
      <c r="H1531" s="4">
        <v>1</v>
      </c>
      <c r="I1531" s="4">
        <v>3</v>
      </c>
      <c r="J1531" s="4" t="s">
        <v>3519</v>
      </c>
      <c r="K1531" s="4" t="s">
        <v>3526</v>
      </c>
      <c r="L1531" s="4" t="s">
        <v>3527</v>
      </c>
      <c r="M1531" s="4">
        <v>0</v>
      </c>
      <c r="N1531" s="4">
        <v>1759.88948</v>
      </c>
      <c r="O1531" s="4" t="s">
        <v>34</v>
      </c>
      <c r="P1531" s="4" t="s">
        <v>34</v>
      </c>
      <c r="Q1531" s="4">
        <v>1.9819999999999999E-4</v>
      </c>
      <c r="R1531" s="4">
        <v>4.455E-9</v>
      </c>
      <c r="S1531" s="4">
        <v>5.33</v>
      </c>
    </row>
    <row r="1532" spans="1:34" hidden="1" outlineLevel="1" collapsed="1" x14ac:dyDescent="0.25">
      <c r="A1532" t="s">
        <v>39</v>
      </c>
      <c r="B1532" s="4" t="s">
        <v>34</v>
      </c>
      <c r="C1532" s="4" t="s">
        <v>3528</v>
      </c>
      <c r="D1532" s="4" t="s">
        <v>1106</v>
      </c>
      <c r="E1532" s="4">
        <v>5.2888900000000003E-2</v>
      </c>
      <c r="F1532" s="4">
        <v>6.6384300000000001E-4</v>
      </c>
      <c r="G1532" s="4">
        <v>1</v>
      </c>
      <c r="H1532" s="4">
        <v>1</v>
      </c>
      <c r="I1532" s="4">
        <v>1</v>
      </c>
      <c r="J1532" s="4" t="s">
        <v>3519</v>
      </c>
      <c r="K1532" s="4" t="s">
        <v>3529</v>
      </c>
      <c r="L1532" s="4" t="s">
        <v>3530</v>
      </c>
      <c r="M1532" s="4">
        <v>1</v>
      </c>
      <c r="N1532" s="4">
        <v>3042.5075000000002</v>
      </c>
      <c r="O1532" s="4" t="s">
        <v>34</v>
      </c>
      <c r="P1532" s="4" t="s">
        <v>34</v>
      </c>
      <c r="Q1532" s="4">
        <v>1.9819999999999999E-4</v>
      </c>
      <c r="R1532" s="4">
        <v>1.2840000000000001E-2</v>
      </c>
      <c r="S1532" s="4">
        <v>3.06</v>
      </c>
    </row>
    <row r="1533" spans="1:34" x14ac:dyDescent="0.25">
      <c r="A1533" s="3" t="s">
        <v>34</v>
      </c>
      <c r="B1533" s="3" t="s">
        <v>35</v>
      </c>
      <c r="C1533" s="3" t="s">
        <v>3531</v>
      </c>
      <c r="D1533" s="3" t="s">
        <v>3532</v>
      </c>
      <c r="E1533" s="3">
        <v>0</v>
      </c>
      <c r="F1533" s="3">
        <v>12.404999999999999</v>
      </c>
      <c r="G1533" s="3">
        <v>19</v>
      </c>
      <c r="H1533" s="3">
        <v>5</v>
      </c>
      <c r="I1533" s="3">
        <v>15</v>
      </c>
      <c r="J1533" s="3">
        <v>5</v>
      </c>
      <c r="K1533" s="3">
        <v>324</v>
      </c>
      <c r="L1533" s="3">
        <v>37.4</v>
      </c>
      <c r="M1533" s="3">
        <v>4.93</v>
      </c>
      <c r="N1533" s="3">
        <v>34.49</v>
      </c>
      <c r="O1533" s="3">
        <v>5</v>
      </c>
      <c r="P1533" s="3" t="s">
        <v>1802</v>
      </c>
      <c r="Q1533" s="3" t="s">
        <v>3533</v>
      </c>
      <c r="R1533" s="3" t="s">
        <v>39</v>
      </c>
      <c r="S1533" s="3" t="s">
        <v>39</v>
      </c>
      <c r="T1533" s="3" t="s">
        <v>3534</v>
      </c>
      <c r="U1533" s="3" t="s">
        <v>3531</v>
      </c>
      <c r="V1533" s="3" t="s">
        <v>3535</v>
      </c>
      <c r="W1533" s="3" t="s">
        <v>879</v>
      </c>
      <c r="X1533" s="3" t="s">
        <v>39</v>
      </c>
      <c r="Y1533" s="3" t="s">
        <v>39</v>
      </c>
      <c r="Z1533" s="3" t="s">
        <v>39</v>
      </c>
      <c r="AA1533" s="3">
        <v>0</v>
      </c>
      <c r="AB1533" s="3" t="s">
        <v>34</v>
      </c>
      <c r="AC1533" s="3">
        <v>1</v>
      </c>
      <c r="AD1533" s="3">
        <v>0</v>
      </c>
      <c r="AE1533" s="3" t="s">
        <v>39</v>
      </c>
      <c r="AF1533" s="3">
        <v>0</v>
      </c>
      <c r="AG1533" s="3" t="s">
        <v>39</v>
      </c>
      <c r="AH1533" s="3" t="s">
        <v>39</v>
      </c>
    </row>
    <row r="1534" spans="1:34" hidden="1" outlineLevel="1" collapsed="1" x14ac:dyDescent="0.25">
      <c r="A1534" t="s">
        <v>39</v>
      </c>
      <c r="B1534" s="2" t="s">
        <v>45</v>
      </c>
      <c r="C1534" s="2" t="s">
        <v>46</v>
      </c>
      <c r="D1534" s="2" t="s">
        <v>33</v>
      </c>
      <c r="E1534" s="2" t="s">
        <v>47</v>
      </c>
      <c r="F1534" s="2" t="s">
        <v>48</v>
      </c>
      <c r="G1534" s="2" t="s">
        <v>28</v>
      </c>
      <c r="H1534" s="2" t="s">
        <v>49</v>
      </c>
      <c r="I1534" s="2" t="s">
        <v>8</v>
      </c>
      <c r="J1534" s="2" t="s">
        <v>50</v>
      </c>
      <c r="K1534" s="2" t="s">
        <v>51</v>
      </c>
      <c r="L1534" s="2" t="s">
        <v>52</v>
      </c>
      <c r="M1534" s="2" t="s">
        <v>53</v>
      </c>
      <c r="N1534" s="2" t="s">
        <v>54</v>
      </c>
      <c r="O1534" s="2" t="s">
        <v>27</v>
      </c>
      <c r="P1534" s="2" t="s">
        <v>55</v>
      </c>
      <c r="Q1534" s="2" t="s">
        <v>56</v>
      </c>
      <c r="R1534" s="2" t="s">
        <v>57</v>
      </c>
      <c r="S1534" s="2" t="s">
        <v>58</v>
      </c>
    </row>
    <row r="1535" spans="1:34" hidden="1" outlineLevel="1" collapsed="1" x14ac:dyDescent="0.25">
      <c r="A1535" t="s">
        <v>39</v>
      </c>
      <c r="B1535" s="4" t="s">
        <v>34</v>
      </c>
      <c r="C1535" s="4" t="s">
        <v>3536</v>
      </c>
      <c r="D1535" s="4" t="s">
        <v>39</v>
      </c>
      <c r="E1535" s="4">
        <v>1.42909E-2</v>
      </c>
      <c r="F1535" s="4">
        <v>6.6384300000000001E-4</v>
      </c>
      <c r="G1535" s="4">
        <v>1</v>
      </c>
      <c r="H1535" s="4">
        <v>1</v>
      </c>
      <c r="I1535" s="4">
        <v>1</v>
      </c>
      <c r="J1535" s="4" t="s">
        <v>3531</v>
      </c>
      <c r="K1535" s="4" t="s">
        <v>3537</v>
      </c>
      <c r="L1535" s="4" t="s">
        <v>39</v>
      </c>
      <c r="M1535" s="4">
        <v>0</v>
      </c>
      <c r="N1535" s="4">
        <v>1174.66778</v>
      </c>
      <c r="O1535" s="4" t="s">
        <v>34</v>
      </c>
      <c r="P1535" s="4" t="s">
        <v>34</v>
      </c>
      <c r="Q1535" s="4">
        <v>1.9819999999999999E-4</v>
      </c>
      <c r="R1535" s="4">
        <v>2.2899999999999999E-3</v>
      </c>
      <c r="S1535" s="4">
        <v>2.59</v>
      </c>
    </row>
    <row r="1536" spans="1:34" hidden="1" outlineLevel="1" collapsed="1" x14ac:dyDescent="0.25">
      <c r="A1536" t="s">
        <v>39</v>
      </c>
      <c r="B1536" s="4" t="s">
        <v>34</v>
      </c>
      <c r="C1536" s="4" t="s">
        <v>3538</v>
      </c>
      <c r="D1536" s="4" t="s">
        <v>39</v>
      </c>
      <c r="E1536" s="4">
        <v>1.9001799999999999E-2</v>
      </c>
      <c r="F1536" s="4">
        <v>6.6384300000000001E-4</v>
      </c>
      <c r="G1536" s="4">
        <v>1</v>
      </c>
      <c r="H1536" s="4">
        <v>1</v>
      </c>
      <c r="I1536" s="4">
        <v>10</v>
      </c>
      <c r="J1536" s="4" t="s">
        <v>3531</v>
      </c>
      <c r="K1536" s="4" t="s">
        <v>3539</v>
      </c>
      <c r="L1536" s="4" t="s">
        <v>39</v>
      </c>
      <c r="M1536" s="4">
        <v>0</v>
      </c>
      <c r="N1536" s="4">
        <v>1470.7434599999999</v>
      </c>
      <c r="O1536" s="4" t="s">
        <v>34</v>
      </c>
      <c r="P1536" s="4" t="s">
        <v>34</v>
      </c>
      <c r="Q1536" s="4">
        <v>1.9819999999999999E-4</v>
      </c>
      <c r="R1536" s="4">
        <v>3.3119999999999998E-3</v>
      </c>
      <c r="S1536" s="4">
        <v>2.42</v>
      </c>
    </row>
    <row r="1537" spans="1:34" hidden="1" outlineLevel="1" collapsed="1" x14ac:dyDescent="0.25">
      <c r="A1537" t="s">
        <v>39</v>
      </c>
      <c r="B1537" s="4" t="s">
        <v>34</v>
      </c>
      <c r="C1537" s="4" t="s">
        <v>3540</v>
      </c>
      <c r="D1537" s="4" t="s">
        <v>39</v>
      </c>
      <c r="E1537" s="4">
        <v>7.1996999999999998E-3</v>
      </c>
      <c r="F1537" s="4">
        <v>6.6384300000000001E-4</v>
      </c>
      <c r="G1537" s="4">
        <v>1</v>
      </c>
      <c r="H1537" s="4">
        <v>1</v>
      </c>
      <c r="I1537" s="4">
        <v>1</v>
      </c>
      <c r="J1537" s="4" t="s">
        <v>3531</v>
      </c>
      <c r="K1537" s="4" t="s">
        <v>3541</v>
      </c>
      <c r="L1537" s="4" t="s">
        <v>39</v>
      </c>
      <c r="M1537" s="4">
        <v>1</v>
      </c>
      <c r="N1537" s="4">
        <v>1825.96542</v>
      </c>
      <c r="O1537" s="4" t="s">
        <v>34</v>
      </c>
      <c r="P1537" s="4" t="s">
        <v>34</v>
      </c>
      <c r="Q1537" s="4">
        <v>1.9819999999999999E-4</v>
      </c>
      <c r="R1537" s="4">
        <v>9.3769999999999997E-4</v>
      </c>
      <c r="S1537" s="4">
        <v>3.1</v>
      </c>
    </row>
    <row r="1538" spans="1:34" hidden="1" outlineLevel="1" collapsed="1" x14ac:dyDescent="0.25">
      <c r="A1538" t="s">
        <v>39</v>
      </c>
      <c r="B1538" s="4" t="s">
        <v>34</v>
      </c>
      <c r="C1538" s="4" t="s">
        <v>3542</v>
      </c>
      <c r="D1538" s="4" t="s">
        <v>39</v>
      </c>
      <c r="E1538" s="4">
        <v>2.4509300000000001E-2</v>
      </c>
      <c r="F1538" s="4">
        <v>6.6384300000000001E-4</v>
      </c>
      <c r="G1538" s="4">
        <v>1</v>
      </c>
      <c r="H1538" s="4">
        <v>1</v>
      </c>
      <c r="I1538" s="4">
        <v>1</v>
      </c>
      <c r="J1538" s="4" t="s">
        <v>3531</v>
      </c>
      <c r="K1538" s="4" t="s">
        <v>3543</v>
      </c>
      <c r="L1538" s="4" t="s">
        <v>39</v>
      </c>
      <c r="M1538" s="4">
        <v>1</v>
      </c>
      <c r="N1538" s="4">
        <v>2751.43118</v>
      </c>
      <c r="O1538" s="4" t="s">
        <v>34</v>
      </c>
      <c r="P1538" s="4" t="s">
        <v>34</v>
      </c>
      <c r="Q1538" s="4">
        <v>1.9819999999999999E-4</v>
      </c>
      <c r="R1538" s="4">
        <v>4.627E-3</v>
      </c>
      <c r="S1538" s="4">
        <v>3.1</v>
      </c>
    </row>
    <row r="1539" spans="1:34" hidden="1" outlineLevel="1" collapsed="1" x14ac:dyDescent="0.25">
      <c r="A1539" t="s">
        <v>39</v>
      </c>
      <c r="B1539" s="4" t="s">
        <v>34</v>
      </c>
      <c r="C1539" s="4" t="s">
        <v>3544</v>
      </c>
      <c r="D1539" s="4" t="s">
        <v>39</v>
      </c>
      <c r="E1539" s="4">
        <v>5.0179599999999998E-2</v>
      </c>
      <c r="F1539" s="4">
        <v>6.6384300000000001E-4</v>
      </c>
      <c r="G1539" s="4">
        <v>1</v>
      </c>
      <c r="H1539" s="4">
        <v>1</v>
      </c>
      <c r="I1539" s="4">
        <v>2</v>
      </c>
      <c r="J1539" s="4" t="s">
        <v>3531</v>
      </c>
      <c r="K1539" s="4" t="s">
        <v>3545</v>
      </c>
      <c r="L1539" s="4" t="s">
        <v>39</v>
      </c>
      <c r="M1539" s="4">
        <v>0</v>
      </c>
      <c r="N1539" s="4">
        <v>1152.5684000000001</v>
      </c>
      <c r="O1539" s="4" t="s">
        <v>34</v>
      </c>
      <c r="P1539" s="4" t="s">
        <v>34</v>
      </c>
      <c r="Q1539" s="4">
        <v>1.9819999999999999E-4</v>
      </c>
      <c r="R1539" s="4">
        <v>1.196E-2</v>
      </c>
      <c r="S1539" s="4">
        <v>2.34</v>
      </c>
    </row>
    <row r="1540" spans="1:34" x14ac:dyDescent="0.25">
      <c r="A1540" s="3" t="s">
        <v>34</v>
      </c>
      <c r="B1540" s="3" t="s">
        <v>35</v>
      </c>
      <c r="C1540" s="3" t="s">
        <v>3546</v>
      </c>
      <c r="D1540" s="3" t="s">
        <v>3547</v>
      </c>
      <c r="E1540" s="3">
        <v>0</v>
      </c>
      <c r="F1540" s="3">
        <v>12.393000000000001</v>
      </c>
      <c r="G1540" s="3">
        <v>17</v>
      </c>
      <c r="H1540" s="3">
        <v>4</v>
      </c>
      <c r="I1540" s="3">
        <v>23</v>
      </c>
      <c r="J1540" s="3">
        <v>4</v>
      </c>
      <c r="K1540" s="3">
        <v>335</v>
      </c>
      <c r="L1540" s="3">
        <v>37.700000000000003</v>
      </c>
      <c r="M1540" s="3">
        <v>5.52</v>
      </c>
      <c r="N1540" s="3">
        <v>34.71</v>
      </c>
      <c r="O1540" s="3">
        <v>4</v>
      </c>
      <c r="P1540" s="3" t="s">
        <v>421</v>
      </c>
      <c r="Q1540" s="3" t="s">
        <v>39</v>
      </c>
      <c r="R1540" s="3" t="s">
        <v>2901</v>
      </c>
      <c r="S1540" s="3" t="s">
        <v>3548</v>
      </c>
      <c r="T1540" s="3" t="s">
        <v>39</v>
      </c>
      <c r="U1540" s="3" t="s">
        <v>3549</v>
      </c>
      <c r="V1540" s="3" t="s">
        <v>39</v>
      </c>
      <c r="W1540" s="3" t="s">
        <v>1885</v>
      </c>
      <c r="X1540" s="3" t="s">
        <v>39</v>
      </c>
      <c r="Y1540" s="3" t="s">
        <v>39</v>
      </c>
      <c r="Z1540" s="3" t="s">
        <v>39</v>
      </c>
      <c r="AA1540" s="3">
        <v>0</v>
      </c>
      <c r="AB1540" s="3" t="s">
        <v>34</v>
      </c>
      <c r="AC1540" s="3">
        <v>1</v>
      </c>
      <c r="AD1540" s="3">
        <v>0</v>
      </c>
      <c r="AE1540" s="3" t="s">
        <v>39</v>
      </c>
      <c r="AF1540" s="3">
        <v>0</v>
      </c>
      <c r="AG1540" s="3" t="s">
        <v>39</v>
      </c>
      <c r="AH1540" s="3" t="s">
        <v>3550</v>
      </c>
    </row>
    <row r="1541" spans="1:34" hidden="1" outlineLevel="1" collapsed="1" x14ac:dyDescent="0.25">
      <c r="A1541" t="s">
        <v>39</v>
      </c>
      <c r="B1541" s="2" t="s">
        <v>45</v>
      </c>
      <c r="C1541" s="2" t="s">
        <v>46</v>
      </c>
      <c r="D1541" s="2" t="s">
        <v>33</v>
      </c>
      <c r="E1541" s="2" t="s">
        <v>47</v>
      </c>
      <c r="F1541" s="2" t="s">
        <v>48</v>
      </c>
      <c r="G1541" s="2" t="s">
        <v>28</v>
      </c>
      <c r="H1541" s="2" t="s">
        <v>49</v>
      </c>
      <c r="I1541" s="2" t="s">
        <v>8</v>
      </c>
      <c r="J1541" s="2" t="s">
        <v>50</v>
      </c>
      <c r="K1541" s="2" t="s">
        <v>51</v>
      </c>
      <c r="L1541" s="2" t="s">
        <v>52</v>
      </c>
      <c r="M1541" s="2" t="s">
        <v>53</v>
      </c>
      <c r="N1541" s="2" t="s">
        <v>54</v>
      </c>
      <c r="O1541" s="2" t="s">
        <v>27</v>
      </c>
      <c r="P1541" s="2" t="s">
        <v>55</v>
      </c>
      <c r="Q1541" s="2" t="s">
        <v>56</v>
      </c>
      <c r="R1541" s="2" t="s">
        <v>57</v>
      </c>
      <c r="S1541" s="2" t="s">
        <v>58</v>
      </c>
    </row>
    <row r="1542" spans="1:34" hidden="1" outlineLevel="1" collapsed="1" x14ac:dyDescent="0.25">
      <c r="A1542" t="s">
        <v>39</v>
      </c>
      <c r="B1542" s="4" t="s">
        <v>34</v>
      </c>
      <c r="C1542" s="4" t="s">
        <v>3551</v>
      </c>
      <c r="D1542" s="4" t="s">
        <v>39</v>
      </c>
      <c r="E1542" s="4">
        <v>4.2199899999999999E-3</v>
      </c>
      <c r="F1542" s="4">
        <v>6.6384300000000001E-4</v>
      </c>
      <c r="G1542" s="4">
        <v>1</v>
      </c>
      <c r="H1542" s="4">
        <v>1</v>
      </c>
      <c r="I1542" s="4">
        <v>2</v>
      </c>
      <c r="J1542" s="4" t="s">
        <v>3546</v>
      </c>
      <c r="K1542" s="4" t="s">
        <v>3552</v>
      </c>
      <c r="L1542" s="4" t="s">
        <v>39</v>
      </c>
      <c r="M1542" s="4">
        <v>0</v>
      </c>
      <c r="N1542" s="4">
        <v>1365.6644799999999</v>
      </c>
      <c r="O1542" s="4" t="s">
        <v>34</v>
      </c>
      <c r="P1542" s="4" t="s">
        <v>34</v>
      </c>
      <c r="Q1542" s="4">
        <v>1.9819999999999999E-4</v>
      </c>
      <c r="R1542" s="4">
        <v>4.6940000000000003E-4</v>
      </c>
      <c r="S1542" s="4">
        <v>2.58</v>
      </c>
    </row>
    <row r="1543" spans="1:34" hidden="1" outlineLevel="1" collapsed="1" x14ac:dyDescent="0.25">
      <c r="A1543" t="s">
        <v>39</v>
      </c>
      <c r="B1543" s="4" t="s">
        <v>34</v>
      </c>
      <c r="C1543" s="4" t="s">
        <v>3553</v>
      </c>
      <c r="D1543" s="4" t="s">
        <v>341</v>
      </c>
      <c r="E1543" s="4">
        <v>2.5485600000000001E-2</v>
      </c>
      <c r="F1543" s="4">
        <v>6.6384300000000001E-4</v>
      </c>
      <c r="G1543" s="4">
        <v>1</v>
      </c>
      <c r="H1543" s="4">
        <v>1</v>
      </c>
      <c r="I1543" s="4">
        <v>14</v>
      </c>
      <c r="J1543" s="4" t="s">
        <v>3546</v>
      </c>
      <c r="K1543" s="4" t="s">
        <v>3554</v>
      </c>
      <c r="L1543" s="4" t="s">
        <v>3555</v>
      </c>
      <c r="M1543" s="4">
        <v>0</v>
      </c>
      <c r="N1543" s="4">
        <v>1206.61133</v>
      </c>
      <c r="O1543" s="4" t="s">
        <v>34</v>
      </c>
      <c r="P1543" s="4" t="s">
        <v>34</v>
      </c>
      <c r="Q1543" s="4">
        <v>1.9819999999999999E-4</v>
      </c>
      <c r="R1543" s="4">
        <v>4.8789999999999997E-3</v>
      </c>
      <c r="S1543" s="4">
        <v>1.77</v>
      </c>
    </row>
    <row r="1544" spans="1:34" hidden="1" outlineLevel="1" collapsed="1" x14ac:dyDescent="0.25">
      <c r="A1544" t="s">
        <v>39</v>
      </c>
      <c r="B1544" s="4" t="s">
        <v>34</v>
      </c>
      <c r="C1544" s="4" t="s">
        <v>3556</v>
      </c>
      <c r="D1544" s="4" t="s">
        <v>180</v>
      </c>
      <c r="E1544" s="4">
        <v>5.4046500000000004E-3</v>
      </c>
      <c r="F1544" s="4">
        <v>6.6384300000000001E-4</v>
      </c>
      <c r="G1544" s="4">
        <v>1</v>
      </c>
      <c r="H1544" s="4">
        <v>1</v>
      </c>
      <c r="I1544" s="4">
        <v>4</v>
      </c>
      <c r="J1544" s="4" t="s">
        <v>3546</v>
      </c>
      <c r="K1544" s="4" t="s">
        <v>3557</v>
      </c>
      <c r="L1544" s="4" t="s">
        <v>3558</v>
      </c>
      <c r="M1544" s="4">
        <v>0</v>
      </c>
      <c r="N1544" s="4">
        <v>2258.1373100000001</v>
      </c>
      <c r="O1544" s="4" t="s">
        <v>34</v>
      </c>
      <c r="P1544" s="4" t="s">
        <v>34</v>
      </c>
      <c r="Q1544" s="4">
        <v>1.9819999999999999E-4</v>
      </c>
      <c r="R1544" s="4">
        <v>6.4490000000000001E-4</v>
      </c>
      <c r="S1544" s="4">
        <v>2.93</v>
      </c>
    </row>
    <row r="1545" spans="1:34" hidden="1" outlineLevel="1" collapsed="1" x14ac:dyDescent="0.25">
      <c r="A1545" t="s">
        <v>39</v>
      </c>
      <c r="B1545" s="4" t="s">
        <v>34</v>
      </c>
      <c r="C1545" s="4" t="s">
        <v>3559</v>
      </c>
      <c r="D1545" s="4" t="s">
        <v>39</v>
      </c>
      <c r="E1545" s="4">
        <v>3.4963000000000001E-2</v>
      </c>
      <c r="F1545" s="4">
        <v>6.6384300000000001E-4</v>
      </c>
      <c r="G1545" s="4">
        <v>1</v>
      </c>
      <c r="H1545" s="4">
        <v>1</v>
      </c>
      <c r="I1545" s="4">
        <v>3</v>
      </c>
      <c r="J1545" s="4" t="s">
        <v>3546</v>
      </c>
      <c r="K1545" s="4" t="s">
        <v>3560</v>
      </c>
      <c r="L1545" s="4" t="s">
        <v>39</v>
      </c>
      <c r="M1545" s="4">
        <v>0</v>
      </c>
      <c r="N1545" s="4">
        <v>1501.7169100000001</v>
      </c>
      <c r="O1545" s="4" t="s">
        <v>34</v>
      </c>
      <c r="P1545" s="4" t="s">
        <v>34</v>
      </c>
      <c r="Q1545" s="4">
        <v>1.9819999999999999E-4</v>
      </c>
      <c r="R1545" s="4">
        <v>7.4219999999999998E-3</v>
      </c>
      <c r="S1545" s="4">
        <v>1.93</v>
      </c>
    </row>
    <row r="1546" spans="1:34" x14ac:dyDescent="0.25">
      <c r="A1546" s="3" t="s">
        <v>34</v>
      </c>
      <c r="B1546" s="3" t="s">
        <v>35</v>
      </c>
      <c r="C1546" s="3" t="s">
        <v>947</v>
      </c>
      <c r="D1546" s="3" t="s">
        <v>3561</v>
      </c>
      <c r="E1546" s="3">
        <v>0</v>
      </c>
      <c r="F1546" s="3">
        <v>12.324</v>
      </c>
      <c r="G1546" s="3">
        <v>7</v>
      </c>
      <c r="H1546" s="3">
        <v>3</v>
      </c>
      <c r="I1546" s="3">
        <v>6</v>
      </c>
      <c r="J1546" s="3">
        <v>3</v>
      </c>
      <c r="K1546" s="3">
        <v>643</v>
      </c>
      <c r="L1546" s="3">
        <v>65.8</v>
      </c>
      <c r="M1546" s="3">
        <v>8.1199999999999992</v>
      </c>
      <c r="N1546" s="3">
        <v>12.29</v>
      </c>
      <c r="O1546" s="3">
        <v>3</v>
      </c>
      <c r="P1546" s="3" t="s">
        <v>39</v>
      </c>
      <c r="Q1546" s="3" t="s">
        <v>39</v>
      </c>
      <c r="R1546" s="3" t="s">
        <v>39</v>
      </c>
      <c r="S1546" s="3" t="s">
        <v>39</v>
      </c>
      <c r="T1546" s="3" t="s">
        <v>39</v>
      </c>
      <c r="U1546" s="3" t="s">
        <v>39</v>
      </c>
      <c r="V1546" s="3" t="s">
        <v>39</v>
      </c>
      <c r="W1546" s="3" t="s">
        <v>39</v>
      </c>
      <c r="X1546" s="3" t="s">
        <v>39</v>
      </c>
      <c r="Y1546" s="3" t="s">
        <v>39</v>
      </c>
      <c r="Z1546" s="3" t="s">
        <v>39</v>
      </c>
      <c r="AA1546" s="3">
        <v>0</v>
      </c>
      <c r="AB1546" s="3" t="s">
        <v>34</v>
      </c>
      <c r="AC1546" s="3">
        <v>1</v>
      </c>
      <c r="AD1546" s="3">
        <v>0</v>
      </c>
      <c r="AE1546" s="3" t="s">
        <v>39</v>
      </c>
      <c r="AF1546" s="3">
        <v>0</v>
      </c>
      <c r="AG1546" s="3" t="s">
        <v>39</v>
      </c>
      <c r="AH1546" s="3" t="s">
        <v>3562</v>
      </c>
    </row>
    <row r="1547" spans="1:34" hidden="1" outlineLevel="1" collapsed="1" x14ac:dyDescent="0.25">
      <c r="A1547" t="s">
        <v>39</v>
      </c>
      <c r="B1547" s="2" t="s">
        <v>45</v>
      </c>
      <c r="C1547" s="2" t="s">
        <v>46</v>
      </c>
      <c r="D1547" s="2" t="s">
        <v>33</v>
      </c>
      <c r="E1547" s="2" t="s">
        <v>47</v>
      </c>
      <c r="F1547" s="2" t="s">
        <v>48</v>
      </c>
      <c r="G1547" s="2" t="s">
        <v>28</v>
      </c>
      <c r="H1547" s="2" t="s">
        <v>49</v>
      </c>
      <c r="I1547" s="2" t="s">
        <v>8</v>
      </c>
      <c r="J1547" s="2" t="s">
        <v>50</v>
      </c>
      <c r="K1547" s="2" t="s">
        <v>51</v>
      </c>
      <c r="L1547" s="2" t="s">
        <v>52</v>
      </c>
      <c r="M1547" s="2" t="s">
        <v>53</v>
      </c>
      <c r="N1547" s="2" t="s">
        <v>54</v>
      </c>
      <c r="O1547" s="2" t="s">
        <v>27</v>
      </c>
      <c r="P1547" s="2" t="s">
        <v>55</v>
      </c>
      <c r="Q1547" s="2" t="s">
        <v>56</v>
      </c>
      <c r="R1547" s="2" t="s">
        <v>57</v>
      </c>
      <c r="S1547" s="2" t="s">
        <v>58</v>
      </c>
    </row>
    <row r="1548" spans="1:34" hidden="1" outlineLevel="1" collapsed="1" x14ac:dyDescent="0.25">
      <c r="A1548" t="s">
        <v>39</v>
      </c>
      <c r="B1548" s="4" t="s">
        <v>34</v>
      </c>
      <c r="C1548" s="4" t="s">
        <v>3563</v>
      </c>
      <c r="D1548" s="4" t="s">
        <v>480</v>
      </c>
      <c r="E1548" s="4">
        <v>1.9293800000000001E-3</v>
      </c>
      <c r="F1548" s="4">
        <v>6.6384300000000001E-4</v>
      </c>
      <c r="G1548" s="4">
        <v>1</v>
      </c>
      <c r="H1548" s="4">
        <v>1</v>
      </c>
      <c r="I1548" s="4">
        <v>2</v>
      </c>
      <c r="J1548" s="4" t="s">
        <v>947</v>
      </c>
      <c r="K1548" s="4" t="s">
        <v>3564</v>
      </c>
      <c r="L1548" s="4" t="s">
        <v>3565</v>
      </c>
      <c r="M1548" s="4">
        <v>0</v>
      </c>
      <c r="N1548" s="4">
        <v>1765.73471</v>
      </c>
      <c r="O1548" s="4" t="s">
        <v>34</v>
      </c>
      <c r="P1548" s="4" t="s">
        <v>34</v>
      </c>
      <c r="Q1548" s="4">
        <v>1.9819999999999999E-4</v>
      </c>
      <c r="R1548" s="4">
        <v>1.697E-4</v>
      </c>
      <c r="S1548" s="4">
        <v>3.09</v>
      </c>
    </row>
    <row r="1549" spans="1:34" hidden="1" outlineLevel="1" collapsed="1" x14ac:dyDescent="0.25">
      <c r="A1549" t="s">
        <v>39</v>
      </c>
      <c r="B1549" s="4" t="s">
        <v>34</v>
      </c>
      <c r="C1549" s="4" t="s">
        <v>3566</v>
      </c>
      <c r="D1549" s="4" t="s">
        <v>39</v>
      </c>
      <c r="E1549" s="4">
        <v>3.9932299999999997E-5</v>
      </c>
      <c r="F1549" s="4">
        <v>6.6384300000000001E-4</v>
      </c>
      <c r="G1549" s="4">
        <v>1</v>
      </c>
      <c r="H1549" s="4">
        <v>1</v>
      </c>
      <c r="I1549" s="4">
        <v>1</v>
      </c>
      <c r="J1549" s="4" t="s">
        <v>947</v>
      </c>
      <c r="K1549" s="4" t="s">
        <v>3567</v>
      </c>
      <c r="L1549" s="4" t="s">
        <v>39</v>
      </c>
      <c r="M1549" s="4">
        <v>0</v>
      </c>
      <c r="N1549" s="4">
        <v>1302.7151200000001</v>
      </c>
      <c r="O1549" s="4" t="s">
        <v>34</v>
      </c>
      <c r="P1549" s="4" t="s">
        <v>34</v>
      </c>
      <c r="Q1549" s="4">
        <v>1.9819999999999999E-4</v>
      </c>
      <c r="R1549" s="4">
        <v>1.108E-6</v>
      </c>
      <c r="S1549" s="4">
        <v>3.13</v>
      </c>
    </row>
    <row r="1550" spans="1:34" hidden="1" outlineLevel="1" collapsed="1" x14ac:dyDescent="0.25">
      <c r="A1550" t="s">
        <v>39</v>
      </c>
      <c r="B1550" s="4" t="s">
        <v>34</v>
      </c>
      <c r="C1550" s="4" t="s">
        <v>3568</v>
      </c>
      <c r="D1550" s="4" t="s">
        <v>39</v>
      </c>
      <c r="E1550" s="4">
        <v>1.53849E-2</v>
      </c>
      <c r="F1550" s="4">
        <v>6.6384300000000001E-4</v>
      </c>
      <c r="G1550" s="4">
        <v>1</v>
      </c>
      <c r="H1550" s="4">
        <v>1</v>
      </c>
      <c r="I1550" s="4">
        <v>3</v>
      </c>
      <c r="J1550" s="4" t="s">
        <v>947</v>
      </c>
      <c r="K1550" s="4" t="s">
        <v>3569</v>
      </c>
      <c r="L1550" s="4" t="s">
        <v>39</v>
      </c>
      <c r="M1550" s="4">
        <v>0</v>
      </c>
      <c r="N1550" s="4">
        <v>1179.60043</v>
      </c>
      <c r="O1550" s="4" t="s">
        <v>34</v>
      </c>
      <c r="P1550" s="4" t="s">
        <v>34</v>
      </c>
      <c r="Q1550" s="4">
        <v>1.9819999999999999E-4</v>
      </c>
      <c r="R1550" s="4">
        <v>2.5249999999999999E-3</v>
      </c>
      <c r="S1550" s="4">
        <v>2.0499999999999998</v>
      </c>
    </row>
    <row r="1551" spans="1:34" x14ac:dyDescent="0.25">
      <c r="A1551" s="3" t="s">
        <v>34</v>
      </c>
      <c r="B1551" s="3" t="s">
        <v>35</v>
      </c>
      <c r="C1551" s="3" t="s">
        <v>3570</v>
      </c>
      <c r="D1551" s="3" t="s">
        <v>3571</v>
      </c>
      <c r="E1551" s="3">
        <v>0</v>
      </c>
      <c r="F1551" s="3">
        <v>12.106</v>
      </c>
      <c r="G1551" s="3">
        <v>6</v>
      </c>
      <c r="H1551" s="3">
        <v>3</v>
      </c>
      <c r="I1551" s="3">
        <v>17</v>
      </c>
      <c r="J1551" s="3">
        <v>3</v>
      </c>
      <c r="K1551" s="3">
        <v>683</v>
      </c>
      <c r="L1551" s="3">
        <v>75.400000000000006</v>
      </c>
      <c r="M1551" s="3">
        <v>6.68</v>
      </c>
      <c r="N1551" s="3">
        <v>39.44</v>
      </c>
      <c r="O1551" s="3">
        <v>3</v>
      </c>
      <c r="P1551" s="3" t="s">
        <v>421</v>
      </c>
      <c r="Q1551" s="3" t="s">
        <v>39</v>
      </c>
      <c r="R1551" s="3" t="s">
        <v>1023</v>
      </c>
      <c r="S1551" s="3" t="s">
        <v>3572</v>
      </c>
      <c r="T1551" s="3" t="s">
        <v>39</v>
      </c>
      <c r="U1551" s="3" t="s">
        <v>3570</v>
      </c>
      <c r="V1551" s="3" t="s">
        <v>39</v>
      </c>
      <c r="W1551" s="3" t="s">
        <v>427</v>
      </c>
      <c r="X1551" s="3" t="s">
        <v>39</v>
      </c>
      <c r="Y1551" s="3" t="s">
        <v>39</v>
      </c>
      <c r="Z1551" s="3" t="s">
        <v>669</v>
      </c>
      <c r="AA1551" s="3">
        <v>2</v>
      </c>
      <c r="AB1551" s="3" t="s">
        <v>34</v>
      </c>
      <c r="AC1551" s="3">
        <v>1</v>
      </c>
      <c r="AD1551" s="3">
        <v>0</v>
      </c>
      <c r="AE1551" s="3" t="s">
        <v>39</v>
      </c>
      <c r="AF1551" s="3">
        <v>0</v>
      </c>
      <c r="AG1551" s="3" t="s">
        <v>39</v>
      </c>
      <c r="AH1551" s="3" t="s">
        <v>39</v>
      </c>
    </row>
    <row r="1552" spans="1:34" hidden="1" outlineLevel="1" collapsed="1" x14ac:dyDescent="0.25">
      <c r="A1552" t="s">
        <v>39</v>
      </c>
      <c r="B1552" s="2" t="s">
        <v>45</v>
      </c>
      <c r="C1552" s="2" t="s">
        <v>46</v>
      </c>
      <c r="D1552" s="2" t="s">
        <v>33</v>
      </c>
      <c r="E1552" s="2" t="s">
        <v>47</v>
      </c>
      <c r="F1552" s="2" t="s">
        <v>48</v>
      </c>
      <c r="G1552" s="2" t="s">
        <v>28</v>
      </c>
      <c r="H1552" s="2" t="s">
        <v>49</v>
      </c>
      <c r="I1552" s="2" t="s">
        <v>8</v>
      </c>
      <c r="J1552" s="2" t="s">
        <v>50</v>
      </c>
      <c r="K1552" s="2" t="s">
        <v>51</v>
      </c>
      <c r="L1552" s="2" t="s">
        <v>52</v>
      </c>
      <c r="M1552" s="2" t="s">
        <v>53</v>
      </c>
      <c r="N1552" s="2" t="s">
        <v>54</v>
      </c>
      <c r="O1552" s="2" t="s">
        <v>27</v>
      </c>
      <c r="P1552" s="2" t="s">
        <v>55</v>
      </c>
      <c r="Q1552" s="2" t="s">
        <v>56</v>
      </c>
      <c r="R1552" s="2" t="s">
        <v>57</v>
      </c>
      <c r="S1552" s="2" t="s">
        <v>58</v>
      </c>
    </row>
    <row r="1553" spans="1:34" hidden="1" outlineLevel="1" collapsed="1" x14ac:dyDescent="0.25">
      <c r="A1553" t="s">
        <v>39</v>
      </c>
      <c r="B1553" s="4" t="s">
        <v>34</v>
      </c>
      <c r="C1553" s="4" t="s">
        <v>3573</v>
      </c>
      <c r="D1553" s="4" t="s">
        <v>39</v>
      </c>
      <c r="E1553" s="4">
        <v>2.3141699999999999E-5</v>
      </c>
      <c r="F1553" s="4">
        <v>6.6384300000000001E-4</v>
      </c>
      <c r="G1553" s="4">
        <v>1</v>
      </c>
      <c r="H1553" s="4">
        <v>1</v>
      </c>
      <c r="I1553" s="4">
        <v>2</v>
      </c>
      <c r="J1553" s="4" t="s">
        <v>3570</v>
      </c>
      <c r="K1553" s="4" t="s">
        <v>3574</v>
      </c>
      <c r="L1553" s="4" t="s">
        <v>39</v>
      </c>
      <c r="M1553" s="4">
        <v>0</v>
      </c>
      <c r="N1553" s="4">
        <v>2443.1120299999998</v>
      </c>
      <c r="O1553" s="4" t="s">
        <v>34</v>
      </c>
      <c r="P1553" s="4" t="s">
        <v>34</v>
      </c>
      <c r="Q1553" s="4">
        <v>1.9819999999999999E-4</v>
      </c>
      <c r="R1553" s="4">
        <v>5.4850000000000002E-7</v>
      </c>
      <c r="S1553" s="4">
        <v>4.7300000000000004</v>
      </c>
    </row>
    <row r="1554" spans="1:34" hidden="1" outlineLevel="1" collapsed="1" x14ac:dyDescent="0.25">
      <c r="A1554" t="s">
        <v>39</v>
      </c>
      <c r="B1554" s="4" t="s">
        <v>34</v>
      </c>
      <c r="C1554" s="4" t="s">
        <v>3575</v>
      </c>
      <c r="D1554" s="4" t="s">
        <v>39</v>
      </c>
      <c r="E1554" s="4">
        <v>9.8270600000000003E-3</v>
      </c>
      <c r="F1554" s="4">
        <v>6.6384300000000001E-4</v>
      </c>
      <c r="G1554" s="4">
        <v>1</v>
      </c>
      <c r="H1554" s="4">
        <v>1</v>
      </c>
      <c r="I1554" s="4">
        <v>3</v>
      </c>
      <c r="J1554" s="4" t="s">
        <v>3570</v>
      </c>
      <c r="K1554" s="4" t="s">
        <v>3576</v>
      </c>
      <c r="L1554" s="4" t="s">
        <v>39</v>
      </c>
      <c r="M1554" s="4">
        <v>0</v>
      </c>
      <c r="N1554" s="4">
        <v>870.54073000000005</v>
      </c>
      <c r="O1554" s="4" t="s">
        <v>34</v>
      </c>
      <c r="P1554" s="4" t="s">
        <v>34</v>
      </c>
      <c r="Q1554" s="4">
        <v>1.9819999999999999E-4</v>
      </c>
      <c r="R1554" s="4">
        <v>1.4059999999999999E-3</v>
      </c>
      <c r="S1554" s="4">
        <v>2</v>
      </c>
    </row>
    <row r="1555" spans="1:34" hidden="1" outlineLevel="1" collapsed="1" x14ac:dyDescent="0.25">
      <c r="A1555" t="s">
        <v>39</v>
      </c>
      <c r="B1555" s="4" t="s">
        <v>34</v>
      </c>
      <c r="C1555" s="4" t="s">
        <v>3577</v>
      </c>
      <c r="D1555" s="4" t="s">
        <v>39</v>
      </c>
      <c r="E1555" s="4">
        <v>7.6394999999999996E-3</v>
      </c>
      <c r="F1555" s="4">
        <v>6.6384300000000001E-4</v>
      </c>
      <c r="G1555" s="4">
        <v>1</v>
      </c>
      <c r="H1555" s="4">
        <v>1</v>
      </c>
      <c r="I1555" s="4">
        <v>12</v>
      </c>
      <c r="J1555" s="4" t="s">
        <v>3570</v>
      </c>
      <c r="K1555" s="4" t="s">
        <v>3578</v>
      </c>
      <c r="L1555" s="4" t="s">
        <v>39</v>
      </c>
      <c r="M1555" s="4">
        <v>0</v>
      </c>
      <c r="N1555" s="4">
        <v>1002.52547</v>
      </c>
      <c r="O1555" s="4" t="s">
        <v>34</v>
      </c>
      <c r="P1555" s="4" t="s">
        <v>34</v>
      </c>
      <c r="Q1555" s="4">
        <v>1.9819999999999999E-4</v>
      </c>
      <c r="R1555" s="4">
        <v>1.0150000000000001E-3</v>
      </c>
      <c r="S1555" s="4">
        <v>2.61</v>
      </c>
    </row>
    <row r="1556" spans="1:34" x14ac:dyDescent="0.25">
      <c r="A1556" s="3" t="s">
        <v>34</v>
      </c>
      <c r="B1556" s="3" t="s">
        <v>35</v>
      </c>
      <c r="C1556" s="3" t="s">
        <v>3579</v>
      </c>
      <c r="D1556" s="3" t="s">
        <v>3580</v>
      </c>
      <c r="E1556" s="3">
        <v>0</v>
      </c>
      <c r="F1556" s="3">
        <v>11.964</v>
      </c>
      <c r="G1556" s="3">
        <v>25</v>
      </c>
      <c r="H1556" s="3">
        <v>4</v>
      </c>
      <c r="I1556" s="3">
        <v>28</v>
      </c>
      <c r="J1556" s="3">
        <v>4</v>
      </c>
      <c r="K1556" s="3">
        <v>143</v>
      </c>
      <c r="L1556" s="3">
        <v>15.8</v>
      </c>
      <c r="M1556" s="3">
        <v>10.26</v>
      </c>
      <c r="N1556" s="3">
        <v>39.36</v>
      </c>
      <c r="O1556" s="3">
        <v>4</v>
      </c>
      <c r="P1556" s="3" t="s">
        <v>421</v>
      </c>
      <c r="Q1556" s="3" t="s">
        <v>1233</v>
      </c>
      <c r="R1556" s="3" t="s">
        <v>844</v>
      </c>
      <c r="S1556" s="3" t="s">
        <v>3581</v>
      </c>
      <c r="T1556" s="3" t="s">
        <v>3582</v>
      </c>
      <c r="U1556" s="3" t="s">
        <v>3583</v>
      </c>
      <c r="V1556" s="3" t="s">
        <v>3584</v>
      </c>
      <c r="W1556" s="3" t="s">
        <v>3585</v>
      </c>
      <c r="X1556" s="3" t="s">
        <v>848</v>
      </c>
      <c r="Y1556" s="3" t="s">
        <v>1494</v>
      </c>
      <c r="Z1556" s="3" t="s">
        <v>850</v>
      </c>
      <c r="AA1556" s="3">
        <v>16</v>
      </c>
      <c r="AB1556" s="3" t="s">
        <v>34</v>
      </c>
      <c r="AC1556" s="3">
        <v>1</v>
      </c>
      <c r="AD1556" s="3">
        <v>0</v>
      </c>
      <c r="AE1556" s="3" t="s">
        <v>39</v>
      </c>
      <c r="AF1556" s="3">
        <v>0</v>
      </c>
      <c r="AG1556" s="3" t="s">
        <v>39</v>
      </c>
      <c r="AH1556" s="3" t="s">
        <v>1912</v>
      </c>
    </row>
    <row r="1557" spans="1:34" hidden="1" outlineLevel="1" collapsed="1" x14ac:dyDescent="0.25">
      <c r="A1557" t="s">
        <v>39</v>
      </c>
      <c r="B1557" s="2" t="s">
        <v>45</v>
      </c>
      <c r="C1557" s="2" t="s">
        <v>46</v>
      </c>
      <c r="D1557" s="2" t="s">
        <v>33</v>
      </c>
      <c r="E1557" s="2" t="s">
        <v>47</v>
      </c>
      <c r="F1557" s="2" t="s">
        <v>48</v>
      </c>
      <c r="G1557" s="2" t="s">
        <v>28</v>
      </c>
      <c r="H1557" s="2" t="s">
        <v>49</v>
      </c>
      <c r="I1557" s="2" t="s">
        <v>8</v>
      </c>
      <c r="J1557" s="2" t="s">
        <v>50</v>
      </c>
      <c r="K1557" s="2" t="s">
        <v>51</v>
      </c>
      <c r="L1557" s="2" t="s">
        <v>52</v>
      </c>
      <c r="M1557" s="2" t="s">
        <v>53</v>
      </c>
      <c r="N1557" s="2" t="s">
        <v>54</v>
      </c>
      <c r="O1557" s="2" t="s">
        <v>27</v>
      </c>
      <c r="P1557" s="2" t="s">
        <v>55</v>
      </c>
      <c r="Q1557" s="2" t="s">
        <v>56</v>
      </c>
      <c r="R1557" s="2" t="s">
        <v>57</v>
      </c>
      <c r="S1557" s="2" t="s">
        <v>58</v>
      </c>
    </row>
    <row r="1558" spans="1:34" hidden="1" outlineLevel="1" collapsed="1" x14ac:dyDescent="0.25">
      <c r="A1558" t="s">
        <v>39</v>
      </c>
      <c r="B1558" s="4" t="s">
        <v>34</v>
      </c>
      <c r="C1558" s="4" t="s">
        <v>3586</v>
      </c>
      <c r="D1558" s="4" t="s">
        <v>341</v>
      </c>
      <c r="E1558" s="4">
        <v>9.7832400000000003E-4</v>
      </c>
      <c r="F1558" s="4">
        <v>6.6384300000000001E-4</v>
      </c>
      <c r="G1558" s="4">
        <v>1</v>
      </c>
      <c r="H1558" s="4">
        <v>1</v>
      </c>
      <c r="I1558" s="4">
        <v>23</v>
      </c>
      <c r="J1558" s="4" t="s">
        <v>3579</v>
      </c>
      <c r="K1558" s="4" t="s">
        <v>3587</v>
      </c>
      <c r="L1558" s="4" t="s">
        <v>3588</v>
      </c>
      <c r="M1558" s="4">
        <v>0</v>
      </c>
      <c r="N1558" s="4">
        <v>1162.6102599999999</v>
      </c>
      <c r="O1558" s="4" t="s">
        <v>34</v>
      </c>
      <c r="P1558" s="4" t="s">
        <v>34</v>
      </c>
      <c r="Q1558" s="4">
        <v>1.9819999999999999E-4</v>
      </c>
      <c r="R1558" s="4">
        <v>7.0339999999999994E-5</v>
      </c>
      <c r="S1558" s="4">
        <v>2.1800000000000002</v>
      </c>
    </row>
    <row r="1559" spans="1:34" hidden="1" outlineLevel="1" collapsed="1" x14ac:dyDescent="0.25">
      <c r="A1559" t="s">
        <v>39</v>
      </c>
      <c r="B1559" s="4" t="s">
        <v>34</v>
      </c>
      <c r="C1559" s="4" t="s">
        <v>3589</v>
      </c>
      <c r="D1559" s="4" t="s">
        <v>341</v>
      </c>
      <c r="E1559" s="4">
        <v>0.163353</v>
      </c>
      <c r="F1559" s="4">
        <v>5.2710999999999999E-3</v>
      </c>
      <c r="G1559" s="4">
        <v>1</v>
      </c>
      <c r="H1559" s="4">
        <v>1</v>
      </c>
      <c r="I1559" s="4">
        <v>1</v>
      </c>
      <c r="J1559" s="4" t="s">
        <v>3579</v>
      </c>
      <c r="K1559" s="4" t="s">
        <v>3590</v>
      </c>
      <c r="L1559" s="4" t="s">
        <v>3588</v>
      </c>
      <c r="M1559" s="4">
        <v>1</v>
      </c>
      <c r="N1559" s="4">
        <v>1290.70523</v>
      </c>
      <c r="O1559" s="4" t="s">
        <v>34</v>
      </c>
      <c r="P1559" s="4" t="s">
        <v>34</v>
      </c>
      <c r="Q1559" s="4">
        <v>1.3780000000000001E-3</v>
      </c>
      <c r="R1559" s="4">
        <v>5.9249999999999997E-2</v>
      </c>
      <c r="S1559" s="4">
        <v>1.43</v>
      </c>
    </row>
    <row r="1560" spans="1:34" hidden="1" outlineLevel="1" collapsed="1" x14ac:dyDescent="0.25">
      <c r="A1560" t="s">
        <v>39</v>
      </c>
      <c r="B1560" s="4" t="s">
        <v>34</v>
      </c>
      <c r="C1560" s="4" t="s">
        <v>3591</v>
      </c>
      <c r="D1560" s="4" t="s">
        <v>39</v>
      </c>
      <c r="E1560" s="4">
        <v>2.9642000000000002E-2</v>
      </c>
      <c r="F1560" s="4">
        <v>6.6384300000000001E-4</v>
      </c>
      <c r="G1560" s="4">
        <v>1</v>
      </c>
      <c r="H1560" s="4">
        <v>1</v>
      </c>
      <c r="I1560" s="4">
        <v>2</v>
      </c>
      <c r="J1560" s="4" t="s">
        <v>3579</v>
      </c>
      <c r="K1560" s="4" t="s">
        <v>3592</v>
      </c>
      <c r="L1560" s="4" t="s">
        <v>39</v>
      </c>
      <c r="M1560" s="4">
        <v>0</v>
      </c>
      <c r="N1560" s="4">
        <v>888.51490999999999</v>
      </c>
      <c r="O1560" s="4" t="s">
        <v>34</v>
      </c>
      <c r="P1560" s="4" t="s">
        <v>34</v>
      </c>
      <c r="Q1560" s="4">
        <v>1.9819999999999999E-4</v>
      </c>
      <c r="R1560" s="4">
        <v>5.9699999999999996E-3</v>
      </c>
      <c r="S1560" s="4">
        <v>1.6</v>
      </c>
    </row>
    <row r="1561" spans="1:34" hidden="1" outlineLevel="1" collapsed="1" x14ac:dyDescent="0.25">
      <c r="A1561" t="s">
        <v>39</v>
      </c>
      <c r="B1561" s="4" t="s">
        <v>34</v>
      </c>
      <c r="C1561" s="4" t="s">
        <v>3593</v>
      </c>
      <c r="D1561" s="4" t="s">
        <v>39</v>
      </c>
      <c r="E1561" s="4">
        <v>6.7785199999999995E-4</v>
      </c>
      <c r="F1561" s="4">
        <v>6.6384300000000001E-4</v>
      </c>
      <c r="G1561" s="4">
        <v>1</v>
      </c>
      <c r="H1561" s="4">
        <v>1</v>
      </c>
      <c r="I1561" s="4">
        <v>2</v>
      </c>
      <c r="J1561" s="4" t="s">
        <v>3579</v>
      </c>
      <c r="K1561" s="4" t="s">
        <v>3594</v>
      </c>
      <c r="L1561" s="4" t="s">
        <v>39</v>
      </c>
      <c r="M1561" s="4">
        <v>0</v>
      </c>
      <c r="N1561" s="4">
        <v>1636.9268500000001</v>
      </c>
      <c r="O1561" s="4" t="s">
        <v>34</v>
      </c>
      <c r="P1561" s="4" t="s">
        <v>34</v>
      </c>
      <c r="Q1561" s="4">
        <v>1.9819999999999999E-4</v>
      </c>
      <c r="R1561" s="4">
        <v>4.3699999999999998E-5</v>
      </c>
      <c r="S1561" s="4">
        <v>3.8</v>
      </c>
    </row>
    <row r="1562" spans="1:34" x14ac:dyDescent="0.25">
      <c r="A1562" s="3" t="s">
        <v>34</v>
      </c>
      <c r="B1562" s="3" t="s">
        <v>35</v>
      </c>
      <c r="C1562" s="3" t="s">
        <v>3595</v>
      </c>
      <c r="D1562" s="3" t="s">
        <v>3596</v>
      </c>
      <c r="E1562" s="3">
        <v>0</v>
      </c>
      <c r="F1562" s="3">
        <v>11.956</v>
      </c>
      <c r="G1562" s="3">
        <v>5</v>
      </c>
      <c r="H1562" s="3">
        <v>2</v>
      </c>
      <c r="I1562" s="3">
        <v>5</v>
      </c>
      <c r="J1562" s="3">
        <v>2</v>
      </c>
      <c r="K1562" s="3">
        <v>1063</v>
      </c>
      <c r="L1562" s="3">
        <v>115.6</v>
      </c>
      <c r="M1562" s="3">
        <v>5.25</v>
      </c>
      <c r="N1562" s="3">
        <v>17.89</v>
      </c>
      <c r="O1562" s="3">
        <v>2</v>
      </c>
      <c r="P1562" s="3" t="s">
        <v>3597</v>
      </c>
      <c r="Q1562" s="3" t="s">
        <v>39</v>
      </c>
      <c r="R1562" s="3" t="s">
        <v>222</v>
      </c>
      <c r="S1562" s="3" t="s">
        <v>3598</v>
      </c>
      <c r="T1562" s="3" t="s">
        <v>39</v>
      </c>
      <c r="U1562" s="3" t="s">
        <v>3595</v>
      </c>
      <c r="V1562" s="3" t="s">
        <v>39</v>
      </c>
      <c r="W1562" s="3" t="s">
        <v>620</v>
      </c>
      <c r="X1562" s="3" t="s">
        <v>39</v>
      </c>
      <c r="Y1562" s="3" t="s">
        <v>39</v>
      </c>
      <c r="Z1562" s="3" t="s">
        <v>39</v>
      </c>
      <c r="AA1562" s="3">
        <v>0</v>
      </c>
      <c r="AB1562" s="3" t="s">
        <v>34</v>
      </c>
      <c r="AC1562" s="3">
        <v>1</v>
      </c>
      <c r="AD1562" s="3">
        <v>0</v>
      </c>
      <c r="AE1562" s="3" t="s">
        <v>39</v>
      </c>
      <c r="AF1562" s="3">
        <v>2</v>
      </c>
      <c r="AG1562" s="3" t="s">
        <v>3599</v>
      </c>
      <c r="AH1562" s="3" t="s">
        <v>3599</v>
      </c>
    </row>
    <row r="1563" spans="1:34" hidden="1" outlineLevel="1" collapsed="1" x14ac:dyDescent="0.25">
      <c r="A1563" t="s">
        <v>39</v>
      </c>
      <c r="B1563" s="2" t="s">
        <v>45</v>
      </c>
      <c r="C1563" s="2" t="s">
        <v>46</v>
      </c>
      <c r="D1563" s="2" t="s">
        <v>33</v>
      </c>
      <c r="E1563" s="2" t="s">
        <v>47</v>
      </c>
      <c r="F1563" s="2" t="s">
        <v>48</v>
      </c>
      <c r="G1563" s="2" t="s">
        <v>28</v>
      </c>
      <c r="H1563" s="2" t="s">
        <v>49</v>
      </c>
      <c r="I1563" s="2" t="s">
        <v>8</v>
      </c>
      <c r="J1563" s="2" t="s">
        <v>50</v>
      </c>
      <c r="K1563" s="2" t="s">
        <v>51</v>
      </c>
      <c r="L1563" s="2" t="s">
        <v>52</v>
      </c>
      <c r="M1563" s="2" t="s">
        <v>53</v>
      </c>
      <c r="N1563" s="2" t="s">
        <v>54</v>
      </c>
      <c r="O1563" s="2" t="s">
        <v>27</v>
      </c>
      <c r="P1563" s="2" t="s">
        <v>55</v>
      </c>
      <c r="Q1563" s="2" t="s">
        <v>56</v>
      </c>
      <c r="R1563" s="2" t="s">
        <v>57</v>
      </c>
      <c r="S1563" s="2" t="s">
        <v>58</v>
      </c>
    </row>
    <row r="1564" spans="1:34" hidden="1" outlineLevel="1" collapsed="1" x14ac:dyDescent="0.25">
      <c r="A1564" t="s">
        <v>39</v>
      </c>
      <c r="B1564" s="4" t="s">
        <v>34</v>
      </c>
      <c r="C1564" s="4" t="s">
        <v>3600</v>
      </c>
      <c r="D1564" s="4" t="s">
        <v>39</v>
      </c>
      <c r="E1564" s="4">
        <v>5.9586000000000003E-4</v>
      </c>
      <c r="F1564" s="4">
        <v>6.6384300000000001E-4</v>
      </c>
      <c r="G1564" s="4">
        <v>1</v>
      </c>
      <c r="H1564" s="4">
        <v>1</v>
      </c>
      <c r="I1564" s="4">
        <v>2</v>
      </c>
      <c r="J1564" s="4" t="s">
        <v>3595</v>
      </c>
      <c r="K1564" s="4" t="s">
        <v>3601</v>
      </c>
      <c r="L1564" s="4" t="s">
        <v>39</v>
      </c>
      <c r="M1564" s="4">
        <v>0</v>
      </c>
      <c r="N1564" s="4">
        <v>2143.1393600000001</v>
      </c>
      <c r="O1564" s="4" t="s">
        <v>34</v>
      </c>
      <c r="P1564" s="4" t="s">
        <v>34</v>
      </c>
      <c r="Q1564" s="4">
        <v>1.9819999999999999E-4</v>
      </c>
      <c r="R1564" s="4">
        <v>3.6810000000000002E-5</v>
      </c>
      <c r="S1564" s="4">
        <v>3.68</v>
      </c>
    </row>
    <row r="1565" spans="1:34" hidden="1" outlineLevel="1" collapsed="1" x14ac:dyDescent="0.25">
      <c r="A1565" t="s">
        <v>39</v>
      </c>
      <c r="B1565" s="4" t="s">
        <v>34</v>
      </c>
      <c r="C1565" s="4" t="s">
        <v>3602</v>
      </c>
      <c r="D1565" s="4" t="s">
        <v>3603</v>
      </c>
      <c r="E1565" s="4">
        <v>2.47164E-6</v>
      </c>
      <c r="F1565" s="4">
        <v>6.6384300000000001E-4</v>
      </c>
      <c r="G1565" s="4">
        <v>1</v>
      </c>
      <c r="H1565" s="4">
        <v>1</v>
      </c>
      <c r="I1565" s="4">
        <v>3</v>
      </c>
      <c r="J1565" s="4" t="s">
        <v>3595</v>
      </c>
      <c r="K1565" s="4" t="s">
        <v>3604</v>
      </c>
      <c r="L1565" s="4" t="s">
        <v>3605</v>
      </c>
      <c r="M1565" s="4">
        <v>0</v>
      </c>
      <c r="N1565" s="4">
        <v>3004.34112</v>
      </c>
      <c r="O1565" s="4" t="s">
        <v>34</v>
      </c>
      <c r="P1565" s="4" t="s">
        <v>34</v>
      </c>
      <c r="Q1565" s="4">
        <v>1.9819999999999999E-4</v>
      </c>
      <c r="R1565" s="4">
        <v>3.0080000000000002E-8</v>
      </c>
      <c r="S1565" s="4">
        <v>5.39</v>
      </c>
    </row>
    <row r="1566" spans="1:34" x14ac:dyDescent="0.25">
      <c r="A1566" s="3" t="s">
        <v>34</v>
      </c>
      <c r="B1566" s="3" t="s">
        <v>35</v>
      </c>
      <c r="C1566" s="3" t="s">
        <v>3606</v>
      </c>
      <c r="D1566" s="3" t="s">
        <v>3607</v>
      </c>
      <c r="E1566" s="3">
        <v>0</v>
      </c>
      <c r="F1566" s="3">
        <v>11.775</v>
      </c>
      <c r="G1566" s="3">
        <v>15</v>
      </c>
      <c r="H1566" s="3">
        <v>2</v>
      </c>
      <c r="I1566" s="3">
        <v>6</v>
      </c>
      <c r="J1566" s="3">
        <v>2</v>
      </c>
      <c r="K1566" s="3">
        <v>190</v>
      </c>
      <c r="L1566" s="3">
        <v>21.6</v>
      </c>
      <c r="M1566" s="3">
        <v>9.92</v>
      </c>
      <c r="N1566" s="3">
        <v>18.04</v>
      </c>
      <c r="O1566" s="3">
        <v>2</v>
      </c>
      <c r="P1566" s="3" t="s">
        <v>421</v>
      </c>
      <c r="Q1566" s="3" t="s">
        <v>876</v>
      </c>
      <c r="R1566" s="3" t="s">
        <v>877</v>
      </c>
      <c r="S1566" s="3" t="s">
        <v>2932</v>
      </c>
      <c r="T1566" s="3" t="s">
        <v>39</v>
      </c>
      <c r="U1566" s="3" t="s">
        <v>3608</v>
      </c>
      <c r="V1566" s="3" t="s">
        <v>39</v>
      </c>
      <c r="W1566" s="3" t="s">
        <v>138</v>
      </c>
      <c r="X1566" s="3" t="s">
        <v>39</v>
      </c>
      <c r="Y1566" s="3" t="s">
        <v>39</v>
      </c>
      <c r="Z1566" s="3" t="s">
        <v>39</v>
      </c>
      <c r="AA1566" s="3">
        <v>0</v>
      </c>
      <c r="AB1566" s="3" t="s">
        <v>34</v>
      </c>
      <c r="AC1566" s="3">
        <v>1</v>
      </c>
      <c r="AD1566" s="3">
        <v>0</v>
      </c>
      <c r="AE1566" s="3" t="s">
        <v>39</v>
      </c>
      <c r="AF1566" s="3">
        <v>0</v>
      </c>
      <c r="AG1566" s="3" t="s">
        <v>39</v>
      </c>
      <c r="AH1566" s="3" t="s">
        <v>39</v>
      </c>
    </row>
    <row r="1567" spans="1:34" hidden="1" outlineLevel="1" collapsed="1" x14ac:dyDescent="0.25">
      <c r="A1567" t="s">
        <v>39</v>
      </c>
      <c r="B1567" s="2" t="s">
        <v>45</v>
      </c>
      <c r="C1567" s="2" t="s">
        <v>46</v>
      </c>
      <c r="D1567" s="2" t="s">
        <v>33</v>
      </c>
      <c r="E1567" s="2" t="s">
        <v>47</v>
      </c>
      <c r="F1567" s="2" t="s">
        <v>48</v>
      </c>
      <c r="G1567" s="2" t="s">
        <v>28</v>
      </c>
      <c r="H1567" s="2" t="s">
        <v>49</v>
      </c>
      <c r="I1567" s="2" t="s">
        <v>8</v>
      </c>
      <c r="J1567" s="2" t="s">
        <v>50</v>
      </c>
      <c r="K1567" s="2" t="s">
        <v>51</v>
      </c>
      <c r="L1567" s="2" t="s">
        <v>52</v>
      </c>
      <c r="M1567" s="2" t="s">
        <v>53</v>
      </c>
      <c r="N1567" s="2" t="s">
        <v>54</v>
      </c>
      <c r="O1567" s="2" t="s">
        <v>27</v>
      </c>
      <c r="P1567" s="2" t="s">
        <v>55</v>
      </c>
      <c r="Q1567" s="2" t="s">
        <v>56</v>
      </c>
      <c r="R1567" s="2" t="s">
        <v>57</v>
      </c>
      <c r="S1567" s="2" t="s">
        <v>58</v>
      </c>
    </row>
    <row r="1568" spans="1:34" hidden="1" outlineLevel="1" collapsed="1" x14ac:dyDescent="0.25">
      <c r="A1568" t="s">
        <v>39</v>
      </c>
      <c r="B1568" s="4" t="s">
        <v>34</v>
      </c>
      <c r="C1568" s="4" t="s">
        <v>3609</v>
      </c>
      <c r="D1568" s="4" t="s">
        <v>39</v>
      </c>
      <c r="E1568" s="4">
        <v>1.43043E-5</v>
      </c>
      <c r="F1568" s="4">
        <v>6.6384300000000001E-4</v>
      </c>
      <c r="G1568" s="4">
        <v>1</v>
      </c>
      <c r="H1568" s="4">
        <v>1</v>
      </c>
      <c r="I1568" s="4">
        <v>3</v>
      </c>
      <c r="J1568" s="4" t="s">
        <v>3606</v>
      </c>
      <c r="K1568" s="4" t="s">
        <v>3610</v>
      </c>
      <c r="L1568" s="4" t="s">
        <v>39</v>
      </c>
      <c r="M1568" s="4">
        <v>0</v>
      </c>
      <c r="N1568" s="4">
        <v>1625.91086</v>
      </c>
      <c r="O1568" s="4" t="s">
        <v>34</v>
      </c>
      <c r="P1568" s="4" t="s">
        <v>34</v>
      </c>
      <c r="Q1568" s="4">
        <v>1.9819999999999999E-4</v>
      </c>
      <c r="R1568" s="4">
        <v>2.9279999999999997E-7</v>
      </c>
      <c r="S1568" s="4">
        <v>3.43</v>
      </c>
    </row>
    <row r="1569" spans="1:34" hidden="1" outlineLevel="1" collapsed="1" x14ac:dyDescent="0.25">
      <c r="A1569" t="s">
        <v>39</v>
      </c>
      <c r="B1569" s="4" t="s">
        <v>34</v>
      </c>
      <c r="C1569" s="4" t="s">
        <v>3611</v>
      </c>
      <c r="D1569" s="4" t="s">
        <v>39</v>
      </c>
      <c r="E1569" s="4">
        <v>1.4143700000000001E-4</v>
      </c>
      <c r="F1569" s="4">
        <v>6.6384300000000001E-4</v>
      </c>
      <c r="G1569" s="4">
        <v>1</v>
      </c>
      <c r="H1569" s="4">
        <v>1</v>
      </c>
      <c r="I1569" s="4">
        <v>3</v>
      </c>
      <c r="J1569" s="4" t="s">
        <v>3606</v>
      </c>
      <c r="K1569" s="4" t="s">
        <v>3612</v>
      </c>
      <c r="L1569" s="4" t="s">
        <v>39</v>
      </c>
      <c r="M1569" s="4">
        <v>0</v>
      </c>
      <c r="N1569" s="4">
        <v>1465.74207</v>
      </c>
      <c r="O1569" s="4" t="s">
        <v>34</v>
      </c>
      <c r="P1569" s="4" t="s">
        <v>34</v>
      </c>
      <c r="Q1569" s="4">
        <v>1.9819999999999999E-4</v>
      </c>
      <c r="R1569" s="4">
        <v>5.7389999999999996E-6</v>
      </c>
      <c r="S1569" s="4">
        <v>3.19</v>
      </c>
    </row>
    <row r="1570" spans="1:34" x14ac:dyDescent="0.25">
      <c r="A1570" s="3" t="s">
        <v>34</v>
      </c>
      <c r="B1570" s="3" t="s">
        <v>35</v>
      </c>
      <c r="C1570" s="3" t="s">
        <v>3613</v>
      </c>
      <c r="D1570" s="3" t="s">
        <v>3614</v>
      </c>
      <c r="E1570" s="3">
        <v>0</v>
      </c>
      <c r="F1570" s="3">
        <v>11.603999999999999</v>
      </c>
      <c r="G1570" s="3">
        <v>7</v>
      </c>
      <c r="H1570" s="3">
        <v>5</v>
      </c>
      <c r="I1570" s="3">
        <v>6</v>
      </c>
      <c r="J1570" s="3">
        <v>5</v>
      </c>
      <c r="K1570" s="3">
        <v>861</v>
      </c>
      <c r="L1570" s="3">
        <v>94.8</v>
      </c>
      <c r="M1570" s="3">
        <v>9.2200000000000006</v>
      </c>
      <c r="N1570" s="3">
        <v>14.22</v>
      </c>
      <c r="O1570" s="3">
        <v>5</v>
      </c>
      <c r="P1570" s="3" t="s">
        <v>3615</v>
      </c>
      <c r="Q1570" s="3" t="s">
        <v>795</v>
      </c>
      <c r="R1570" s="3" t="s">
        <v>3616</v>
      </c>
      <c r="S1570" s="3" t="s">
        <v>3617</v>
      </c>
      <c r="T1570" s="3" t="s">
        <v>3618</v>
      </c>
      <c r="U1570" s="3" t="s">
        <v>3613</v>
      </c>
      <c r="V1570" s="3" t="s">
        <v>3619</v>
      </c>
      <c r="W1570" s="3" t="s">
        <v>1340</v>
      </c>
      <c r="X1570" s="3" t="s">
        <v>3620</v>
      </c>
      <c r="Y1570" s="3" t="s">
        <v>3621</v>
      </c>
      <c r="Z1570" s="3" t="s">
        <v>3622</v>
      </c>
      <c r="AA1570" s="3">
        <v>38</v>
      </c>
      <c r="AB1570" s="3" t="s">
        <v>34</v>
      </c>
      <c r="AC1570" s="3">
        <v>1</v>
      </c>
      <c r="AD1570" s="3">
        <v>0</v>
      </c>
      <c r="AE1570" s="3" t="s">
        <v>39</v>
      </c>
      <c r="AF1570" s="3">
        <v>3</v>
      </c>
      <c r="AG1570" s="3" t="s">
        <v>3623</v>
      </c>
      <c r="AH1570" s="3" t="s">
        <v>3624</v>
      </c>
    </row>
    <row r="1571" spans="1:34" hidden="1" outlineLevel="1" collapsed="1" x14ac:dyDescent="0.25">
      <c r="A1571" t="s">
        <v>39</v>
      </c>
      <c r="B1571" s="2" t="s">
        <v>45</v>
      </c>
      <c r="C1571" s="2" t="s">
        <v>46</v>
      </c>
      <c r="D1571" s="2" t="s">
        <v>33</v>
      </c>
      <c r="E1571" s="2" t="s">
        <v>47</v>
      </c>
      <c r="F1571" s="2" t="s">
        <v>48</v>
      </c>
      <c r="G1571" s="2" t="s">
        <v>28</v>
      </c>
      <c r="H1571" s="2" t="s">
        <v>49</v>
      </c>
      <c r="I1571" s="2" t="s">
        <v>8</v>
      </c>
      <c r="J1571" s="2" t="s">
        <v>50</v>
      </c>
      <c r="K1571" s="2" t="s">
        <v>51</v>
      </c>
      <c r="L1571" s="2" t="s">
        <v>52</v>
      </c>
      <c r="M1571" s="2" t="s">
        <v>53</v>
      </c>
      <c r="N1571" s="2" t="s">
        <v>54</v>
      </c>
      <c r="O1571" s="2" t="s">
        <v>27</v>
      </c>
      <c r="P1571" s="2" t="s">
        <v>55</v>
      </c>
      <c r="Q1571" s="2" t="s">
        <v>56</v>
      </c>
      <c r="R1571" s="2" t="s">
        <v>57</v>
      </c>
      <c r="S1571" s="2" t="s">
        <v>58</v>
      </c>
    </row>
    <row r="1572" spans="1:34" hidden="1" outlineLevel="1" collapsed="1" x14ac:dyDescent="0.25">
      <c r="A1572" t="s">
        <v>39</v>
      </c>
      <c r="B1572" s="4" t="s">
        <v>34</v>
      </c>
      <c r="C1572" s="4" t="s">
        <v>3625</v>
      </c>
      <c r="D1572" s="4" t="s">
        <v>270</v>
      </c>
      <c r="E1572" s="4">
        <v>0.17052500000000001</v>
      </c>
      <c r="F1572" s="4">
        <v>5.9276600000000004E-3</v>
      </c>
      <c r="G1572" s="4">
        <v>1</v>
      </c>
      <c r="H1572" s="4">
        <v>1</v>
      </c>
      <c r="I1572" s="4">
        <v>1</v>
      </c>
      <c r="J1572" s="4" t="s">
        <v>3613</v>
      </c>
      <c r="K1572" s="4" t="s">
        <v>3626</v>
      </c>
      <c r="L1572" s="4" t="s">
        <v>3627</v>
      </c>
      <c r="M1572" s="4">
        <v>0</v>
      </c>
      <c r="N1572" s="4">
        <v>1190.62381</v>
      </c>
      <c r="O1572" s="4" t="s">
        <v>34</v>
      </c>
      <c r="P1572" s="4" t="s">
        <v>34</v>
      </c>
      <c r="Q1572" s="4">
        <v>1.7129999999999999E-3</v>
      </c>
      <c r="R1572" s="4">
        <v>6.3030000000000003E-2</v>
      </c>
      <c r="S1572" s="4">
        <v>2.13</v>
      </c>
    </row>
    <row r="1573" spans="1:34" hidden="1" outlineLevel="1" collapsed="1" x14ac:dyDescent="0.25">
      <c r="A1573" t="s">
        <v>39</v>
      </c>
      <c r="B1573" s="4" t="s">
        <v>34</v>
      </c>
      <c r="C1573" s="4" t="s">
        <v>3628</v>
      </c>
      <c r="D1573" s="4" t="s">
        <v>94</v>
      </c>
      <c r="E1573" s="4">
        <v>7.4366199999999993E-2</v>
      </c>
      <c r="F1573" s="4">
        <v>1.35166E-3</v>
      </c>
      <c r="G1573" s="4">
        <v>1</v>
      </c>
      <c r="H1573" s="4">
        <v>1</v>
      </c>
      <c r="I1573" s="4">
        <v>1</v>
      </c>
      <c r="J1573" s="4" t="s">
        <v>3613</v>
      </c>
      <c r="K1573" s="4" t="s">
        <v>3629</v>
      </c>
      <c r="L1573" s="4" t="s">
        <v>3630</v>
      </c>
      <c r="M1573" s="4">
        <v>0</v>
      </c>
      <c r="N1573" s="4">
        <v>1470.68932</v>
      </c>
      <c r="O1573" s="4" t="s">
        <v>34</v>
      </c>
      <c r="P1573" s="4" t="s">
        <v>34</v>
      </c>
      <c r="Q1573" s="4">
        <v>3.7310000000000002E-4</v>
      </c>
      <c r="R1573" s="4">
        <v>2.0150000000000001E-2</v>
      </c>
      <c r="S1573" s="4">
        <v>2.33</v>
      </c>
    </row>
    <row r="1574" spans="1:34" hidden="1" outlineLevel="1" collapsed="1" x14ac:dyDescent="0.25">
      <c r="A1574" t="s">
        <v>39</v>
      </c>
      <c r="B1574" s="4" t="s">
        <v>34</v>
      </c>
      <c r="C1574" s="4" t="s">
        <v>3631</v>
      </c>
      <c r="D1574" s="4" t="s">
        <v>1903</v>
      </c>
      <c r="E1574" s="4">
        <v>1.49377E-2</v>
      </c>
      <c r="F1574" s="4">
        <v>6.6384300000000001E-4</v>
      </c>
      <c r="G1574" s="4">
        <v>1</v>
      </c>
      <c r="H1574" s="4">
        <v>1</v>
      </c>
      <c r="I1574" s="4">
        <v>1</v>
      </c>
      <c r="J1574" s="4" t="s">
        <v>3613</v>
      </c>
      <c r="K1574" s="4" t="s">
        <v>3632</v>
      </c>
      <c r="L1574" s="4" t="s">
        <v>3633</v>
      </c>
      <c r="M1574" s="4">
        <v>0</v>
      </c>
      <c r="N1574" s="4">
        <v>1473.70424</v>
      </c>
      <c r="O1574" s="4" t="s">
        <v>34</v>
      </c>
      <c r="P1574" s="4" t="s">
        <v>34</v>
      </c>
      <c r="Q1574" s="4">
        <v>1.9819999999999999E-4</v>
      </c>
      <c r="R1574" s="4">
        <v>2.4320000000000001E-3</v>
      </c>
      <c r="S1574" s="4">
        <v>2.4700000000000002</v>
      </c>
    </row>
    <row r="1575" spans="1:34" hidden="1" outlineLevel="1" collapsed="1" x14ac:dyDescent="0.25">
      <c r="A1575" t="s">
        <v>39</v>
      </c>
      <c r="B1575" s="4" t="s">
        <v>34</v>
      </c>
      <c r="C1575" s="4" t="s">
        <v>3634</v>
      </c>
      <c r="D1575" s="4" t="s">
        <v>3635</v>
      </c>
      <c r="E1575" s="4">
        <v>9.4255900000000004E-2</v>
      </c>
      <c r="F1575" s="4">
        <v>1.35166E-3</v>
      </c>
      <c r="G1575" s="4">
        <v>1</v>
      </c>
      <c r="H1575" s="4">
        <v>1</v>
      </c>
      <c r="I1575" s="4">
        <v>1</v>
      </c>
      <c r="J1575" s="4" t="s">
        <v>3613</v>
      </c>
      <c r="K1575" s="4" t="s">
        <v>3636</v>
      </c>
      <c r="L1575" s="4" t="s">
        <v>3637</v>
      </c>
      <c r="M1575" s="4">
        <v>0</v>
      </c>
      <c r="N1575" s="4">
        <v>1416.75153</v>
      </c>
      <c r="O1575" s="4" t="s">
        <v>34</v>
      </c>
      <c r="P1575" s="4" t="s">
        <v>34</v>
      </c>
      <c r="Q1575" s="4">
        <v>3.7310000000000002E-4</v>
      </c>
      <c r="R1575" s="4">
        <v>2.7830000000000001E-2</v>
      </c>
      <c r="S1575" s="4">
        <v>2.0099999999999998</v>
      </c>
    </row>
    <row r="1576" spans="1:34" hidden="1" outlineLevel="1" collapsed="1" x14ac:dyDescent="0.25">
      <c r="A1576" t="s">
        <v>39</v>
      </c>
      <c r="B1576" s="4" t="s">
        <v>34</v>
      </c>
      <c r="C1576" s="4" t="s">
        <v>3638</v>
      </c>
      <c r="D1576" s="4" t="s">
        <v>39</v>
      </c>
      <c r="E1576" s="4">
        <v>4.9352499999999997E-4</v>
      </c>
      <c r="F1576" s="4">
        <v>6.6384300000000001E-4</v>
      </c>
      <c r="G1576" s="4">
        <v>1</v>
      </c>
      <c r="H1576" s="4">
        <v>1</v>
      </c>
      <c r="I1576" s="4">
        <v>2</v>
      </c>
      <c r="J1576" s="4" t="s">
        <v>3613</v>
      </c>
      <c r="K1576" s="4" t="s">
        <v>3639</v>
      </c>
      <c r="L1576" s="4" t="s">
        <v>39</v>
      </c>
      <c r="M1576" s="4">
        <v>0</v>
      </c>
      <c r="N1576" s="4">
        <v>1271.68416</v>
      </c>
      <c r="O1576" s="4" t="s">
        <v>34</v>
      </c>
      <c r="P1576" s="4" t="s">
        <v>34</v>
      </c>
      <c r="Q1576" s="4">
        <v>1.9819999999999999E-4</v>
      </c>
      <c r="R1576" s="4">
        <v>2.8940000000000001E-5</v>
      </c>
      <c r="S1576" s="4">
        <v>3.35</v>
      </c>
    </row>
    <row r="1577" spans="1:34" x14ac:dyDescent="0.25">
      <c r="A1577" s="3" t="s">
        <v>34</v>
      </c>
      <c r="B1577" s="3" t="s">
        <v>35</v>
      </c>
      <c r="C1577" s="3" t="s">
        <v>3640</v>
      </c>
      <c r="D1577" s="3" t="s">
        <v>3641</v>
      </c>
      <c r="E1577" s="3">
        <v>0</v>
      </c>
      <c r="F1577" s="3">
        <v>11.414</v>
      </c>
      <c r="G1577" s="3">
        <v>8</v>
      </c>
      <c r="H1577" s="3">
        <v>3</v>
      </c>
      <c r="I1577" s="3">
        <v>5</v>
      </c>
      <c r="J1577" s="3">
        <v>3</v>
      </c>
      <c r="K1577" s="3">
        <v>576</v>
      </c>
      <c r="L1577" s="3">
        <v>63.8</v>
      </c>
      <c r="M1577" s="3">
        <v>4.6100000000000003</v>
      </c>
      <c r="N1577" s="3">
        <v>12.47</v>
      </c>
      <c r="O1577" s="3">
        <v>3</v>
      </c>
      <c r="P1577" s="3" t="s">
        <v>421</v>
      </c>
      <c r="Q1577" s="3" t="s">
        <v>3642</v>
      </c>
      <c r="R1577" s="3" t="s">
        <v>222</v>
      </c>
      <c r="S1577" s="3" t="s">
        <v>2437</v>
      </c>
      <c r="T1577" s="3" t="s">
        <v>3643</v>
      </c>
      <c r="U1577" s="3" t="s">
        <v>3640</v>
      </c>
      <c r="V1577" s="3" t="s">
        <v>3644</v>
      </c>
      <c r="W1577" s="3" t="s">
        <v>427</v>
      </c>
      <c r="X1577" s="3" t="s">
        <v>39</v>
      </c>
      <c r="Y1577" s="3" t="s">
        <v>39</v>
      </c>
      <c r="Z1577" s="3" t="s">
        <v>39</v>
      </c>
      <c r="AA1577" s="3">
        <v>0</v>
      </c>
      <c r="AB1577" s="3" t="s">
        <v>34</v>
      </c>
      <c r="AC1577" s="3">
        <v>1</v>
      </c>
      <c r="AD1577" s="3">
        <v>0</v>
      </c>
      <c r="AE1577" s="3" t="s">
        <v>39</v>
      </c>
      <c r="AF1577" s="3">
        <v>3</v>
      </c>
      <c r="AG1577" s="3" t="s">
        <v>3645</v>
      </c>
      <c r="AH1577" s="3" t="s">
        <v>3645</v>
      </c>
    </row>
    <row r="1578" spans="1:34" hidden="1" outlineLevel="1" collapsed="1" x14ac:dyDescent="0.25">
      <c r="A1578" t="s">
        <v>39</v>
      </c>
      <c r="B1578" s="2" t="s">
        <v>45</v>
      </c>
      <c r="C1578" s="2" t="s">
        <v>46</v>
      </c>
      <c r="D1578" s="2" t="s">
        <v>33</v>
      </c>
      <c r="E1578" s="2" t="s">
        <v>47</v>
      </c>
      <c r="F1578" s="2" t="s">
        <v>48</v>
      </c>
      <c r="G1578" s="2" t="s">
        <v>28</v>
      </c>
      <c r="H1578" s="2" t="s">
        <v>49</v>
      </c>
      <c r="I1578" s="2" t="s">
        <v>8</v>
      </c>
      <c r="J1578" s="2" t="s">
        <v>50</v>
      </c>
      <c r="K1578" s="2" t="s">
        <v>51</v>
      </c>
      <c r="L1578" s="2" t="s">
        <v>52</v>
      </c>
      <c r="M1578" s="2" t="s">
        <v>53</v>
      </c>
      <c r="N1578" s="2" t="s">
        <v>54</v>
      </c>
      <c r="O1578" s="2" t="s">
        <v>27</v>
      </c>
      <c r="P1578" s="2" t="s">
        <v>55</v>
      </c>
      <c r="Q1578" s="2" t="s">
        <v>56</v>
      </c>
      <c r="R1578" s="2" t="s">
        <v>57</v>
      </c>
      <c r="S1578" s="2" t="s">
        <v>58</v>
      </c>
    </row>
    <row r="1579" spans="1:34" hidden="1" outlineLevel="1" collapsed="1" x14ac:dyDescent="0.25">
      <c r="A1579" t="s">
        <v>39</v>
      </c>
      <c r="B1579" s="4" t="s">
        <v>34</v>
      </c>
      <c r="C1579" s="4" t="s">
        <v>3646</v>
      </c>
      <c r="D1579" s="4" t="s">
        <v>3647</v>
      </c>
      <c r="E1579" s="4">
        <v>1.8000500000000001E-3</v>
      </c>
      <c r="F1579" s="4">
        <v>6.6384300000000001E-4</v>
      </c>
      <c r="G1579" s="4">
        <v>1</v>
      </c>
      <c r="H1579" s="4">
        <v>1</v>
      </c>
      <c r="I1579" s="4">
        <v>2</v>
      </c>
      <c r="J1579" s="4" t="s">
        <v>3640</v>
      </c>
      <c r="K1579" s="4" t="s">
        <v>3648</v>
      </c>
      <c r="L1579" s="4" t="s">
        <v>3649</v>
      </c>
      <c r="M1579" s="4">
        <v>0</v>
      </c>
      <c r="N1579" s="4">
        <v>2109.0242499999999</v>
      </c>
      <c r="O1579" s="4" t="s">
        <v>34</v>
      </c>
      <c r="P1579" s="4" t="s">
        <v>34</v>
      </c>
      <c r="Q1579" s="4">
        <v>1.9819999999999999E-4</v>
      </c>
      <c r="R1579" s="4">
        <v>1.5469999999999999E-4</v>
      </c>
      <c r="S1579" s="4">
        <v>2.79</v>
      </c>
    </row>
    <row r="1580" spans="1:34" hidden="1" outlineLevel="1" collapsed="1" x14ac:dyDescent="0.25">
      <c r="A1580" t="s">
        <v>39</v>
      </c>
      <c r="B1580" s="4" t="s">
        <v>34</v>
      </c>
      <c r="C1580" s="4" t="s">
        <v>3650</v>
      </c>
      <c r="D1580" s="4" t="s">
        <v>39</v>
      </c>
      <c r="E1580" s="4">
        <v>2.00139E-4</v>
      </c>
      <c r="F1580" s="4">
        <v>6.6384300000000001E-4</v>
      </c>
      <c r="G1580" s="4">
        <v>1</v>
      </c>
      <c r="H1580" s="4">
        <v>1</v>
      </c>
      <c r="I1580" s="4">
        <v>1</v>
      </c>
      <c r="J1580" s="4" t="s">
        <v>3640</v>
      </c>
      <c r="K1580" s="4" t="s">
        <v>3651</v>
      </c>
      <c r="L1580" s="4" t="s">
        <v>39</v>
      </c>
      <c r="M1580" s="4">
        <v>1</v>
      </c>
      <c r="N1580" s="4">
        <v>2275.0401000000002</v>
      </c>
      <c r="O1580" s="4" t="s">
        <v>34</v>
      </c>
      <c r="P1580" s="4" t="s">
        <v>34</v>
      </c>
      <c r="Q1580" s="4">
        <v>1.9819999999999999E-4</v>
      </c>
      <c r="R1580" s="4">
        <v>8.9740000000000008E-6</v>
      </c>
      <c r="S1580" s="4">
        <v>3.75</v>
      </c>
    </row>
    <row r="1581" spans="1:34" hidden="1" outlineLevel="1" collapsed="1" x14ac:dyDescent="0.25">
      <c r="A1581" t="s">
        <v>39</v>
      </c>
      <c r="B1581" s="4" t="s">
        <v>34</v>
      </c>
      <c r="C1581" s="4" t="s">
        <v>3652</v>
      </c>
      <c r="D1581" s="4" t="s">
        <v>94</v>
      </c>
      <c r="E1581" s="4">
        <v>1.6561900000000001E-2</v>
      </c>
      <c r="F1581" s="4">
        <v>6.6384300000000001E-4</v>
      </c>
      <c r="G1581" s="4">
        <v>1</v>
      </c>
      <c r="H1581" s="4">
        <v>1</v>
      </c>
      <c r="I1581" s="4">
        <v>2</v>
      </c>
      <c r="J1581" s="4" t="s">
        <v>3640</v>
      </c>
      <c r="K1581" s="4" t="s">
        <v>3653</v>
      </c>
      <c r="L1581" s="4" t="s">
        <v>3654</v>
      </c>
      <c r="M1581" s="4">
        <v>0</v>
      </c>
      <c r="N1581" s="4">
        <v>1190.5986499999999</v>
      </c>
      <c r="O1581" s="4" t="s">
        <v>34</v>
      </c>
      <c r="P1581" s="4" t="s">
        <v>34</v>
      </c>
      <c r="Q1581" s="4">
        <v>1.9819999999999999E-4</v>
      </c>
      <c r="R1581" s="4">
        <v>2.774E-3</v>
      </c>
      <c r="S1581" s="4">
        <v>1.78</v>
      </c>
    </row>
    <row r="1582" spans="1:34" x14ac:dyDescent="0.25">
      <c r="A1582" s="3" t="s">
        <v>34</v>
      </c>
      <c r="B1582" s="3" t="s">
        <v>35</v>
      </c>
      <c r="C1582" s="3" t="s">
        <v>3655</v>
      </c>
      <c r="D1582" s="3" t="s">
        <v>3656</v>
      </c>
      <c r="E1582" s="3">
        <v>0</v>
      </c>
      <c r="F1582" s="3">
        <v>11.287000000000001</v>
      </c>
      <c r="G1582" s="3">
        <v>32</v>
      </c>
      <c r="H1582" s="3">
        <v>3</v>
      </c>
      <c r="I1582" s="3">
        <v>9</v>
      </c>
      <c r="J1582" s="3">
        <v>3</v>
      </c>
      <c r="K1582" s="3">
        <v>146</v>
      </c>
      <c r="L1582" s="3">
        <v>17</v>
      </c>
      <c r="M1582" s="3">
        <v>10.27</v>
      </c>
      <c r="N1582" s="3">
        <v>23.8</v>
      </c>
      <c r="O1582" s="3">
        <v>3</v>
      </c>
      <c r="P1582" s="3" t="s">
        <v>1908</v>
      </c>
      <c r="Q1582" s="3" t="s">
        <v>3657</v>
      </c>
      <c r="R1582" s="3" t="s">
        <v>1177</v>
      </c>
      <c r="S1582" s="3" t="s">
        <v>3658</v>
      </c>
      <c r="T1582" s="3" t="s">
        <v>3659</v>
      </c>
      <c r="U1582" s="3" t="s">
        <v>3660</v>
      </c>
      <c r="V1582" s="3" t="s">
        <v>3661</v>
      </c>
      <c r="W1582" s="3" t="s">
        <v>3662</v>
      </c>
      <c r="X1582" s="3" t="s">
        <v>848</v>
      </c>
      <c r="Y1582" s="3" t="s">
        <v>1494</v>
      </c>
      <c r="Z1582" s="3" t="s">
        <v>850</v>
      </c>
      <c r="AA1582" s="3">
        <v>16</v>
      </c>
      <c r="AB1582" s="3" t="s">
        <v>34</v>
      </c>
      <c r="AC1582" s="3">
        <v>1</v>
      </c>
      <c r="AD1582" s="3">
        <v>0</v>
      </c>
      <c r="AE1582" s="3" t="s">
        <v>39</v>
      </c>
      <c r="AF1582" s="3">
        <v>0</v>
      </c>
      <c r="AG1582" s="3" t="s">
        <v>39</v>
      </c>
      <c r="AH1582" s="3" t="s">
        <v>1912</v>
      </c>
    </row>
    <row r="1583" spans="1:34" hidden="1" outlineLevel="1" collapsed="1" x14ac:dyDescent="0.25">
      <c r="A1583" t="s">
        <v>39</v>
      </c>
      <c r="B1583" s="2" t="s">
        <v>45</v>
      </c>
      <c r="C1583" s="2" t="s">
        <v>46</v>
      </c>
      <c r="D1583" s="2" t="s">
        <v>33</v>
      </c>
      <c r="E1583" s="2" t="s">
        <v>47</v>
      </c>
      <c r="F1583" s="2" t="s">
        <v>48</v>
      </c>
      <c r="G1583" s="2" t="s">
        <v>28</v>
      </c>
      <c r="H1583" s="2" t="s">
        <v>49</v>
      </c>
      <c r="I1583" s="2" t="s">
        <v>8</v>
      </c>
      <c r="J1583" s="2" t="s">
        <v>50</v>
      </c>
      <c r="K1583" s="2" t="s">
        <v>51</v>
      </c>
      <c r="L1583" s="2" t="s">
        <v>52</v>
      </c>
      <c r="M1583" s="2" t="s">
        <v>53</v>
      </c>
      <c r="N1583" s="2" t="s">
        <v>54</v>
      </c>
      <c r="O1583" s="2" t="s">
        <v>27</v>
      </c>
      <c r="P1583" s="2" t="s">
        <v>55</v>
      </c>
      <c r="Q1583" s="2" t="s">
        <v>56</v>
      </c>
      <c r="R1583" s="2" t="s">
        <v>57</v>
      </c>
      <c r="S1583" s="2" t="s">
        <v>58</v>
      </c>
    </row>
    <row r="1584" spans="1:34" hidden="1" outlineLevel="1" collapsed="1" x14ac:dyDescent="0.25">
      <c r="A1584" t="s">
        <v>39</v>
      </c>
      <c r="B1584" s="4" t="s">
        <v>34</v>
      </c>
      <c r="C1584" s="4" t="s">
        <v>3663</v>
      </c>
      <c r="D1584" s="4" t="s">
        <v>39</v>
      </c>
      <c r="E1584" s="4">
        <v>8.4744699999999996E-3</v>
      </c>
      <c r="F1584" s="4">
        <v>6.6384300000000001E-4</v>
      </c>
      <c r="G1584" s="4">
        <v>1</v>
      </c>
      <c r="H1584" s="4">
        <v>1</v>
      </c>
      <c r="I1584" s="4">
        <v>3</v>
      </c>
      <c r="J1584" s="4" t="s">
        <v>3655</v>
      </c>
      <c r="K1584" s="4" t="s">
        <v>3664</v>
      </c>
      <c r="L1584" s="4" t="s">
        <v>39</v>
      </c>
      <c r="M1584" s="4">
        <v>0</v>
      </c>
      <c r="N1584" s="4">
        <v>1274.62229</v>
      </c>
      <c r="O1584" s="4" t="s">
        <v>34</v>
      </c>
      <c r="P1584" s="4" t="s">
        <v>34</v>
      </c>
      <c r="Q1584" s="4">
        <v>1.9819999999999999E-4</v>
      </c>
      <c r="R1584" s="4">
        <v>1.1609999999999999E-3</v>
      </c>
      <c r="S1584" s="4">
        <v>2.16</v>
      </c>
    </row>
    <row r="1585" spans="1:34" hidden="1" outlineLevel="1" collapsed="1" x14ac:dyDescent="0.25">
      <c r="A1585" t="s">
        <v>39</v>
      </c>
      <c r="B1585" s="4" t="s">
        <v>34</v>
      </c>
      <c r="C1585" s="4" t="s">
        <v>3665</v>
      </c>
      <c r="D1585" s="4" t="s">
        <v>341</v>
      </c>
      <c r="E1585" s="4">
        <v>2.06183E-4</v>
      </c>
      <c r="F1585" s="4">
        <v>6.6384300000000001E-4</v>
      </c>
      <c r="G1585" s="4">
        <v>1</v>
      </c>
      <c r="H1585" s="4">
        <v>1</v>
      </c>
      <c r="I1585" s="4">
        <v>3</v>
      </c>
      <c r="J1585" s="4" t="s">
        <v>3655</v>
      </c>
      <c r="K1585" s="4" t="s">
        <v>3666</v>
      </c>
      <c r="L1585" s="4" t="s">
        <v>3667</v>
      </c>
      <c r="M1585" s="4">
        <v>0</v>
      </c>
      <c r="N1585" s="4">
        <v>1782.9497100000001</v>
      </c>
      <c r="O1585" s="4" t="s">
        <v>34</v>
      </c>
      <c r="P1585" s="4" t="s">
        <v>34</v>
      </c>
      <c r="Q1585" s="4">
        <v>1.9819999999999999E-4</v>
      </c>
      <c r="R1585" s="4">
        <v>9.3209999999999994E-6</v>
      </c>
      <c r="S1585" s="4">
        <v>3.6</v>
      </c>
    </row>
    <row r="1586" spans="1:34" hidden="1" outlineLevel="1" collapsed="1" x14ac:dyDescent="0.25">
      <c r="A1586" t="s">
        <v>39</v>
      </c>
      <c r="B1586" s="4" t="s">
        <v>34</v>
      </c>
      <c r="C1586" s="4" t="s">
        <v>3668</v>
      </c>
      <c r="D1586" s="4" t="s">
        <v>39</v>
      </c>
      <c r="E1586" s="4">
        <v>1.6643399999999999E-2</v>
      </c>
      <c r="F1586" s="4">
        <v>6.6384300000000001E-4</v>
      </c>
      <c r="G1586" s="4">
        <v>1</v>
      </c>
      <c r="H1586" s="4">
        <v>1</v>
      </c>
      <c r="I1586" s="4">
        <v>3</v>
      </c>
      <c r="J1586" s="4" t="s">
        <v>3655</v>
      </c>
      <c r="K1586" s="4" t="s">
        <v>3669</v>
      </c>
      <c r="L1586" s="4" t="s">
        <v>39</v>
      </c>
      <c r="M1586" s="4">
        <v>1</v>
      </c>
      <c r="N1586" s="4">
        <v>2262.0632900000001</v>
      </c>
      <c r="O1586" s="4" t="s">
        <v>34</v>
      </c>
      <c r="P1586" s="4" t="s">
        <v>34</v>
      </c>
      <c r="Q1586" s="4">
        <v>1.9819999999999999E-4</v>
      </c>
      <c r="R1586" s="4">
        <v>2.7899999999999999E-3</v>
      </c>
      <c r="S1586" s="4">
        <v>3.97</v>
      </c>
    </row>
    <row r="1587" spans="1:34" x14ac:dyDescent="0.25">
      <c r="A1587" s="3" t="s">
        <v>34</v>
      </c>
      <c r="B1587" s="3" t="s">
        <v>35</v>
      </c>
      <c r="C1587" s="3" t="s">
        <v>3670</v>
      </c>
      <c r="D1587" s="3" t="s">
        <v>3671</v>
      </c>
      <c r="E1587" s="3">
        <v>0</v>
      </c>
      <c r="F1587" s="3">
        <v>11.287000000000001</v>
      </c>
      <c r="G1587" s="3">
        <v>20</v>
      </c>
      <c r="H1587" s="3">
        <v>2</v>
      </c>
      <c r="I1587" s="3">
        <v>13</v>
      </c>
      <c r="J1587" s="3">
        <v>2</v>
      </c>
      <c r="K1587" s="3">
        <v>119</v>
      </c>
      <c r="L1587" s="3">
        <v>13.4</v>
      </c>
      <c r="M1587" s="3">
        <v>10.9</v>
      </c>
      <c r="N1587" s="3">
        <v>42.79</v>
      </c>
      <c r="O1587" s="3">
        <v>2</v>
      </c>
      <c r="P1587" s="3" t="s">
        <v>3300</v>
      </c>
      <c r="Q1587" s="3" t="s">
        <v>1233</v>
      </c>
      <c r="R1587" s="3" t="s">
        <v>844</v>
      </c>
      <c r="S1587" s="3" t="s">
        <v>3672</v>
      </c>
      <c r="T1587" s="3" t="s">
        <v>3673</v>
      </c>
      <c r="U1587" s="3" t="s">
        <v>3670</v>
      </c>
      <c r="V1587" s="3" t="s">
        <v>3674</v>
      </c>
      <c r="W1587" s="3" t="s">
        <v>358</v>
      </c>
      <c r="X1587" s="3" t="s">
        <v>848</v>
      </c>
      <c r="Y1587" s="3" t="s">
        <v>1494</v>
      </c>
      <c r="Z1587" s="3" t="s">
        <v>850</v>
      </c>
      <c r="AA1587" s="3">
        <v>16</v>
      </c>
      <c r="AB1587" s="3" t="s">
        <v>34</v>
      </c>
      <c r="AC1587" s="3">
        <v>1</v>
      </c>
      <c r="AD1587" s="3">
        <v>0</v>
      </c>
      <c r="AE1587" s="3" t="s">
        <v>39</v>
      </c>
      <c r="AF1587" s="3">
        <v>0</v>
      </c>
      <c r="AG1587" s="3" t="s">
        <v>39</v>
      </c>
      <c r="AH1587" s="3" t="s">
        <v>39</v>
      </c>
    </row>
    <row r="1588" spans="1:34" hidden="1" outlineLevel="1" collapsed="1" x14ac:dyDescent="0.25">
      <c r="A1588" t="s">
        <v>39</v>
      </c>
      <c r="B1588" s="2" t="s">
        <v>45</v>
      </c>
      <c r="C1588" s="2" t="s">
        <v>46</v>
      </c>
      <c r="D1588" s="2" t="s">
        <v>33</v>
      </c>
      <c r="E1588" s="2" t="s">
        <v>47</v>
      </c>
      <c r="F1588" s="2" t="s">
        <v>48</v>
      </c>
      <c r="G1588" s="2" t="s">
        <v>28</v>
      </c>
      <c r="H1588" s="2" t="s">
        <v>49</v>
      </c>
      <c r="I1588" s="2" t="s">
        <v>8</v>
      </c>
      <c r="J1588" s="2" t="s">
        <v>50</v>
      </c>
      <c r="K1588" s="2" t="s">
        <v>51</v>
      </c>
      <c r="L1588" s="2" t="s">
        <v>52</v>
      </c>
      <c r="M1588" s="2" t="s">
        <v>53</v>
      </c>
      <c r="N1588" s="2" t="s">
        <v>54</v>
      </c>
      <c r="O1588" s="2" t="s">
        <v>27</v>
      </c>
      <c r="P1588" s="2" t="s">
        <v>55</v>
      </c>
      <c r="Q1588" s="2" t="s">
        <v>56</v>
      </c>
      <c r="R1588" s="2" t="s">
        <v>57</v>
      </c>
      <c r="S1588" s="2" t="s">
        <v>58</v>
      </c>
    </row>
    <row r="1589" spans="1:34" hidden="1" outlineLevel="1" collapsed="1" x14ac:dyDescent="0.25">
      <c r="A1589" t="s">
        <v>39</v>
      </c>
      <c r="B1589" s="4" t="s">
        <v>34</v>
      </c>
      <c r="C1589" s="4" t="s">
        <v>3675</v>
      </c>
      <c r="D1589" s="4" t="s">
        <v>39</v>
      </c>
      <c r="E1589" s="4">
        <v>1.72088E-6</v>
      </c>
      <c r="F1589" s="4">
        <v>6.6384300000000001E-4</v>
      </c>
      <c r="G1589" s="4">
        <v>1</v>
      </c>
      <c r="H1589" s="4">
        <v>2</v>
      </c>
      <c r="I1589" s="4">
        <v>10</v>
      </c>
      <c r="J1589" s="4" t="s">
        <v>3670</v>
      </c>
      <c r="K1589" s="4" t="s">
        <v>3676</v>
      </c>
      <c r="L1589" s="4" t="s">
        <v>39</v>
      </c>
      <c r="M1589" s="4">
        <v>0</v>
      </c>
      <c r="N1589" s="4">
        <v>1681.83194</v>
      </c>
      <c r="O1589" s="4" t="s">
        <v>34</v>
      </c>
      <c r="P1589" s="4" t="s">
        <v>34</v>
      </c>
      <c r="Q1589" s="4">
        <v>1.9819999999999999E-4</v>
      </c>
      <c r="R1589" s="4">
        <v>1.8839999999999999E-8</v>
      </c>
      <c r="S1589" s="4">
        <v>4.96</v>
      </c>
    </row>
    <row r="1590" spans="1:34" hidden="1" outlineLevel="1" collapsed="1" x14ac:dyDescent="0.25">
      <c r="A1590" t="s">
        <v>39</v>
      </c>
      <c r="B1590" s="4" t="s">
        <v>34</v>
      </c>
      <c r="C1590" s="4" t="s">
        <v>3677</v>
      </c>
      <c r="D1590" s="4" t="s">
        <v>39</v>
      </c>
      <c r="E1590" s="4">
        <v>2.7977399999999999E-3</v>
      </c>
      <c r="F1590" s="4">
        <v>6.6384300000000001E-4</v>
      </c>
      <c r="G1590" s="4">
        <v>1</v>
      </c>
      <c r="H1590" s="4">
        <v>2</v>
      </c>
      <c r="I1590" s="4">
        <v>3</v>
      </c>
      <c r="J1590" s="4" t="s">
        <v>3670</v>
      </c>
      <c r="K1590" s="4" t="s">
        <v>3678</v>
      </c>
      <c r="L1590" s="4" t="s">
        <v>39</v>
      </c>
      <c r="M1590" s="4">
        <v>0</v>
      </c>
      <c r="N1590" s="4">
        <v>942.53670999999997</v>
      </c>
      <c r="O1590" s="4" t="s">
        <v>34</v>
      </c>
      <c r="P1590" s="4" t="s">
        <v>34</v>
      </c>
      <c r="Q1590" s="4">
        <v>1.9819999999999999E-4</v>
      </c>
      <c r="R1590" s="4">
        <v>2.742E-4</v>
      </c>
      <c r="S1590" s="4">
        <v>1.82</v>
      </c>
    </row>
    <row r="1591" spans="1:34" x14ac:dyDescent="0.25">
      <c r="A1591" s="3" t="s">
        <v>34</v>
      </c>
      <c r="B1591" s="3" t="s">
        <v>35</v>
      </c>
      <c r="C1591" s="3" t="s">
        <v>3679</v>
      </c>
      <c r="D1591" s="3" t="s">
        <v>3680</v>
      </c>
      <c r="E1591" s="3">
        <v>0</v>
      </c>
      <c r="F1591" s="3">
        <v>11.13</v>
      </c>
      <c r="G1591" s="3">
        <v>29</v>
      </c>
      <c r="H1591" s="3">
        <v>1</v>
      </c>
      <c r="I1591" s="3">
        <v>7</v>
      </c>
      <c r="J1591" s="3">
        <v>1</v>
      </c>
      <c r="K1591" s="3">
        <v>70</v>
      </c>
      <c r="L1591" s="3">
        <v>7.7</v>
      </c>
      <c r="M1591" s="3">
        <v>9.76</v>
      </c>
      <c r="N1591" s="3">
        <v>24.79</v>
      </c>
      <c r="O1591" s="3">
        <v>1</v>
      </c>
      <c r="P1591" s="3" t="s">
        <v>421</v>
      </c>
      <c r="Q1591" s="3" t="s">
        <v>39</v>
      </c>
      <c r="R1591" s="3" t="s">
        <v>2807</v>
      </c>
      <c r="S1591" s="3" t="s">
        <v>3681</v>
      </c>
      <c r="T1591" s="3" t="s">
        <v>39</v>
      </c>
      <c r="U1591" s="3" t="s">
        <v>3682</v>
      </c>
      <c r="V1591" s="3" t="s">
        <v>39</v>
      </c>
      <c r="W1591" s="3" t="s">
        <v>652</v>
      </c>
      <c r="X1591" s="3" t="s">
        <v>39</v>
      </c>
      <c r="Y1591" s="3" t="s">
        <v>39</v>
      </c>
      <c r="Z1591" s="3" t="s">
        <v>39</v>
      </c>
      <c r="AA1591" s="3">
        <v>0</v>
      </c>
      <c r="AB1591" s="3" t="s">
        <v>34</v>
      </c>
      <c r="AC1591" s="3">
        <v>1</v>
      </c>
      <c r="AD1591" s="3">
        <v>0</v>
      </c>
      <c r="AE1591" s="3" t="s">
        <v>39</v>
      </c>
      <c r="AF1591" s="3">
        <v>0</v>
      </c>
      <c r="AG1591" s="3" t="s">
        <v>39</v>
      </c>
      <c r="AH1591" s="3" t="s">
        <v>39</v>
      </c>
    </row>
    <row r="1592" spans="1:34" hidden="1" outlineLevel="1" collapsed="1" x14ac:dyDescent="0.25">
      <c r="A1592" t="s">
        <v>39</v>
      </c>
      <c r="B1592" s="2" t="s">
        <v>45</v>
      </c>
      <c r="C1592" s="2" t="s">
        <v>46</v>
      </c>
      <c r="D1592" s="2" t="s">
        <v>33</v>
      </c>
      <c r="E1592" s="2" t="s">
        <v>47</v>
      </c>
      <c r="F1592" s="2" t="s">
        <v>48</v>
      </c>
      <c r="G1592" s="2" t="s">
        <v>28</v>
      </c>
      <c r="H1592" s="2" t="s">
        <v>49</v>
      </c>
      <c r="I1592" s="2" t="s">
        <v>8</v>
      </c>
      <c r="J1592" s="2" t="s">
        <v>50</v>
      </c>
      <c r="K1592" s="2" t="s">
        <v>51</v>
      </c>
      <c r="L1592" s="2" t="s">
        <v>52</v>
      </c>
      <c r="M1592" s="2" t="s">
        <v>53</v>
      </c>
      <c r="N1592" s="2" t="s">
        <v>54</v>
      </c>
      <c r="O1592" s="2" t="s">
        <v>27</v>
      </c>
      <c r="P1592" s="2" t="s">
        <v>55</v>
      </c>
      <c r="Q1592" s="2" t="s">
        <v>56</v>
      </c>
      <c r="R1592" s="2" t="s">
        <v>57</v>
      </c>
      <c r="S1592" s="2" t="s">
        <v>58</v>
      </c>
    </row>
    <row r="1593" spans="1:34" hidden="1" outlineLevel="1" collapsed="1" x14ac:dyDescent="0.25">
      <c r="A1593" t="s">
        <v>39</v>
      </c>
      <c r="B1593" s="4" t="s">
        <v>34</v>
      </c>
      <c r="C1593" s="4" t="s">
        <v>3683</v>
      </c>
      <c r="D1593" s="4" t="s">
        <v>39</v>
      </c>
      <c r="E1593" s="4">
        <v>6.2708799999999998E-5</v>
      </c>
      <c r="F1593" s="4">
        <v>6.6384300000000001E-4</v>
      </c>
      <c r="G1593" s="4">
        <v>1</v>
      </c>
      <c r="H1593" s="4">
        <v>1</v>
      </c>
      <c r="I1593" s="4">
        <v>7</v>
      </c>
      <c r="J1593" s="4" t="s">
        <v>3679</v>
      </c>
      <c r="K1593" s="4" t="s">
        <v>3684</v>
      </c>
      <c r="L1593" s="4" t="s">
        <v>39</v>
      </c>
      <c r="M1593" s="4">
        <v>0</v>
      </c>
      <c r="N1593" s="4">
        <v>2017.9937600000001</v>
      </c>
      <c r="O1593" s="4" t="s">
        <v>34</v>
      </c>
      <c r="P1593" s="4" t="s">
        <v>34</v>
      </c>
      <c r="Q1593" s="4">
        <v>1.9819999999999999E-4</v>
      </c>
      <c r="R1593" s="4">
        <v>1.9980000000000002E-6</v>
      </c>
      <c r="S1593" s="4">
        <v>4.42</v>
      </c>
    </row>
    <row r="1594" spans="1:34" x14ac:dyDescent="0.25">
      <c r="A1594" s="3" t="s">
        <v>34</v>
      </c>
      <c r="B1594" s="3" t="s">
        <v>35</v>
      </c>
      <c r="C1594" s="3" t="s">
        <v>3685</v>
      </c>
      <c r="D1594" s="3" t="s">
        <v>3686</v>
      </c>
      <c r="E1594" s="3">
        <v>0</v>
      </c>
      <c r="F1594" s="3">
        <v>11.053000000000001</v>
      </c>
      <c r="G1594" s="3">
        <v>14</v>
      </c>
      <c r="H1594" s="3">
        <v>2</v>
      </c>
      <c r="I1594" s="3">
        <v>7</v>
      </c>
      <c r="J1594" s="3">
        <v>2</v>
      </c>
      <c r="K1594" s="3">
        <v>252</v>
      </c>
      <c r="L1594" s="3">
        <v>28</v>
      </c>
      <c r="M1594" s="3">
        <v>4.72</v>
      </c>
      <c r="N1594" s="3">
        <v>14.85</v>
      </c>
      <c r="O1594" s="3">
        <v>2</v>
      </c>
      <c r="P1594" s="3" t="s">
        <v>421</v>
      </c>
      <c r="Q1594" s="3" t="s">
        <v>876</v>
      </c>
      <c r="R1594" s="3" t="s">
        <v>877</v>
      </c>
      <c r="S1594" s="3" t="s">
        <v>3687</v>
      </c>
      <c r="T1594" s="3" t="s">
        <v>39</v>
      </c>
      <c r="U1594" s="3" t="s">
        <v>3685</v>
      </c>
      <c r="V1594" s="3" t="s">
        <v>39</v>
      </c>
      <c r="W1594" s="3" t="s">
        <v>226</v>
      </c>
      <c r="X1594" s="3" t="s">
        <v>39</v>
      </c>
      <c r="Y1594" s="3" t="s">
        <v>39</v>
      </c>
      <c r="Z1594" s="3" t="s">
        <v>39</v>
      </c>
      <c r="AA1594" s="3">
        <v>0</v>
      </c>
      <c r="AB1594" s="3" t="s">
        <v>34</v>
      </c>
      <c r="AC1594" s="3">
        <v>1</v>
      </c>
      <c r="AD1594" s="3">
        <v>0</v>
      </c>
      <c r="AE1594" s="3" t="s">
        <v>39</v>
      </c>
      <c r="AF1594" s="3">
        <v>0</v>
      </c>
      <c r="AG1594" s="3" t="s">
        <v>39</v>
      </c>
      <c r="AH1594" s="3" t="s">
        <v>1912</v>
      </c>
    </row>
    <row r="1595" spans="1:34" hidden="1" outlineLevel="1" collapsed="1" x14ac:dyDescent="0.25">
      <c r="A1595" t="s">
        <v>39</v>
      </c>
      <c r="B1595" s="2" t="s">
        <v>45</v>
      </c>
      <c r="C1595" s="2" t="s">
        <v>46</v>
      </c>
      <c r="D1595" s="2" t="s">
        <v>33</v>
      </c>
      <c r="E1595" s="2" t="s">
        <v>47</v>
      </c>
      <c r="F1595" s="2" t="s">
        <v>48</v>
      </c>
      <c r="G1595" s="2" t="s">
        <v>28</v>
      </c>
      <c r="H1595" s="2" t="s">
        <v>49</v>
      </c>
      <c r="I1595" s="2" t="s">
        <v>8</v>
      </c>
      <c r="J1595" s="2" t="s">
        <v>50</v>
      </c>
      <c r="K1595" s="2" t="s">
        <v>51</v>
      </c>
      <c r="L1595" s="2" t="s">
        <v>52</v>
      </c>
      <c r="M1595" s="2" t="s">
        <v>53</v>
      </c>
      <c r="N1595" s="2" t="s">
        <v>54</v>
      </c>
      <c r="O1595" s="2" t="s">
        <v>27</v>
      </c>
      <c r="P1595" s="2" t="s">
        <v>55</v>
      </c>
      <c r="Q1595" s="2" t="s">
        <v>56</v>
      </c>
      <c r="R1595" s="2" t="s">
        <v>57</v>
      </c>
      <c r="S1595" s="2" t="s">
        <v>58</v>
      </c>
    </row>
    <row r="1596" spans="1:34" hidden="1" outlineLevel="1" collapsed="1" x14ac:dyDescent="0.25">
      <c r="A1596" t="s">
        <v>39</v>
      </c>
      <c r="B1596" s="4" t="s">
        <v>34</v>
      </c>
      <c r="C1596" s="4" t="s">
        <v>3688</v>
      </c>
      <c r="D1596" s="4" t="s">
        <v>39</v>
      </c>
      <c r="E1596" s="4">
        <v>3.66977E-2</v>
      </c>
      <c r="F1596" s="4">
        <v>6.6384300000000001E-4</v>
      </c>
      <c r="G1596" s="4">
        <v>1</v>
      </c>
      <c r="H1596" s="4">
        <v>2</v>
      </c>
      <c r="I1596" s="4">
        <v>5</v>
      </c>
      <c r="J1596" s="4" t="s">
        <v>3685</v>
      </c>
      <c r="K1596" s="4" t="s">
        <v>3689</v>
      </c>
      <c r="L1596" s="4" t="s">
        <v>39</v>
      </c>
      <c r="M1596" s="4">
        <v>0</v>
      </c>
      <c r="N1596" s="4">
        <v>912.55128999999999</v>
      </c>
      <c r="O1596" s="4" t="s">
        <v>34</v>
      </c>
      <c r="P1596" s="4" t="s">
        <v>34</v>
      </c>
      <c r="Q1596" s="4">
        <v>1.9819999999999999E-4</v>
      </c>
      <c r="R1596" s="4">
        <v>7.8930000000000007E-3</v>
      </c>
      <c r="S1596" s="4">
        <v>1.65</v>
      </c>
    </row>
    <row r="1597" spans="1:34" hidden="1" outlineLevel="1" collapsed="1" x14ac:dyDescent="0.25">
      <c r="A1597" t="s">
        <v>39</v>
      </c>
      <c r="B1597" s="4" t="s">
        <v>34</v>
      </c>
      <c r="C1597" s="4" t="s">
        <v>3690</v>
      </c>
      <c r="D1597" s="4" t="s">
        <v>341</v>
      </c>
      <c r="E1597" s="4">
        <v>3.76251E-5</v>
      </c>
      <c r="F1597" s="4">
        <v>6.6384300000000001E-4</v>
      </c>
      <c r="G1597" s="4">
        <v>1</v>
      </c>
      <c r="H1597" s="4">
        <v>2</v>
      </c>
      <c r="I1597" s="4">
        <v>2</v>
      </c>
      <c r="J1597" s="4" t="s">
        <v>3685</v>
      </c>
      <c r="K1597" s="4" t="s">
        <v>3691</v>
      </c>
      <c r="L1597" s="4" t="s">
        <v>3692</v>
      </c>
      <c r="M1597" s="4">
        <v>0</v>
      </c>
      <c r="N1597" s="4">
        <v>2777.4468299999999</v>
      </c>
      <c r="O1597" s="4" t="s">
        <v>34</v>
      </c>
      <c r="P1597" s="4" t="s">
        <v>34</v>
      </c>
      <c r="Q1597" s="4">
        <v>1.9819999999999999E-4</v>
      </c>
      <c r="R1597" s="4">
        <v>1.0249999999999999E-6</v>
      </c>
      <c r="S1597" s="4">
        <v>4.76</v>
      </c>
    </row>
    <row r="1598" spans="1:34" x14ac:dyDescent="0.25">
      <c r="A1598" s="3" t="s">
        <v>34</v>
      </c>
      <c r="B1598" s="3" t="s">
        <v>35</v>
      </c>
      <c r="C1598" s="3" t="s">
        <v>3693</v>
      </c>
      <c r="D1598" s="3" t="s">
        <v>3694</v>
      </c>
      <c r="E1598" s="3">
        <v>0</v>
      </c>
      <c r="F1598" s="3">
        <v>11.042999999999999</v>
      </c>
      <c r="G1598" s="3">
        <v>6</v>
      </c>
      <c r="H1598" s="3">
        <v>2</v>
      </c>
      <c r="I1598" s="3">
        <v>4</v>
      </c>
      <c r="J1598" s="3">
        <v>2</v>
      </c>
      <c r="K1598" s="3">
        <v>594</v>
      </c>
      <c r="L1598" s="3">
        <v>66.400000000000006</v>
      </c>
      <c r="M1598" s="3">
        <v>5.01</v>
      </c>
      <c r="N1598" s="3">
        <v>13.62</v>
      </c>
      <c r="O1598" s="3">
        <v>2</v>
      </c>
      <c r="P1598" s="3" t="s">
        <v>39</v>
      </c>
      <c r="Q1598" s="3" t="s">
        <v>39</v>
      </c>
      <c r="R1598" s="3" t="s">
        <v>222</v>
      </c>
      <c r="S1598" s="3" t="s">
        <v>2437</v>
      </c>
      <c r="T1598" s="3" t="s">
        <v>39</v>
      </c>
      <c r="U1598" s="3" t="s">
        <v>3693</v>
      </c>
      <c r="V1598" s="3" t="s">
        <v>39</v>
      </c>
      <c r="W1598" s="3" t="s">
        <v>1026</v>
      </c>
      <c r="X1598" s="3" t="s">
        <v>39</v>
      </c>
      <c r="Y1598" s="3" t="s">
        <v>39</v>
      </c>
      <c r="Z1598" s="3" t="s">
        <v>39</v>
      </c>
      <c r="AA1598" s="3">
        <v>0</v>
      </c>
      <c r="AB1598" s="3" t="s">
        <v>34</v>
      </c>
      <c r="AC1598" s="3">
        <v>1</v>
      </c>
      <c r="AD1598" s="3">
        <v>0</v>
      </c>
      <c r="AE1598" s="3" t="s">
        <v>39</v>
      </c>
      <c r="AF1598" s="3">
        <v>0</v>
      </c>
      <c r="AG1598" s="3" t="s">
        <v>39</v>
      </c>
      <c r="AH1598" s="3" t="s">
        <v>3695</v>
      </c>
    </row>
    <row r="1599" spans="1:34" hidden="1" outlineLevel="1" collapsed="1" x14ac:dyDescent="0.25">
      <c r="A1599" t="s">
        <v>39</v>
      </c>
      <c r="B1599" s="2" t="s">
        <v>45</v>
      </c>
      <c r="C1599" s="2" t="s">
        <v>46</v>
      </c>
      <c r="D1599" s="2" t="s">
        <v>33</v>
      </c>
      <c r="E1599" s="2" t="s">
        <v>47</v>
      </c>
      <c r="F1599" s="2" t="s">
        <v>48</v>
      </c>
      <c r="G1599" s="2" t="s">
        <v>28</v>
      </c>
      <c r="H1599" s="2" t="s">
        <v>49</v>
      </c>
      <c r="I1599" s="2" t="s">
        <v>8</v>
      </c>
      <c r="J1599" s="2" t="s">
        <v>50</v>
      </c>
      <c r="K1599" s="2" t="s">
        <v>51</v>
      </c>
      <c r="L1599" s="2" t="s">
        <v>52</v>
      </c>
      <c r="M1599" s="2" t="s">
        <v>53</v>
      </c>
      <c r="N1599" s="2" t="s">
        <v>54</v>
      </c>
      <c r="O1599" s="2" t="s">
        <v>27</v>
      </c>
      <c r="P1599" s="2" t="s">
        <v>55</v>
      </c>
      <c r="Q1599" s="2" t="s">
        <v>56</v>
      </c>
      <c r="R1599" s="2" t="s">
        <v>57</v>
      </c>
      <c r="S1599" s="2" t="s">
        <v>58</v>
      </c>
    </row>
    <row r="1600" spans="1:34" hidden="1" outlineLevel="1" collapsed="1" x14ac:dyDescent="0.25">
      <c r="A1600" t="s">
        <v>39</v>
      </c>
      <c r="B1600" s="4" t="s">
        <v>34</v>
      </c>
      <c r="C1600" s="4" t="s">
        <v>3696</v>
      </c>
      <c r="D1600" s="4" t="s">
        <v>39</v>
      </c>
      <c r="E1600" s="4">
        <v>2.00139E-4</v>
      </c>
      <c r="F1600" s="4">
        <v>6.6384300000000001E-4</v>
      </c>
      <c r="G1600" s="4">
        <v>1</v>
      </c>
      <c r="H1600" s="4">
        <v>1</v>
      </c>
      <c r="I1600" s="4">
        <v>2</v>
      </c>
      <c r="J1600" s="4" t="s">
        <v>3693</v>
      </c>
      <c r="K1600" s="4" t="s">
        <v>3697</v>
      </c>
      <c r="L1600" s="4" t="s">
        <v>39</v>
      </c>
      <c r="M1600" s="4">
        <v>0</v>
      </c>
      <c r="N1600" s="4">
        <v>1697.83809</v>
      </c>
      <c r="O1600" s="4" t="s">
        <v>34</v>
      </c>
      <c r="P1600" s="4" t="s">
        <v>34</v>
      </c>
      <c r="Q1600" s="4">
        <v>1.9819999999999999E-4</v>
      </c>
      <c r="R1600" s="4">
        <v>8.986E-6</v>
      </c>
      <c r="S1600" s="4">
        <v>3.4</v>
      </c>
    </row>
    <row r="1601" spans="1:34" hidden="1" outlineLevel="1" collapsed="1" x14ac:dyDescent="0.25">
      <c r="A1601" t="s">
        <v>39</v>
      </c>
      <c r="B1601" s="4" t="s">
        <v>34</v>
      </c>
      <c r="C1601" s="4" t="s">
        <v>3698</v>
      </c>
      <c r="D1601" s="4" t="s">
        <v>2005</v>
      </c>
      <c r="E1601" s="4">
        <v>3.7069500000000001E-5</v>
      </c>
      <c r="F1601" s="4">
        <v>6.6384300000000001E-4</v>
      </c>
      <c r="G1601" s="4">
        <v>1</v>
      </c>
      <c r="H1601" s="4">
        <v>1</v>
      </c>
      <c r="I1601" s="4">
        <v>2</v>
      </c>
      <c r="J1601" s="4" t="s">
        <v>3693</v>
      </c>
      <c r="K1601" s="4" t="s">
        <v>3699</v>
      </c>
      <c r="L1601" s="4" t="s">
        <v>3700</v>
      </c>
      <c r="M1601" s="4">
        <v>0</v>
      </c>
      <c r="N1601" s="4">
        <v>1831.95822</v>
      </c>
      <c r="O1601" s="4" t="s">
        <v>34</v>
      </c>
      <c r="P1601" s="4" t="s">
        <v>34</v>
      </c>
      <c r="Q1601" s="4">
        <v>1.9819999999999999E-4</v>
      </c>
      <c r="R1601" s="4">
        <v>1.009E-6</v>
      </c>
      <c r="S1601" s="4">
        <v>3.91</v>
      </c>
    </row>
    <row r="1602" spans="1:34" x14ac:dyDescent="0.25">
      <c r="A1602" s="3" t="s">
        <v>34</v>
      </c>
      <c r="B1602" s="3" t="s">
        <v>35</v>
      </c>
      <c r="C1602" s="3" t="s">
        <v>947</v>
      </c>
      <c r="D1602" s="3" t="s">
        <v>3701</v>
      </c>
      <c r="E1602" s="3">
        <v>0</v>
      </c>
      <c r="F1602" s="3">
        <v>10.944000000000001</v>
      </c>
      <c r="G1602" s="3">
        <v>12</v>
      </c>
      <c r="H1602" s="3">
        <v>2</v>
      </c>
      <c r="I1602" s="3">
        <v>3</v>
      </c>
      <c r="J1602" s="3">
        <v>2</v>
      </c>
      <c r="K1602" s="3">
        <v>224</v>
      </c>
      <c r="L1602" s="3">
        <v>25.1</v>
      </c>
      <c r="M1602" s="3">
        <v>5.35</v>
      </c>
      <c r="N1602" s="3">
        <v>10.97</v>
      </c>
      <c r="O1602" s="3">
        <v>2</v>
      </c>
      <c r="P1602" s="3" t="s">
        <v>39</v>
      </c>
      <c r="Q1602" s="3" t="s">
        <v>39</v>
      </c>
      <c r="R1602" s="3" t="s">
        <v>39</v>
      </c>
      <c r="S1602" s="3" t="s">
        <v>39</v>
      </c>
      <c r="T1602" s="3" t="s">
        <v>39</v>
      </c>
      <c r="U1602" s="3" t="s">
        <v>39</v>
      </c>
      <c r="V1602" s="3" t="s">
        <v>39</v>
      </c>
      <c r="W1602" s="3" t="s">
        <v>39</v>
      </c>
      <c r="X1602" s="3" t="s">
        <v>39</v>
      </c>
      <c r="Y1602" s="3" t="s">
        <v>39</v>
      </c>
      <c r="Z1602" s="3" t="s">
        <v>39</v>
      </c>
      <c r="AA1602" s="3">
        <v>0</v>
      </c>
      <c r="AB1602" s="3" t="s">
        <v>34</v>
      </c>
      <c r="AC1602" s="3">
        <v>1</v>
      </c>
      <c r="AD1602" s="3">
        <v>0</v>
      </c>
      <c r="AE1602" s="3" t="s">
        <v>39</v>
      </c>
      <c r="AF1602" s="3">
        <v>1</v>
      </c>
      <c r="AG1602" s="3" t="s">
        <v>3702</v>
      </c>
      <c r="AH1602" s="3" t="s">
        <v>3702</v>
      </c>
    </row>
    <row r="1603" spans="1:34" hidden="1" outlineLevel="1" collapsed="1" x14ac:dyDescent="0.25">
      <c r="A1603" t="s">
        <v>39</v>
      </c>
      <c r="B1603" s="2" t="s">
        <v>45</v>
      </c>
      <c r="C1603" s="2" t="s">
        <v>46</v>
      </c>
      <c r="D1603" s="2" t="s">
        <v>33</v>
      </c>
      <c r="E1603" s="2" t="s">
        <v>47</v>
      </c>
      <c r="F1603" s="2" t="s">
        <v>48</v>
      </c>
      <c r="G1603" s="2" t="s">
        <v>28</v>
      </c>
      <c r="H1603" s="2" t="s">
        <v>49</v>
      </c>
      <c r="I1603" s="2" t="s">
        <v>8</v>
      </c>
      <c r="J1603" s="2" t="s">
        <v>50</v>
      </c>
      <c r="K1603" s="2" t="s">
        <v>51</v>
      </c>
      <c r="L1603" s="2" t="s">
        <v>52</v>
      </c>
      <c r="M1603" s="2" t="s">
        <v>53</v>
      </c>
      <c r="N1603" s="2" t="s">
        <v>54</v>
      </c>
      <c r="O1603" s="2" t="s">
        <v>27</v>
      </c>
      <c r="P1603" s="2" t="s">
        <v>55</v>
      </c>
      <c r="Q1603" s="2" t="s">
        <v>56</v>
      </c>
      <c r="R1603" s="2" t="s">
        <v>57</v>
      </c>
      <c r="S1603" s="2" t="s">
        <v>58</v>
      </c>
    </row>
    <row r="1604" spans="1:34" hidden="1" outlineLevel="1" collapsed="1" x14ac:dyDescent="0.25">
      <c r="A1604" t="s">
        <v>39</v>
      </c>
      <c r="B1604" s="4" t="s">
        <v>34</v>
      </c>
      <c r="C1604" s="4" t="s">
        <v>3703</v>
      </c>
      <c r="D1604" s="4" t="s">
        <v>186</v>
      </c>
      <c r="E1604" s="4">
        <v>7.4595800000000002E-5</v>
      </c>
      <c r="F1604" s="4">
        <v>6.6384300000000001E-4</v>
      </c>
      <c r="G1604" s="4">
        <v>1</v>
      </c>
      <c r="H1604" s="4">
        <v>1</v>
      </c>
      <c r="I1604" s="4">
        <v>2</v>
      </c>
      <c r="J1604" s="4" t="s">
        <v>947</v>
      </c>
      <c r="K1604" s="4" t="s">
        <v>3704</v>
      </c>
      <c r="L1604" s="4" t="s">
        <v>3705</v>
      </c>
      <c r="M1604" s="4">
        <v>0</v>
      </c>
      <c r="N1604" s="4">
        <v>2202.1627400000002</v>
      </c>
      <c r="O1604" s="4" t="s">
        <v>34</v>
      </c>
      <c r="P1604" s="4" t="s">
        <v>34</v>
      </c>
      <c r="Q1604" s="4">
        <v>1.9819999999999999E-4</v>
      </c>
      <c r="R1604" s="4">
        <v>2.4959999999999999E-6</v>
      </c>
      <c r="S1604" s="4">
        <v>5.45</v>
      </c>
    </row>
    <row r="1605" spans="1:34" hidden="1" outlineLevel="1" collapsed="1" x14ac:dyDescent="0.25">
      <c r="A1605" t="s">
        <v>39</v>
      </c>
      <c r="B1605" s="4" t="s">
        <v>34</v>
      </c>
      <c r="C1605" s="4" t="s">
        <v>3706</v>
      </c>
      <c r="D1605" s="4" t="s">
        <v>186</v>
      </c>
      <c r="E1605" s="4">
        <v>9.8688300000000007E-2</v>
      </c>
      <c r="F1605" s="4">
        <v>1.97102E-3</v>
      </c>
      <c r="G1605" s="4">
        <v>1</v>
      </c>
      <c r="H1605" s="4">
        <v>1</v>
      </c>
      <c r="I1605" s="4">
        <v>1</v>
      </c>
      <c r="J1605" s="4" t="s">
        <v>947</v>
      </c>
      <c r="K1605" s="4" t="s">
        <v>3707</v>
      </c>
      <c r="L1605" s="4" t="s">
        <v>3705</v>
      </c>
      <c r="M1605" s="4">
        <v>1</v>
      </c>
      <c r="N1605" s="4">
        <v>2925.5946800000002</v>
      </c>
      <c r="O1605" s="4" t="s">
        <v>34</v>
      </c>
      <c r="P1605" s="4" t="s">
        <v>34</v>
      </c>
      <c r="Q1605" s="4">
        <v>5.2709999999999996E-4</v>
      </c>
      <c r="R1605" s="4">
        <v>2.9659999999999999E-2</v>
      </c>
      <c r="S1605" s="4">
        <v>2.1</v>
      </c>
    </row>
    <row r="1606" spans="1:34" x14ac:dyDescent="0.25">
      <c r="A1606" s="3" t="s">
        <v>34</v>
      </c>
      <c r="B1606" s="3" t="s">
        <v>35</v>
      </c>
      <c r="C1606" s="3" t="s">
        <v>3708</v>
      </c>
      <c r="D1606" s="3" t="s">
        <v>3709</v>
      </c>
      <c r="E1606" s="3">
        <v>0</v>
      </c>
      <c r="F1606" s="3">
        <v>10.882</v>
      </c>
      <c r="G1606" s="3">
        <v>29</v>
      </c>
      <c r="H1606" s="3">
        <v>3</v>
      </c>
      <c r="I1606" s="3">
        <v>8</v>
      </c>
      <c r="J1606" s="3">
        <v>3</v>
      </c>
      <c r="K1606" s="3">
        <v>135</v>
      </c>
      <c r="L1606" s="3">
        <v>15.4</v>
      </c>
      <c r="M1606" s="3">
        <v>8.34</v>
      </c>
      <c r="N1606" s="3">
        <v>18.63</v>
      </c>
      <c r="O1606" s="3">
        <v>3</v>
      </c>
      <c r="P1606" s="3" t="s">
        <v>421</v>
      </c>
      <c r="Q1606" s="3" t="s">
        <v>39</v>
      </c>
      <c r="R1606" s="3" t="s">
        <v>2751</v>
      </c>
      <c r="S1606" s="3" t="s">
        <v>3710</v>
      </c>
      <c r="T1606" s="3" t="s">
        <v>39</v>
      </c>
      <c r="U1606" s="3" t="s">
        <v>3711</v>
      </c>
      <c r="V1606" s="3" t="s">
        <v>39</v>
      </c>
      <c r="W1606" s="3" t="s">
        <v>1558</v>
      </c>
      <c r="X1606" s="3" t="s">
        <v>39</v>
      </c>
      <c r="Y1606" s="3" t="s">
        <v>39</v>
      </c>
      <c r="Z1606" s="3" t="s">
        <v>39</v>
      </c>
      <c r="AA1606" s="3">
        <v>0</v>
      </c>
      <c r="AB1606" s="3" t="s">
        <v>34</v>
      </c>
      <c r="AC1606" s="3">
        <v>1</v>
      </c>
      <c r="AD1606" s="3">
        <v>0</v>
      </c>
      <c r="AE1606" s="3" t="s">
        <v>39</v>
      </c>
      <c r="AF1606" s="3">
        <v>0</v>
      </c>
      <c r="AG1606" s="3" t="s">
        <v>39</v>
      </c>
      <c r="AH1606" s="3" t="s">
        <v>39</v>
      </c>
    </row>
    <row r="1607" spans="1:34" hidden="1" outlineLevel="1" collapsed="1" x14ac:dyDescent="0.25">
      <c r="A1607" t="s">
        <v>39</v>
      </c>
      <c r="B1607" s="2" t="s">
        <v>45</v>
      </c>
      <c r="C1607" s="2" t="s">
        <v>46</v>
      </c>
      <c r="D1607" s="2" t="s">
        <v>33</v>
      </c>
      <c r="E1607" s="2" t="s">
        <v>47</v>
      </c>
      <c r="F1607" s="2" t="s">
        <v>48</v>
      </c>
      <c r="G1607" s="2" t="s">
        <v>28</v>
      </c>
      <c r="H1607" s="2" t="s">
        <v>49</v>
      </c>
      <c r="I1607" s="2" t="s">
        <v>8</v>
      </c>
      <c r="J1607" s="2" t="s">
        <v>50</v>
      </c>
      <c r="K1607" s="2" t="s">
        <v>51</v>
      </c>
      <c r="L1607" s="2" t="s">
        <v>52</v>
      </c>
      <c r="M1607" s="2" t="s">
        <v>53</v>
      </c>
      <c r="N1607" s="2" t="s">
        <v>54</v>
      </c>
      <c r="O1607" s="2" t="s">
        <v>27</v>
      </c>
      <c r="P1607" s="2" t="s">
        <v>55</v>
      </c>
      <c r="Q1607" s="2" t="s">
        <v>56</v>
      </c>
      <c r="R1607" s="2" t="s">
        <v>57</v>
      </c>
      <c r="S1607" s="2" t="s">
        <v>58</v>
      </c>
    </row>
    <row r="1608" spans="1:34" hidden="1" outlineLevel="1" collapsed="1" x14ac:dyDescent="0.25">
      <c r="A1608" t="s">
        <v>39</v>
      </c>
      <c r="B1608" s="4" t="s">
        <v>34</v>
      </c>
      <c r="C1608" s="4" t="s">
        <v>3712</v>
      </c>
      <c r="D1608" s="4" t="s">
        <v>39</v>
      </c>
      <c r="E1608" s="4">
        <v>5.7635999999999998E-3</v>
      </c>
      <c r="F1608" s="4">
        <v>6.6384300000000001E-4</v>
      </c>
      <c r="G1608" s="4">
        <v>1</v>
      </c>
      <c r="H1608" s="4">
        <v>1</v>
      </c>
      <c r="I1608" s="4">
        <v>1</v>
      </c>
      <c r="J1608" s="4" t="s">
        <v>3708</v>
      </c>
      <c r="K1608" s="4" t="s">
        <v>3713</v>
      </c>
      <c r="L1608" s="4" t="s">
        <v>39</v>
      </c>
      <c r="M1608" s="4">
        <v>0</v>
      </c>
      <c r="N1608" s="4">
        <v>946.55677000000003</v>
      </c>
      <c r="O1608" s="4" t="s">
        <v>34</v>
      </c>
      <c r="P1608" s="4" t="s">
        <v>34</v>
      </c>
      <c r="Q1608" s="4">
        <v>1.9819999999999999E-4</v>
      </c>
      <c r="R1608" s="4">
        <v>7.0240000000000005E-4</v>
      </c>
      <c r="S1608" s="4">
        <v>2.06</v>
      </c>
    </row>
    <row r="1609" spans="1:34" hidden="1" outlineLevel="1" collapsed="1" x14ac:dyDescent="0.25">
      <c r="A1609" t="s">
        <v>39</v>
      </c>
      <c r="B1609" s="4" t="s">
        <v>34</v>
      </c>
      <c r="C1609" s="4" t="s">
        <v>3714</v>
      </c>
      <c r="D1609" s="4" t="s">
        <v>39</v>
      </c>
      <c r="E1609" s="4">
        <v>8.9177900000000004E-2</v>
      </c>
      <c r="F1609" s="4">
        <v>1.35166E-3</v>
      </c>
      <c r="G1609" s="4">
        <v>1</v>
      </c>
      <c r="H1609" s="4">
        <v>1</v>
      </c>
      <c r="I1609" s="4">
        <v>3</v>
      </c>
      <c r="J1609" s="4" t="s">
        <v>3708</v>
      </c>
      <c r="K1609" s="4" t="s">
        <v>3715</v>
      </c>
      <c r="L1609" s="4" t="s">
        <v>39</v>
      </c>
      <c r="M1609" s="4">
        <v>1</v>
      </c>
      <c r="N1609" s="4">
        <v>1577.69255</v>
      </c>
      <c r="O1609" s="4" t="s">
        <v>34</v>
      </c>
      <c r="P1609" s="4" t="s">
        <v>34</v>
      </c>
      <c r="Q1609" s="4">
        <v>3.7310000000000002E-4</v>
      </c>
      <c r="R1609" s="4">
        <v>2.579E-2</v>
      </c>
      <c r="S1609" s="4">
        <v>2.02</v>
      </c>
    </row>
    <row r="1610" spans="1:34" hidden="1" outlineLevel="1" collapsed="1" x14ac:dyDescent="0.25">
      <c r="A1610" t="s">
        <v>39</v>
      </c>
      <c r="B1610" s="4" t="s">
        <v>34</v>
      </c>
      <c r="C1610" s="4" t="s">
        <v>3716</v>
      </c>
      <c r="D1610" s="4" t="s">
        <v>39</v>
      </c>
      <c r="E1610" s="4">
        <v>8.2655399999999996E-4</v>
      </c>
      <c r="F1610" s="4">
        <v>6.6384300000000001E-4</v>
      </c>
      <c r="G1610" s="4">
        <v>1</v>
      </c>
      <c r="H1610" s="4">
        <v>1</v>
      </c>
      <c r="I1610" s="4">
        <v>4</v>
      </c>
      <c r="J1610" s="4" t="s">
        <v>3708</v>
      </c>
      <c r="K1610" s="4" t="s">
        <v>3717</v>
      </c>
      <c r="L1610" s="4" t="s">
        <v>39</v>
      </c>
      <c r="M1610" s="4">
        <v>0</v>
      </c>
      <c r="N1610" s="4">
        <v>1676.7623000000001</v>
      </c>
      <c r="O1610" s="4" t="s">
        <v>34</v>
      </c>
      <c r="P1610" s="4" t="s">
        <v>34</v>
      </c>
      <c r="Q1610" s="4">
        <v>1.9819999999999999E-4</v>
      </c>
      <c r="R1610" s="4">
        <v>5.6339999999999999E-5</v>
      </c>
      <c r="S1610" s="4">
        <v>3.94</v>
      </c>
    </row>
    <row r="1611" spans="1:34" x14ac:dyDescent="0.25">
      <c r="A1611" s="3" t="s">
        <v>34</v>
      </c>
      <c r="B1611" s="3" t="s">
        <v>35</v>
      </c>
      <c r="C1611" s="3" t="s">
        <v>3718</v>
      </c>
      <c r="D1611" s="3" t="s">
        <v>3719</v>
      </c>
      <c r="E1611" s="3">
        <v>0</v>
      </c>
      <c r="F1611" s="3">
        <v>10.813000000000001</v>
      </c>
      <c r="G1611" s="3">
        <v>9</v>
      </c>
      <c r="H1611" s="3">
        <v>1</v>
      </c>
      <c r="I1611" s="3">
        <v>2</v>
      </c>
      <c r="J1611" s="3">
        <v>1</v>
      </c>
      <c r="K1611" s="3">
        <v>156</v>
      </c>
      <c r="L1611" s="3">
        <v>17.100000000000001</v>
      </c>
      <c r="M1611" s="3">
        <v>9.7200000000000006</v>
      </c>
      <c r="N1611" s="3">
        <v>7.71</v>
      </c>
      <c r="O1611" s="3">
        <v>1</v>
      </c>
      <c r="P1611" s="3" t="s">
        <v>421</v>
      </c>
      <c r="Q1611" s="3" t="s">
        <v>795</v>
      </c>
      <c r="R1611" s="3" t="s">
        <v>796</v>
      </c>
      <c r="S1611" s="3" t="s">
        <v>1863</v>
      </c>
      <c r="T1611" s="3" t="s">
        <v>3720</v>
      </c>
      <c r="U1611" s="3" t="s">
        <v>3718</v>
      </c>
      <c r="V1611" s="3" t="s">
        <v>3721</v>
      </c>
      <c r="W1611" s="3" t="s">
        <v>42</v>
      </c>
      <c r="X1611" s="3" t="s">
        <v>1290</v>
      </c>
      <c r="Y1611" s="3" t="s">
        <v>39</v>
      </c>
      <c r="Z1611" s="3" t="s">
        <v>39</v>
      </c>
      <c r="AA1611" s="3">
        <v>1</v>
      </c>
      <c r="AB1611" s="3" t="s">
        <v>34</v>
      </c>
      <c r="AC1611" s="3">
        <v>1</v>
      </c>
      <c r="AD1611" s="3">
        <v>0</v>
      </c>
      <c r="AE1611" s="3" t="s">
        <v>39</v>
      </c>
      <c r="AF1611" s="3">
        <v>1</v>
      </c>
      <c r="AG1611" s="3" t="s">
        <v>3722</v>
      </c>
      <c r="AH1611" s="3" t="s">
        <v>3722</v>
      </c>
    </row>
    <row r="1612" spans="1:34" hidden="1" outlineLevel="1" collapsed="1" x14ac:dyDescent="0.25">
      <c r="A1612" t="s">
        <v>39</v>
      </c>
      <c r="B1612" s="2" t="s">
        <v>45</v>
      </c>
      <c r="C1612" s="2" t="s">
        <v>46</v>
      </c>
      <c r="D1612" s="2" t="s">
        <v>33</v>
      </c>
      <c r="E1612" s="2" t="s">
        <v>47</v>
      </c>
      <c r="F1612" s="2" t="s">
        <v>48</v>
      </c>
      <c r="G1612" s="2" t="s">
        <v>28</v>
      </c>
      <c r="H1612" s="2" t="s">
        <v>49</v>
      </c>
      <c r="I1612" s="2" t="s">
        <v>8</v>
      </c>
      <c r="J1612" s="2" t="s">
        <v>50</v>
      </c>
      <c r="K1612" s="2" t="s">
        <v>51</v>
      </c>
      <c r="L1612" s="2" t="s">
        <v>52</v>
      </c>
      <c r="M1612" s="2" t="s">
        <v>53</v>
      </c>
      <c r="N1612" s="2" t="s">
        <v>54</v>
      </c>
      <c r="O1612" s="2" t="s">
        <v>27</v>
      </c>
      <c r="P1612" s="2" t="s">
        <v>55</v>
      </c>
      <c r="Q1612" s="2" t="s">
        <v>56</v>
      </c>
      <c r="R1612" s="2" t="s">
        <v>57</v>
      </c>
      <c r="S1612" s="2" t="s">
        <v>58</v>
      </c>
    </row>
    <row r="1613" spans="1:34" hidden="1" outlineLevel="1" collapsed="1" x14ac:dyDescent="0.25">
      <c r="A1613" t="s">
        <v>39</v>
      </c>
      <c r="B1613" s="4" t="s">
        <v>34</v>
      </c>
      <c r="C1613" s="4" t="s">
        <v>3723</v>
      </c>
      <c r="D1613" s="4" t="s">
        <v>94</v>
      </c>
      <c r="E1613" s="4">
        <v>1.8977499999999999E-5</v>
      </c>
      <c r="F1613" s="4">
        <v>6.6384300000000001E-4</v>
      </c>
      <c r="G1613" s="4">
        <v>1</v>
      </c>
      <c r="H1613" s="4">
        <v>1</v>
      </c>
      <c r="I1613" s="4">
        <v>2</v>
      </c>
      <c r="J1613" s="4" t="s">
        <v>3718</v>
      </c>
      <c r="K1613" s="4" t="s">
        <v>3724</v>
      </c>
      <c r="L1613" s="4" t="s">
        <v>3725</v>
      </c>
      <c r="M1613" s="4">
        <v>0</v>
      </c>
      <c r="N1613" s="4">
        <v>1485.84978</v>
      </c>
      <c r="O1613" s="4" t="s">
        <v>34</v>
      </c>
      <c r="P1613" s="4" t="s">
        <v>34</v>
      </c>
      <c r="Q1613" s="4">
        <v>1.9819999999999999E-4</v>
      </c>
      <c r="R1613" s="4">
        <v>4.2389999999999998E-7</v>
      </c>
      <c r="S1613" s="4">
        <v>4.0199999999999996</v>
      </c>
    </row>
    <row r="1614" spans="1:34" x14ac:dyDescent="0.25">
      <c r="A1614" s="3" t="s">
        <v>34</v>
      </c>
      <c r="B1614" s="3" t="s">
        <v>35</v>
      </c>
      <c r="C1614" s="3" t="s">
        <v>3726</v>
      </c>
      <c r="D1614" s="3" t="s">
        <v>3727</v>
      </c>
      <c r="E1614" s="3">
        <v>0</v>
      </c>
      <c r="F1614" s="3">
        <v>10.717000000000001</v>
      </c>
      <c r="G1614" s="3">
        <v>30</v>
      </c>
      <c r="H1614" s="3">
        <v>3</v>
      </c>
      <c r="I1614" s="3">
        <v>6</v>
      </c>
      <c r="J1614" s="3">
        <v>3</v>
      </c>
      <c r="K1614" s="3">
        <v>181</v>
      </c>
      <c r="L1614" s="3">
        <v>20.399999999999999</v>
      </c>
      <c r="M1614" s="3">
        <v>9.26</v>
      </c>
      <c r="N1614" s="3">
        <v>15.33</v>
      </c>
      <c r="O1614" s="3">
        <v>3</v>
      </c>
      <c r="P1614" s="3" t="s">
        <v>38</v>
      </c>
      <c r="Q1614" s="3" t="s">
        <v>795</v>
      </c>
      <c r="R1614" s="3" t="s">
        <v>355</v>
      </c>
      <c r="S1614" s="3" t="s">
        <v>3728</v>
      </c>
      <c r="T1614" s="3" t="s">
        <v>39</v>
      </c>
      <c r="U1614" s="3" t="s">
        <v>3729</v>
      </c>
      <c r="V1614" s="3" t="s">
        <v>39</v>
      </c>
      <c r="W1614" s="3" t="s">
        <v>1885</v>
      </c>
      <c r="X1614" s="3" t="s">
        <v>39</v>
      </c>
      <c r="Y1614" s="3" t="s">
        <v>39</v>
      </c>
      <c r="Z1614" s="3" t="s">
        <v>39</v>
      </c>
      <c r="AA1614" s="3">
        <v>0</v>
      </c>
      <c r="AB1614" s="3" t="s">
        <v>34</v>
      </c>
      <c r="AC1614" s="3">
        <v>1</v>
      </c>
      <c r="AD1614" s="3">
        <v>0</v>
      </c>
      <c r="AE1614" s="3" t="s">
        <v>39</v>
      </c>
      <c r="AF1614" s="3">
        <v>3</v>
      </c>
      <c r="AG1614" s="3" t="s">
        <v>3730</v>
      </c>
      <c r="AH1614" s="3" t="s">
        <v>3730</v>
      </c>
    </row>
    <row r="1615" spans="1:34" hidden="1" outlineLevel="1" collapsed="1" x14ac:dyDescent="0.25">
      <c r="A1615" t="s">
        <v>39</v>
      </c>
      <c r="B1615" s="2" t="s">
        <v>45</v>
      </c>
      <c r="C1615" s="2" t="s">
        <v>46</v>
      </c>
      <c r="D1615" s="2" t="s">
        <v>33</v>
      </c>
      <c r="E1615" s="2" t="s">
        <v>47</v>
      </c>
      <c r="F1615" s="2" t="s">
        <v>48</v>
      </c>
      <c r="G1615" s="2" t="s">
        <v>28</v>
      </c>
      <c r="H1615" s="2" t="s">
        <v>49</v>
      </c>
      <c r="I1615" s="2" t="s">
        <v>8</v>
      </c>
      <c r="J1615" s="2" t="s">
        <v>50</v>
      </c>
      <c r="K1615" s="2" t="s">
        <v>51</v>
      </c>
      <c r="L1615" s="2" t="s">
        <v>52</v>
      </c>
      <c r="M1615" s="2" t="s">
        <v>53</v>
      </c>
      <c r="N1615" s="2" t="s">
        <v>54</v>
      </c>
      <c r="O1615" s="2" t="s">
        <v>27</v>
      </c>
      <c r="P1615" s="2" t="s">
        <v>55</v>
      </c>
      <c r="Q1615" s="2" t="s">
        <v>56</v>
      </c>
      <c r="R1615" s="2" t="s">
        <v>57</v>
      </c>
      <c r="S1615" s="2" t="s">
        <v>58</v>
      </c>
    </row>
    <row r="1616" spans="1:34" hidden="1" outlineLevel="1" collapsed="1" x14ac:dyDescent="0.25">
      <c r="A1616" t="s">
        <v>39</v>
      </c>
      <c r="B1616" s="4" t="s">
        <v>34</v>
      </c>
      <c r="C1616" s="4" t="s">
        <v>3731</v>
      </c>
      <c r="D1616" s="4" t="s">
        <v>3732</v>
      </c>
      <c r="E1616" s="4">
        <v>6.2089900000000003E-5</v>
      </c>
      <c r="F1616" s="4">
        <v>6.6384300000000001E-4</v>
      </c>
      <c r="G1616" s="4">
        <v>1</v>
      </c>
      <c r="H1616" s="4">
        <v>1</v>
      </c>
      <c r="I1616" s="4">
        <v>1</v>
      </c>
      <c r="J1616" s="4" t="s">
        <v>3726</v>
      </c>
      <c r="K1616" s="4" t="s">
        <v>3733</v>
      </c>
      <c r="L1616" s="4" t="s">
        <v>3734</v>
      </c>
      <c r="M1616" s="4">
        <v>0</v>
      </c>
      <c r="N1616" s="4">
        <v>2948.4168599999998</v>
      </c>
      <c r="O1616" s="4" t="s">
        <v>34</v>
      </c>
      <c r="P1616" s="4" t="s">
        <v>34</v>
      </c>
      <c r="Q1616" s="4">
        <v>1.9819999999999999E-4</v>
      </c>
      <c r="R1616" s="4">
        <v>1.9659999999999999E-6</v>
      </c>
      <c r="S1616" s="4">
        <v>4.8</v>
      </c>
    </row>
    <row r="1617" spans="1:34" hidden="1" outlineLevel="1" collapsed="1" x14ac:dyDescent="0.25">
      <c r="A1617" t="s">
        <v>39</v>
      </c>
      <c r="B1617" s="4" t="s">
        <v>34</v>
      </c>
      <c r="C1617" s="4" t="s">
        <v>3735</v>
      </c>
      <c r="D1617" s="4" t="s">
        <v>186</v>
      </c>
      <c r="E1617" s="4">
        <v>4.2409300000000004E-3</v>
      </c>
      <c r="F1617" s="4">
        <v>6.6384300000000001E-4</v>
      </c>
      <c r="G1617" s="4">
        <v>1</v>
      </c>
      <c r="H1617" s="4">
        <v>1</v>
      </c>
      <c r="I1617" s="4">
        <v>4</v>
      </c>
      <c r="J1617" s="4" t="s">
        <v>3726</v>
      </c>
      <c r="K1617" s="4" t="s">
        <v>3736</v>
      </c>
      <c r="L1617" s="4" t="s">
        <v>3737</v>
      </c>
      <c r="M1617" s="4">
        <v>0</v>
      </c>
      <c r="N1617" s="4">
        <v>1249.6357700000001</v>
      </c>
      <c r="O1617" s="4" t="s">
        <v>34</v>
      </c>
      <c r="P1617" s="4" t="s">
        <v>34</v>
      </c>
      <c r="Q1617" s="4">
        <v>1.9819999999999999E-4</v>
      </c>
      <c r="R1617" s="4">
        <v>4.7029999999999999E-4</v>
      </c>
      <c r="S1617" s="4">
        <v>1.68</v>
      </c>
    </row>
    <row r="1618" spans="1:34" hidden="1" outlineLevel="1" collapsed="1" x14ac:dyDescent="0.25">
      <c r="A1618" t="s">
        <v>39</v>
      </c>
      <c r="B1618" s="4" t="s">
        <v>34</v>
      </c>
      <c r="C1618" s="4" t="s">
        <v>3738</v>
      </c>
      <c r="D1618" s="4" t="s">
        <v>39</v>
      </c>
      <c r="E1618" s="4">
        <v>7.5772699999999998E-2</v>
      </c>
      <c r="F1618" s="4">
        <v>1.35166E-3</v>
      </c>
      <c r="G1618" s="4">
        <v>1</v>
      </c>
      <c r="H1618" s="4">
        <v>1</v>
      </c>
      <c r="I1618" s="4">
        <v>1</v>
      </c>
      <c r="J1618" s="4" t="s">
        <v>3726</v>
      </c>
      <c r="K1618" s="4" t="s">
        <v>3739</v>
      </c>
      <c r="L1618" s="4" t="s">
        <v>39</v>
      </c>
      <c r="M1618" s="4">
        <v>1</v>
      </c>
      <c r="N1618" s="4">
        <v>1885.88141</v>
      </c>
      <c r="O1618" s="4" t="s">
        <v>34</v>
      </c>
      <c r="P1618" s="4" t="s">
        <v>34</v>
      </c>
      <c r="Q1618" s="4">
        <v>3.7310000000000002E-4</v>
      </c>
      <c r="R1618" s="4">
        <v>2.077E-2</v>
      </c>
      <c r="S1618" s="4">
        <v>2.93</v>
      </c>
    </row>
    <row r="1619" spans="1:34" x14ac:dyDescent="0.25">
      <c r="A1619" s="3" t="s">
        <v>34</v>
      </c>
      <c r="B1619" s="3" t="s">
        <v>35</v>
      </c>
      <c r="C1619" s="3" t="s">
        <v>3740</v>
      </c>
      <c r="D1619" s="3" t="s">
        <v>3741</v>
      </c>
      <c r="E1619" s="3">
        <v>0</v>
      </c>
      <c r="F1619" s="3">
        <v>10.704000000000001</v>
      </c>
      <c r="G1619" s="3">
        <v>18</v>
      </c>
      <c r="H1619" s="3">
        <v>3</v>
      </c>
      <c r="I1619" s="3">
        <v>8</v>
      </c>
      <c r="J1619" s="3">
        <v>3</v>
      </c>
      <c r="K1619" s="3">
        <v>245</v>
      </c>
      <c r="L1619" s="3">
        <v>26.4</v>
      </c>
      <c r="M1619" s="3">
        <v>4.6399999999999997</v>
      </c>
      <c r="N1619" s="3">
        <v>19.16</v>
      </c>
      <c r="O1619" s="3">
        <v>3</v>
      </c>
      <c r="P1619" s="3" t="s">
        <v>38</v>
      </c>
      <c r="Q1619" s="3" t="s">
        <v>39</v>
      </c>
      <c r="R1619" s="3" t="s">
        <v>39</v>
      </c>
      <c r="S1619" s="3" t="s">
        <v>3742</v>
      </c>
      <c r="T1619" s="3" t="s">
        <v>39</v>
      </c>
      <c r="U1619" s="3" t="s">
        <v>3743</v>
      </c>
      <c r="V1619" s="3" t="s">
        <v>39</v>
      </c>
      <c r="W1619" s="3" t="s">
        <v>1885</v>
      </c>
      <c r="X1619" s="3" t="s">
        <v>39</v>
      </c>
      <c r="Y1619" s="3" t="s">
        <v>39</v>
      </c>
      <c r="Z1619" s="3" t="s">
        <v>39</v>
      </c>
      <c r="AA1619" s="3">
        <v>0</v>
      </c>
      <c r="AB1619" s="3" t="s">
        <v>34</v>
      </c>
      <c r="AC1619" s="3">
        <v>1</v>
      </c>
      <c r="AD1619" s="3">
        <v>0</v>
      </c>
      <c r="AE1619" s="3" t="s">
        <v>39</v>
      </c>
      <c r="AF1619" s="3">
        <v>0</v>
      </c>
      <c r="AG1619" s="3" t="s">
        <v>39</v>
      </c>
      <c r="AH1619" s="3" t="s">
        <v>39</v>
      </c>
    </row>
    <row r="1620" spans="1:34" hidden="1" outlineLevel="1" collapsed="1" x14ac:dyDescent="0.25">
      <c r="A1620" t="s">
        <v>39</v>
      </c>
      <c r="B1620" s="2" t="s">
        <v>45</v>
      </c>
      <c r="C1620" s="2" t="s">
        <v>46</v>
      </c>
      <c r="D1620" s="2" t="s">
        <v>33</v>
      </c>
      <c r="E1620" s="2" t="s">
        <v>47</v>
      </c>
      <c r="F1620" s="2" t="s">
        <v>48</v>
      </c>
      <c r="G1620" s="2" t="s">
        <v>28</v>
      </c>
      <c r="H1620" s="2" t="s">
        <v>49</v>
      </c>
      <c r="I1620" s="2" t="s">
        <v>8</v>
      </c>
      <c r="J1620" s="2" t="s">
        <v>50</v>
      </c>
      <c r="K1620" s="2" t="s">
        <v>51</v>
      </c>
      <c r="L1620" s="2" t="s">
        <v>52</v>
      </c>
      <c r="M1620" s="2" t="s">
        <v>53</v>
      </c>
      <c r="N1620" s="2" t="s">
        <v>54</v>
      </c>
      <c r="O1620" s="2" t="s">
        <v>27</v>
      </c>
      <c r="P1620" s="2" t="s">
        <v>55</v>
      </c>
      <c r="Q1620" s="2" t="s">
        <v>56</v>
      </c>
      <c r="R1620" s="2" t="s">
        <v>57</v>
      </c>
      <c r="S1620" s="2" t="s">
        <v>58</v>
      </c>
    </row>
    <row r="1621" spans="1:34" hidden="1" outlineLevel="1" collapsed="1" x14ac:dyDescent="0.25">
      <c r="A1621" t="s">
        <v>39</v>
      </c>
      <c r="B1621" s="4" t="s">
        <v>34</v>
      </c>
      <c r="C1621" s="4" t="s">
        <v>3744</v>
      </c>
      <c r="D1621" s="4" t="s">
        <v>39</v>
      </c>
      <c r="E1621" s="4">
        <v>7.7112399999999998E-4</v>
      </c>
      <c r="F1621" s="4">
        <v>6.6384300000000001E-4</v>
      </c>
      <c r="G1621" s="4">
        <v>1</v>
      </c>
      <c r="H1621" s="4">
        <v>1</v>
      </c>
      <c r="I1621" s="4">
        <v>2</v>
      </c>
      <c r="J1621" s="4" t="s">
        <v>3740</v>
      </c>
      <c r="K1621" s="4" t="s">
        <v>3745</v>
      </c>
      <c r="L1621" s="4" t="s">
        <v>39</v>
      </c>
      <c r="M1621" s="4">
        <v>0</v>
      </c>
      <c r="N1621" s="4">
        <v>1949.0450599999999</v>
      </c>
      <c r="O1621" s="4" t="s">
        <v>34</v>
      </c>
      <c r="P1621" s="4" t="s">
        <v>34</v>
      </c>
      <c r="Q1621" s="4">
        <v>1.9819999999999999E-4</v>
      </c>
      <c r="R1621" s="4">
        <v>5.1549999999999999E-5</v>
      </c>
      <c r="S1621" s="4">
        <v>3.62</v>
      </c>
    </row>
    <row r="1622" spans="1:34" hidden="1" outlineLevel="1" collapsed="1" x14ac:dyDescent="0.25">
      <c r="A1622" t="s">
        <v>39</v>
      </c>
      <c r="B1622" s="4" t="s">
        <v>34</v>
      </c>
      <c r="C1622" s="4" t="s">
        <v>3746</v>
      </c>
      <c r="D1622" s="4" t="s">
        <v>39</v>
      </c>
      <c r="E1622" s="4">
        <v>5.0179599999999998E-2</v>
      </c>
      <c r="F1622" s="4">
        <v>6.6384300000000001E-4</v>
      </c>
      <c r="G1622" s="4">
        <v>1</v>
      </c>
      <c r="H1622" s="4">
        <v>1</v>
      </c>
      <c r="I1622" s="4">
        <v>2</v>
      </c>
      <c r="J1622" s="4" t="s">
        <v>3740</v>
      </c>
      <c r="K1622" s="4" t="s">
        <v>3747</v>
      </c>
      <c r="L1622" s="4" t="s">
        <v>39</v>
      </c>
      <c r="M1622" s="4">
        <v>0</v>
      </c>
      <c r="N1622" s="4">
        <v>1527.7761599999999</v>
      </c>
      <c r="O1622" s="4" t="s">
        <v>34</v>
      </c>
      <c r="P1622" s="4" t="s">
        <v>34</v>
      </c>
      <c r="Q1622" s="4">
        <v>1.9819999999999999E-4</v>
      </c>
      <c r="R1622" s="4">
        <v>1.197E-2</v>
      </c>
      <c r="S1622" s="4">
        <v>2.16</v>
      </c>
    </row>
    <row r="1623" spans="1:34" hidden="1" outlineLevel="1" collapsed="1" x14ac:dyDescent="0.25">
      <c r="A1623" t="s">
        <v>39</v>
      </c>
      <c r="B1623" s="4" t="s">
        <v>34</v>
      </c>
      <c r="C1623" s="4" t="s">
        <v>3748</v>
      </c>
      <c r="D1623" s="4" t="s">
        <v>39</v>
      </c>
      <c r="E1623" s="4">
        <v>3.6375399999999999E-3</v>
      </c>
      <c r="F1623" s="4">
        <v>6.6384300000000001E-4</v>
      </c>
      <c r="G1623" s="4">
        <v>1</v>
      </c>
      <c r="H1623" s="4">
        <v>1</v>
      </c>
      <c r="I1623" s="4">
        <v>4</v>
      </c>
      <c r="J1623" s="4" t="s">
        <v>3740</v>
      </c>
      <c r="K1623" s="4" t="s">
        <v>3749</v>
      </c>
      <c r="L1623" s="4" t="s">
        <v>39</v>
      </c>
      <c r="M1623" s="4">
        <v>0</v>
      </c>
      <c r="N1623" s="4">
        <v>1599.76493</v>
      </c>
      <c r="O1623" s="4" t="s">
        <v>34</v>
      </c>
      <c r="P1623" s="4" t="s">
        <v>34</v>
      </c>
      <c r="Q1623" s="4">
        <v>1.9819999999999999E-4</v>
      </c>
      <c r="R1623" s="4">
        <v>3.8620000000000001E-4</v>
      </c>
      <c r="S1623" s="4">
        <v>2.75</v>
      </c>
    </row>
    <row r="1624" spans="1:34" x14ac:dyDescent="0.25">
      <c r="A1624" s="3" t="s">
        <v>34</v>
      </c>
      <c r="B1624" s="3" t="s">
        <v>35</v>
      </c>
      <c r="C1624" s="3" t="s">
        <v>3750</v>
      </c>
      <c r="D1624" s="3" t="s">
        <v>3751</v>
      </c>
      <c r="E1624" s="3">
        <v>0</v>
      </c>
      <c r="F1624" s="3">
        <v>10.678000000000001</v>
      </c>
      <c r="G1624" s="3">
        <v>23</v>
      </c>
      <c r="H1624" s="3">
        <v>4</v>
      </c>
      <c r="I1624" s="3">
        <v>26</v>
      </c>
      <c r="J1624" s="3">
        <v>3</v>
      </c>
      <c r="K1624" s="3">
        <v>199</v>
      </c>
      <c r="L1624" s="3">
        <v>22.2</v>
      </c>
      <c r="M1624" s="3">
        <v>10.48</v>
      </c>
      <c r="N1624" s="3">
        <v>38.049999999999997</v>
      </c>
      <c r="O1624" s="3">
        <v>4</v>
      </c>
      <c r="P1624" s="3" t="s">
        <v>421</v>
      </c>
      <c r="Q1624" s="3" t="s">
        <v>876</v>
      </c>
      <c r="R1624" s="3" t="s">
        <v>877</v>
      </c>
      <c r="S1624" s="3" t="s">
        <v>3227</v>
      </c>
      <c r="T1624" s="3" t="s">
        <v>39</v>
      </c>
      <c r="U1624" s="3" t="s">
        <v>3752</v>
      </c>
      <c r="V1624" s="3" t="s">
        <v>39</v>
      </c>
      <c r="W1624" s="3" t="s">
        <v>1257</v>
      </c>
      <c r="X1624" s="3" t="s">
        <v>39</v>
      </c>
      <c r="Y1624" s="3" t="s">
        <v>39</v>
      </c>
      <c r="Z1624" s="3" t="s">
        <v>39</v>
      </c>
      <c r="AA1624" s="3">
        <v>0</v>
      </c>
      <c r="AB1624" s="3" t="s">
        <v>34</v>
      </c>
      <c r="AC1624" s="3">
        <v>1</v>
      </c>
      <c r="AD1624" s="3">
        <v>0</v>
      </c>
      <c r="AE1624" s="3" t="s">
        <v>39</v>
      </c>
      <c r="AF1624" s="3">
        <v>0</v>
      </c>
      <c r="AG1624" s="3" t="s">
        <v>39</v>
      </c>
      <c r="AH1624" s="3" t="s">
        <v>39</v>
      </c>
    </row>
    <row r="1625" spans="1:34" hidden="1" outlineLevel="1" collapsed="1" x14ac:dyDescent="0.25">
      <c r="A1625" t="s">
        <v>39</v>
      </c>
      <c r="B1625" s="2" t="s">
        <v>45</v>
      </c>
      <c r="C1625" s="2" t="s">
        <v>46</v>
      </c>
      <c r="D1625" s="2" t="s">
        <v>33</v>
      </c>
      <c r="E1625" s="2" t="s">
        <v>47</v>
      </c>
      <c r="F1625" s="2" t="s">
        <v>48</v>
      </c>
      <c r="G1625" s="2" t="s">
        <v>28</v>
      </c>
      <c r="H1625" s="2" t="s">
        <v>49</v>
      </c>
      <c r="I1625" s="2" t="s">
        <v>8</v>
      </c>
      <c r="J1625" s="2" t="s">
        <v>50</v>
      </c>
      <c r="K1625" s="2" t="s">
        <v>51</v>
      </c>
      <c r="L1625" s="2" t="s">
        <v>52</v>
      </c>
      <c r="M1625" s="2" t="s">
        <v>53</v>
      </c>
      <c r="N1625" s="2" t="s">
        <v>54</v>
      </c>
      <c r="O1625" s="2" t="s">
        <v>27</v>
      </c>
      <c r="P1625" s="2" t="s">
        <v>55</v>
      </c>
      <c r="Q1625" s="2" t="s">
        <v>56</v>
      </c>
      <c r="R1625" s="2" t="s">
        <v>57</v>
      </c>
      <c r="S1625" s="2" t="s">
        <v>58</v>
      </c>
    </row>
    <row r="1626" spans="1:34" hidden="1" outlineLevel="1" collapsed="1" x14ac:dyDescent="0.25">
      <c r="A1626" t="s">
        <v>39</v>
      </c>
      <c r="B1626" s="4" t="s">
        <v>34</v>
      </c>
      <c r="C1626" s="4" t="s">
        <v>3753</v>
      </c>
      <c r="D1626" s="4" t="s">
        <v>39</v>
      </c>
      <c r="E1626" s="4">
        <v>4.14075E-2</v>
      </c>
      <c r="F1626" s="4">
        <v>6.6384300000000001E-4</v>
      </c>
      <c r="G1626" s="4">
        <v>1</v>
      </c>
      <c r="H1626" s="4">
        <v>1</v>
      </c>
      <c r="I1626" s="4">
        <v>1</v>
      </c>
      <c r="J1626" s="4" t="s">
        <v>3750</v>
      </c>
      <c r="K1626" s="4" t="s">
        <v>3754</v>
      </c>
      <c r="L1626" s="4" t="s">
        <v>39</v>
      </c>
      <c r="M1626" s="4">
        <v>0</v>
      </c>
      <c r="N1626" s="4">
        <v>1411.6852200000001</v>
      </c>
      <c r="O1626" s="4" t="s">
        <v>34</v>
      </c>
      <c r="P1626" s="4" t="s">
        <v>34</v>
      </c>
      <c r="Q1626" s="4">
        <v>1.9819999999999999E-4</v>
      </c>
      <c r="R1626" s="4">
        <v>9.2530000000000008E-3</v>
      </c>
      <c r="S1626" s="4">
        <v>2.5299999999999998</v>
      </c>
    </row>
    <row r="1627" spans="1:34" hidden="1" outlineLevel="1" collapsed="1" x14ac:dyDescent="0.25">
      <c r="A1627" t="s">
        <v>39</v>
      </c>
      <c r="B1627" s="4" t="s">
        <v>34</v>
      </c>
      <c r="C1627" s="4" t="s">
        <v>3755</v>
      </c>
      <c r="D1627" s="4" t="s">
        <v>39</v>
      </c>
      <c r="E1627" s="4">
        <v>8.8596699999999998E-4</v>
      </c>
      <c r="F1627" s="4">
        <v>6.6384300000000001E-4</v>
      </c>
      <c r="G1627" s="4">
        <v>1</v>
      </c>
      <c r="H1627" s="4">
        <v>1</v>
      </c>
      <c r="I1627" s="4">
        <v>13</v>
      </c>
      <c r="J1627" s="4" t="s">
        <v>3750</v>
      </c>
      <c r="K1627" s="4" t="s">
        <v>3756</v>
      </c>
      <c r="L1627" s="4" t="s">
        <v>39</v>
      </c>
      <c r="M1627" s="4">
        <v>0</v>
      </c>
      <c r="N1627" s="4">
        <v>1404.69651</v>
      </c>
      <c r="O1627" s="4" t="s">
        <v>34</v>
      </c>
      <c r="P1627" s="4" t="s">
        <v>34</v>
      </c>
      <c r="Q1627" s="4">
        <v>1.9819999999999999E-4</v>
      </c>
      <c r="R1627" s="4">
        <v>6.1820000000000001E-5</v>
      </c>
      <c r="S1627" s="4">
        <v>3.15</v>
      </c>
    </row>
    <row r="1628" spans="1:34" hidden="1" outlineLevel="1" collapsed="1" x14ac:dyDescent="0.25">
      <c r="A1628" t="s">
        <v>39</v>
      </c>
      <c r="B1628" s="4" t="s">
        <v>34</v>
      </c>
      <c r="C1628" s="4" t="s">
        <v>3757</v>
      </c>
      <c r="D1628" s="4" t="s">
        <v>39</v>
      </c>
      <c r="E1628" s="4">
        <v>3.2826899999999999E-2</v>
      </c>
      <c r="F1628" s="4">
        <v>6.6384300000000001E-4</v>
      </c>
      <c r="G1628" s="4">
        <v>1</v>
      </c>
      <c r="H1628" s="4">
        <v>1</v>
      </c>
      <c r="I1628" s="4">
        <v>1</v>
      </c>
      <c r="J1628" s="4" t="s">
        <v>3750</v>
      </c>
      <c r="K1628" s="4" t="s">
        <v>3758</v>
      </c>
      <c r="L1628" s="4" t="s">
        <v>39</v>
      </c>
      <c r="M1628" s="4">
        <v>0</v>
      </c>
      <c r="N1628" s="4">
        <v>1261.6463200000001</v>
      </c>
      <c r="O1628" s="4" t="s">
        <v>34</v>
      </c>
      <c r="P1628" s="4" t="s">
        <v>34</v>
      </c>
      <c r="Q1628" s="4">
        <v>1.9819999999999999E-4</v>
      </c>
      <c r="R1628" s="4">
        <v>6.7980000000000002E-3</v>
      </c>
      <c r="S1628" s="4">
        <v>1.96</v>
      </c>
    </row>
    <row r="1629" spans="1:34" hidden="1" outlineLevel="1" collapsed="1" x14ac:dyDescent="0.25">
      <c r="A1629" t="s">
        <v>39</v>
      </c>
      <c r="B1629" s="4" t="s">
        <v>34</v>
      </c>
      <c r="C1629" s="4" t="s">
        <v>3234</v>
      </c>
      <c r="D1629" s="4" t="s">
        <v>39</v>
      </c>
      <c r="E1629" s="4">
        <v>2.7554100000000002E-2</v>
      </c>
      <c r="F1629" s="4">
        <v>6.6384300000000001E-4</v>
      </c>
      <c r="G1629" s="4">
        <v>2</v>
      </c>
      <c r="H1629" s="4">
        <v>2</v>
      </c>
      <c r="I1629" s="4">
        <v>11</v>
      </c>
      <c r="J1629" s="4" t="s">
        <v>3235</v>
      </c>
      <c r="K1629" s="4" t="s">
        <v>3236</v>
      </c>
      <c r="L1629" s="4" t="s">
        <v>39</v>
      </c>
      <c r="M1629" s="4">
        <v>0</v>
      </c>
      <c r="N1629" s="4">
        <v>881.55670999999995</v>
      </c>
      <c r="O1629" s="4" t="s">
        <v>34</v>
      </c>
      <c r="P1629" s="4" t="s">
        <v>34</v>
      </c>
      <c r="Q1629" s="4">
        <v>1.9819999999999999E-4</v>
      </c>
      <c r="R1629" s="4">
        <v>5.3990000000000002E-3</v>
      </c>
      <c r="S1629" s="4">
        <v>1.53</v>
      </c>
    </row>
    <row r="1630" spans="1:34" x14ac:dyDescent="0.25">
      <c r="A1630" s="3" t="s">
        <v>34</v>
      </c>
      <c r="B1630" s="3" t="s">
        <v>35</v>
      </c>
      <c r="C1630" s="3" t="s">
        <v>3759</v>
      </c>
      <c r="D1630" s="3" t="s">
        <v>3760</v>
      </c>
      <c r="E1630" s="3">
        <v>0</v>
      </c>
      <c r="F1630" s="3">
        <v>10.36</v>
      </c>
      <c r="G1630" s="3">
        <v>7</v>
      </c>
      <c r="H1630" s="3">
        <v>3</v>
      </c>
      <c r="I1630" s="3">
        <v>5</v>
      </c>
      <c r="J1630" s="3">
        <v>3</v>
      </c>
      <c r="K1630" s="3">
        <v>545</v>
      </c>
      <c r="L1630" s="3">
        <v>58.6</v>
      </c>
      <c r="M1630" s="3">
        <v>9.0399999999999991</v>
      </c>
      <c r="N1630" s="3">
        <v>12.99</v>
      </c>
      <c r="O1630" s="3">
        <v>3</v>
      </c>
      <c r="P1630" s="3" t="s">
        <v>1908</v>
      </c>
      <c r="Q1630" s="3" t="s">
        <v>39</v>
      </c>
      <c r="R1630" s="3" t="s">
        <v>2349</v>
      </c>
      <c r="S1630" s="3" t="s">
        <v>2350</v>
      </c>
      <c r="T1630" s="3" t="s">
        <v>39</v>
      </c>
      <c r="U1630" s="3" t="s">
        <v>3761</v>
      </c>
      <c r="V1630" s="3" t="s">
        <v>39</v>
      </c>
      <c r="W1630" s="3" t="s">
        <v>879</v>
      </c>
      <c r="X1630" s="3" t="s">
        <v>39</v>
      </c>
      <c r="Y1630" s="3" t="s">
        <v>39</v>
      </c>
      <c r="Z1630" s="3" t="s">
        <v>39</v>
      </c>
      <c r="AA1630" s="3">
        <v>0</v>
      </c>
      <c r="AB1630" s="3" t="s">
        <v>34</v>
      </c>
      <c r="AC1630" s="3">
        <v>1</v>
      </c>
      <c r="AD1630" s="3">
        <v>0</v>
      </c>
      <c r="AE1630" s="3" t="s">
        <v>39</v>
      </c>
      <c r="AF1630" s="3">
        <v>0</v>
      </c>
      <c r="AG1630" s="3" t="s">
        <v>39</v>
      </c>
      <c r="AH1630" s="3" t="s">
        <v>39</v>
      </c>
    </row>
    <row r="1631" spans="1:34" hidden="1" outlineLevel="1" collapsed="1" x14ac:dyDescent="0.25">
      <c r="A1631" t="s">
        <v>39</v>
      </c>
      <c r="B1631" s="2" t="s">
        <v>45</v>
      </c>
      <c r="C1631" s="2" t="s">
        <v>46</v>
      </c>
      <c r="D1631" s="2" t="s">
        <v>33</v>
      </c>
      <c r="E1631" s="2" t="s">
        <v>47</v>
      </c>
      <c r="F1631" s="2" t="s">
        <v>48</v>
      </c>
      <c r="G1631" s="2" t="s">
        <v>28</v>
      </c>
      <c r="H1631" s="2" t="s">
        <v>49</v>
      </c>
      <c r="I1631" s="2" t="s">
        <v>8</v>
      </c>
      <c r="J1631" s="2" t="s">
        <v>50</v>
      </c>
      <c r="K1631" s="2" t="s">
        <v>51</v>
      </c>
      <c r="L1631" s="2" t="s">
        <v>52</v>
      </c>
      <c r="M1631" s="2" t="s">
        <v>53</v>
      </c>
      <c r="N1631" s="2" t="s">
        <v>54</v>
      </c>
      <c r="O1631" s="2" t="s">
        <v>27</v>
      </c>
      <c r="P1631" s="2" t="s">
        <v>55</v>
      </c>
      <c r="Q1631" s="2" t="s">
        <v>56</v>
      </c>
      <c r="R1631" s="2" t="s">
        <v>57</v>
      </c>
      <c r="S1631" s="2" t="s">
        <v>58</v>
      </c>
    </row>
    <row r="1632" spans="1:34" hidden="1" outlineLevel="1" collapsed="1" x14ac:dyDescent="0.25">
      <c r="A1632" t="s">
        <v>39</v>
      </c>
      <c r="B1632" s="4" t="s">
        <v>34</v>
      </c>
      <c r="C1632" s="4" t="s">
        <v>3762</v>
      </c>
      <c r="D1632" s="4" t="s">
        <v>39</v>
      </c>
      <c r="E1632" s="4">
        <v>4.44716E-4</v>
      </c>
      <c r="F1632" s="4">
        <v>6.6384300000000001E-4</v>
      </c>
      <c r="G1632" s="4">
        <v>1</v>
      </c>
      <c r="H1632" s="4">
        <v>1</v>
      </c>
      <c r="I1632" s="4">
        <v>3</v>
      </c>
      <c r="J1632" s="4" t="s">
        <v>3759</v>
      </c>
      <c r="K1632" s="4" t="s">
        <v>3763</v>
      </c>
      <c r="L1632" s="4" t="s">
        <v>39</v>
      </c>
      <c r="M1632" s="4">
        <v>0</v>
      </c>
      <c r="N1632" s="4">
        <v>1563.8853200000001</v>
      </c>
      <c r="O1632" s="4" t="s">
        <v>34</v>
      </c>
      <c r="P1632" s="4" t="s">
        <v>34</v>
      </c>
      <c r="Q1632" s="4">
        <v>1.9819999999999999E-4</v>
      </c>
      <c r="R1632" s="4">
        <v>2.533E-5</v>
      </c>
      <c r="S1632" s="4">
        <v>3.06</v>
      </c>
    </row>
    <row r="1633" spans="1:34" hidden="1" outlineLevel="1" collapsed="1" x14ac:dyDescent="0.25">
      <c r="A1633" t="s">
        <v>39</v>
      </c>
      <c r="B1633" s="4" t="s">
        <v>34</v>
      </c>
      <c r="C1633" s="4" t="s">
        <v>3764</v>
      </c>
      <c r="D1633" s="4" t="s">
        <v>39</v>
      </c>
      <c r="E1633" s="4">
        <v>5.0179599999999998E-2</v>
      </c>
      <c r="F1633" s="4">
        <v>6.6384300000000001E-4</v>
      </c>
      <c r="G1633" s="4">
        <v>1</v>
      </c>
      <c r="H1633" s="4">
        <v>1</v>
      </c>
      <c r="I1633" s="4">
        <v>1</v>
      </c>
      <c r="J1633" s="4" t="s">
        <v>3759</v>
      </c>
      <c r="K1633" s="4" t="s">
        <v>3765</v>
      </c>
      <c r="L1633" s="4" t="s">
        <v>39</v>
      </c>
      <c r="M1633" s="4">
        <v>0</v>
      </c>
      <c r="N1633" s="4">
        <v>1197.6473800000001</v>
      </c>
      <c r="O1633" s="4" t="s">
        <v>34</v>
      </c>
      <c r="P1633" s="4" t="s">
        <v>34</v>
      </c>
      <c r="Q1633" s="4">
        <v>1.9819999999999999E-4</v>
      </c>
      <c r="R1633" s="4">
        <v>1.1950000000000001E-2</v>
      </c>
      <c r="S1633" s="4">
        <v>1.73</v>
      </c>
    </row>
    <row r="1634" spans="1:34" hidden="1" outlineLevel="1" collapsed="1" x14ac:dyDescent="0.25">
      <c r="A1634" t="s">
        <v>39</v>
      </c>
      <c r="B1634" s="4" t="s">
        <v>34</v>
      </c>
      <c r="C1634" s="4" t="s">
        <v>3766</v>
      </c>
      <c r="D1634" s="4" t="s">
        <v>39</v>
      </c>
      <c r="E1634" s="4">
        <v>1.70454E-3</v>
      </c>
      <c r="F1634" s="4">
        <v>6.6384300000000001E-4</v>
      </c>
      <c r="G1634" s="4">
        <v>1</v>
      </c>
      <c r="H1634" s="4">
        <v>1</v>
      </c>
      <c r="I1634" s="4">
        <v>1</v>
      </c>
      <c r="J1634" s="4" t="s">
        <v>3759</v>
      </c>
      <c r="K1634" s="4" t="s">
        <v>3767</v>
      </c>
      <c r="L1634" s="4" t="s">
        <v>39</v>
      </c>
      <c r="M1634" s="4">
        <v>1</v>
      </c>
      <c r="N1634" s="4">
        <v>1935.0294100000001</v>
      </c>
      <c r="O1634" s="4" t="s">
        <v>34</v>
      </c>
      <c r="P1634" s="4" t="s">
        <v>34</v>
      </c>
      <c r="Q1634" s="4">
        <v>1.9819999999999999E-4</v>
      </c>
      <c r="R1634" s="4">
        <v>1.4410000000000001E-4</v>
      </c>
      <c r="S1634" s="4">
        <v>3.75</v>
      </c>
    </row>
    <row r="1635" spans="1:34" x14ac:dyDescent="0.25">
      <c r="A1635" s="3" t="s">
        <v>34</v>
      </c>
      <c r="B1635" s="3" t="s">
        <v>35</v>
      </c>
      <c r="C1635" s="3" t="s">
        <v>3768</v>
      </c>
      <c r="D1635" s="3" t="s">
        <v>3769</v>
      </c>
      <c r="E1635" s="3">
        <v>0</v>
      </c>
      <c r="F1635" s="3">
        <v>10.334</v>
      </c>
      <c r="G1635" s="3">
        <v>20</v>
      </c>
      <c r="H1635" s="3">
        <v>1</v>
      </c>
      <c r="I1635" s="3">
        <v>5</v>
      </c>
      <c r="J1635" s="3">
        <v>1</v>
      </c>
      <c r="K1635" s="3">
        <v>92</v>
      </c>
      <c r="L1635" s="3">
        <v>10.1</v>
      </c>
      <c r="M1635" s="3">
        <v>10.42</v>
      </c>
      <c r="N1635" s="3">
        <v>15.21</v>
      </c>
      <c r="O1635" s="3">
        <v>1</v>
      </c>
      <c r="P1635" s="3" t="s">
        <v>421</v>
      </c>
      <c r="Q1635" s="3" t="s">
        <v>1233</v>
      </c>
      <c r="R1635" s="3" t="s">
        <v>3770</v>
      </c>
      <c r="S1635" s="3" t="s">
        <v>3771</v>
      </c>
      <c r="T1635" s="3" t="s">
        <v>3772</v>
      </c>
      <c r="U1635" s="3" t="s">
        <v>3773</v>
      </c>
      <c r="V1635" s="3" t="s">
        <v>3774</v>
      </c>
      <c r="W1635" s="3" t="s">
        <v>3775</v>
      </c>
      <c r="X1635" s="3" t="s">
        <v>848</v>
      </c>
      <c r="Y1635" s="3" t="s">
        <v>849</v>
      </c>
      <c r="Z1635" s="3" t="s">
        <v>850</v>
      </c>
      <c r="AA1635" s="3">
        <v>14</v>
      </c>
      <c r="AB1635" s="3" t="s">
        <v>34</v>
      </c>
      <c r="AC1635" s="3">
        <v>1</v>
      </c>
      <c r="AD1635" s="3">
        <v>0</v>
      </c>
      <c r="AE1635" s="3" t="s">
        <v>39</v>
      </c>
      <c r="AF1635" s="3">
        <v>0</v>
      </c>
      <c r="AG1635" s="3" t="s">
        <v>39</v>
      </c>
      <c r="AH1635" s="3" t="s">
        <v>39</v>
      </c>
    </row>
    <row r="1636" spans="1:34" hidden="1" outlineLevel="1" collapsed="1" x14ac:dyDescent="0.25">
      <c r="A1636" t="s">
        <v>39</v>
      </c>
      <c r="B1636" s="2" t="s">
        <v>45</v>
      </c>
      <c r="C1636" s="2" t="s">
        <v>46</v>
      </c>
      <c r="D1636" s="2" t="s">
        <v>33</v>
      </c>
      <c r="E1636" s="2" t="s">
        <v>47</v>
      </c>
      <c r="F1636" s="2" t="s">
        <v>48</v>
      </c>
      <c r="G1636" s="2" t="s">
        <v>28</v>
      </c>
      <c r="H1636" s="2" t="s">
        <v>49</v>
      </c>
      <c r="I1636" s="2" t="s">
        <v>8</v>
      </c>
      <c r="J1636" s="2" t="s">
        <v>50</v>
      </c>
      <c r="K1636" s="2" t="s">
        <v>51</v>
      </c>
      <c r="L1636" s="2" t="s">
        <v>52</v>
      </c>
      <c r="M1636" s="2" t="s">
        <v>53</v>
      </c>
      <c r="N1636" s="2" t="s">
        <v>54</v>
      </c>
      <c r="O1636" s="2" t="s">
        <v>27</v>
      </c>
      <c r="P1636" s="2" t="s">
        <v>55</v>
      </c>
      <c r="Q1636" s="2" t="s">
        <v>56</v>
      </c>
      <c r="R1636" s="2" t="s">
        <v>57</v>
      </c>
      <c r="S1636" s="2" t="s">
        <v>58</v>
      </c>
    </row>
    <row r="1637" spans="1:34" hidden="1" outlineLevel="1" collapsed="1" x14ac:dyDescent="0.25">
      <c r="A1637" t="s">
        <v>39</v>
      </c>
      <c r="B1637" s="4" t="s">
        <v>34</v>
      </c>
      <c r="C1637" s="4" t="s">
        <v>3776</v>
      </c>
      <c r="D1637" s="4" t="s">
        <v>39</v>
      </c>
      <c r="E1637" s="4">
        <v>3.4118500000000002E-6</v>
      </c>
      <c r="F1637" s="4">
        <v>6.6384300000000001E-4</v>
      </c>
      <c r="G1637" s="4">
        <v>1</v>
      </c>
      <c r="H1637" s="4">
        <v>1</v>
      </c>
      <c r="I1637" s="4">
        <v>5</v>
      </c>
      <c r="J1637" s="4" t="s">
        <v>3768</v>
      </c>
      <c r="K1637" s="4" t="s">
        <v>3777</v>
      </c>
      <c r="L1637" s="4" t="s">
        <v>39</v>
      </c>
      <c r="M1637" s="4">
        <v>0</v>
      </c>
      <c r="N1637" s="4">
        <v>1666.8758700000001</v>
      </c>
      <c r="O1637" s="4" t="s">
        <v>34</v>
      </c>
      <c r="P1637" s="4" t="s">
        <v>34</v>
      </c>
      <c r="Q1637" s="4">
        <v>1.9819999999999999E-4</v>
      </c>
      <c r="R1637" s="4">
        <v>4.5639999999999997E-8</v>
      </c>
      <c r="S1637" s="4">
        <v>4.57</v>
      </c>
    </row>
    <row r="1638" spans="1:34" x14ac:dyDescent="0.25">
      <c r="A1638" s="3" t="s">
        <v>34</v>
      </c>
      <c r="B1638" s="3" t="s">
        <v>35</v>
      </c>
      <c r="C1638" s="3" t="s">
        <v>3778</v>
      </c>
      <c r="D1638" s="3" t="s">
        <v>3779</v>
      </c>
      <c r="E1638" s="3">
        <v>0</v>
      </c>
      <c r="F1638" s="3">
        <v>10.285</v>
      </c>
      <c r="G1638" s="3">
        <v>9</v>
      </c>
      <c r="H1638" s="3">
        <v>2</v>
      </c>
      <c r="I1638" s="3">
        <v>4</v>
      </c>
      <c r="J1638" s="3">
        <v>2</v>
      </c>
      <c r="K1638" s="3">
        <v>382</v>
      </c>
      <c r="L1638" s="3">
        <v>41.8</v>
      </c>
      <c r="M1638" s="3">
        <v>5.22</v>
      </c>
      <c r="N1638" s="3">
        <v>10.73</v>
      </c>
      <c r="O1638" s="3">
        <v>2</v>
      </c>
      <c r="P1638" s="3" t="s">
        <v>421</v>
      </c>
      <c r="Q1638" s="3" t="s">
        <v>39</v>
      </c>
      <c r="R1638" s="3" t="s">
        <v>1023</v>
      </c>
      <c r="S1638" s="3" t="s">
        <v>3780</v>
      </c>
      <c r="T1638" s="3" t="s">
        <v>39</v>
      </c>
      <c r="U1638" s="3" t="s">
        <v>3781</v>
      </c>
      <c r="V1638" s="3" t="s">
        <v>39</v>
      </c>
      <c r="W1638" s="3" t="s">
        <v>427</v>
      </c>
      <c r="X1638" s="3" t="s">
        <v>39</v>
      </c>
      <c r="Y1638" s="3" t="s">
        <v>39</v>
      </c>
      <c r="Z1638" s="3" t="s">
        <v>39</v>
      </c>
      <c r="AA1638" s="3">
        <v>0</v>
      </c>
      <c r="AB1638" s="3" t="s">
        <v>34</v>
      </c>
      <c r="AC1638" s="3">
        <v>1</v>
      </c>
      <c r="AD1638" s="3">
        <v>0</v>
      </c>
      <c r="AE1638" s="3" t="s">
        <v>39</v>
      </c>
      <c r="AF1638" s="3">
        <v>0</v>
      </c>
      <c r="AG1638" s="3" t="s">
        <v>39</v>
      </c>
      <c r="AH1638" s="3" t="s">
        <v>39</v>
      </c>
    </row>
    <row r="1639" spans="1:34" hidden="1" outlineLevel="1" collapsed="1" x14ac:dyDescent="0.25">
      <c r="A1639" t="s">
        <v>39</v>
      </c>
      <c r="B1639" s="2" t="s">
        <v>45</v>
      </c>
      <c r="C1639" s="2" t="s">
        <v>46</v>
      </c>
      <c r="D1639" s="2" t="s">
        <v>33</v>
      </c>
      <c r="E1639" s="2" t="s">
        <v>47</v>
      </c>
      <c r="F1639" s="2" t="s">
        <v>48</v>
      </c>
      <c r="G1639" s="2" t="s">
        <v>28</v>
      </c>
      <c r="H1639" s="2" t="s">
        <v>49</v>
      </c>
      <c r="I1639" s="2" t="s">
        <v>8</v>
      </c>
      <c r="J1639" s="2" t="s">
        <v>50</v>
      </c>
      <c r="K1639" s="2" t="s">
        <v>51</v>
      </c>
      <c r="L1639" s="2" t="s">
        <v>52</v>
      </c>
      <c r="M1639" s="2" t="s">
        <v>53</v>
      </c>
      <c r="N1639" s="2" t="s">
        <v>54</v>
      </c>
      <c r="O1639" s="2" t="s">
        <v>27</v>
      </c>
      <c r="P1639" s="2" t="s">
        <v>55</v>
      </c>
      <c r="Q1639" s="2" t="s">
        <v>56</v>
      </c>
      <c r="R1639" s="2" t="s">
        <v>57</v>
      </c>
      <c r="S1639" s="2" t="s">
        <v>58</v>
      </c>
    </row>
    <row r="1640" spans="1:34" hidden="1" outlineLevel="1" collapsed="1" x14ac:dyDescent="0.25">
      <c r="A1640" t="s">
        <v>39</v>
      </c>
      <c r="B1640" s="4" t="s">
        <v>34</v>
      </c>
      <c r="C1640" s="4" t="s">
        <v>3782</v>
      </c>
      <c r="D1640" s="4" t="s">
        <v>39</v>
      </c>
      <c r="E1640" s="4">
        <v>3.6651300000000001E-4</v>
      </c>
      <c r="F1640" s="4">
        <v>6.6384300000000001E-4</v>
      </c>
      <c r="G1640" s="4">
        <v>1</v>
      </c>
      <c r="H1640" s="4">
        <v>2</v>
      </c>
      <c r="I1640" s="4">
        <v>2</v>
      </c>
      <c r="J1640" s="4" t="s">
        <v>3778</v>
      </c>
      <c r="K1640" s="4" t="s">
        <v>3783</v>
      </c>
      <c r="L1640" s="4" t="s">
        <v>39</v>
      </c>
      <c r="M1640" s="4">
        <v>0</v>
      </c>
      <c r="N1640" s="4">
        <v>1444.7543000000001</v>
      </c>
      <c r="O1640" s="4" t="s">
        <v>34</v>
      </c>
      <c r="P1640" s="4" t="s">
        <v>34</v>
      </c>
      <c r="Q1640" s="4">
        <v>1.9819999999999999E-4</v>
      </c>
      <c r="R1640" s="4">
        <v>1.9720000000000001E-5</v>
      </c>
      <c r="S1640" s="4">
        <v>2.89</v>
      </c>
    </row>
    <row r="1641" spans="1:34" hidden="1" outlineLevel="1" collapsed="1" x14ac:dyDescent="0.25">
      <c r="A1641" t="s">
        <v>39</v>
      </c>
      <c r="B1641" s="4" t="s">
        <v>34</v>
      </c>
      <c r="C1641" s="4" t="s">
        <v>3784</v>
      </c>
      <c r="D1641" s="4" t="s">
        <v>39</v>
      </c>
      <c r="E1641" s="4">
        <v>9.9791900000000011E-4</v>
      </c>
      <c r="F1641" s="4">
        <v>6.6384300000000001E-4</v>
      </c>
      <c r="G1641" s="4">
        <v>1</v>
      </c>
      <c r="H1641" s="4">
        <v>1</v>
      </c>
      <c r="I1641" s="4">
        <v>2</v>
      </c>
      <c r="J1641" s="4" t="s">
        <v>3778</v>
      </c>
      <c r="K1641" s="4" t="s">
        <v>3785</v>
      </c>
      <c r="L1641" s="4" t="s">
        <v>39</v>
      </c>
      <c r="M1641" s="4">
        <v>0</v>
      </c>
      <c r="N1641" s="4">
        <v>2212.1091799999999</v>
      </c>
      <c r="O1641" s="4" t="s">
        <v>34</v>
      </c>
      <c r="P1641" s="4" t="s">
        <v>34</v>
      </c>
      <c r="Q1641" s="4">
        <v>1.9819999999999999E-4</v>
      </c>
      <c r="R1641" s="4">
        <v>7.2230000000000005E-5</v>
      </c>
      <c r="S1641" s="4">
        <v>3.55</v>
      </c>
    </row>
    <row r="1642" spans="1:34" x14ac:dyDescent="0.25">
      <c r="A1642" s="3" t="s">
        <v>34</v>
      </c>
      <c r="B1642" s="3" t="s">
        <v>35</v>
      </c>
      <c r="C1642" s="3" t="s">
        <v>3786</v>
      </c>
      <c r="D1642" s="3" t="s">
        <v>3787</v>
      </c>
      <c r="E1642" s="3">
        <v>0</v>
      </c>
      <c r="F1642" s="3">
        <v>10.154</v>
      </c>
      <c r="G1642" s="3">
        <v>9</v>
      </c>
      <c r="H1642" s="3">
        <v>2</v>
      </c>
      <c r="I1642" s="3">
        <v>8</v>
      </c>
      <c r="J1642" s="3">
        <v>2</v>
      </c>
      <c r="K1642" s="3">
        <v>133</v>
      </c>
      <c r="L1642" s="3">
        <v>15.1</v>
      </c>
      <c r="M1642" s="3">
        <v>4.2699999999999996</v>
      </c>
      <c r="N1642" s="3">
        <v>25.76</v>
      </c>
      <c r="O1642" s="3">
        <v>2</v>
      </c>
      <c r="P1642" s="3" t="s">
        <v>38</v>
      </c>
      <c r="Q1642" s="3" t="s">
        <v>39</v>
      </c>
      <c r="R1642" s="3" t="s">
        <v>39</v>
      </c>
      <c r="S1642" s="3" t="s">
        <v>3788</v>
      </c>
      <c r="T1642" s="3" t="s">
        <v>39</v>
      </c>
      <c r="U1642" s="3" t="s">
        <v>3789</v>
      </c>
      <c r="V1642" s="3" t="s">
        <v>39</v>
      </c>
      <c r="W1642" s="3" t="s">
        <v>147</v>
      </c>
      <c r="X1642" s="3" t="s">
        <v>39</v>
      </c>
      <c r="Y1642" s="3" t="s">
        <v>39</v>
      </c>
      <c r="Z1642" s="3" t="s">
        <v>39</v>
      </c>
      <c r="AA1642" s="3">
        <v>0</v>
      </c>
      <c r="AB1642" s="3" t="s">
        <v>34</v>
      </c>
      <c r="AC1642" s="3">
        <v>1</v>
      </c>
      <c r="AD1642" s="3">
        <v>0</v>
      </c>
      <c r="AE1642" s="3" t="s">
        <v>39</v>
      </c>
      <c r="AF1642" s="3">
        <v>0</v>
      </c>
      <c r="AG1642" s="3" t="s">
        <v>39</v>
      </c>
      <c r="AH1642" s="3" t="s">
        <v>2986</v>
      </c>
    </row>
    <row r="1643" spans="1:34" hidden="1" outlineLevel="1" collapsed="1" x14ac:dyDescent="0.25">
      <c r="A1643" t="s">
        <v>39</v>
      </c>
      <c r="B1643" s="2" t="s">
        <v>45</v>
      </c>
      <c r="C1643" s="2" t="s">
        <v>46</v>
      </c>
      <c r="D1643" s="2" t="s">
        <v>33</v>
      </c>
      <c r="E1643" s="2" t="s">
        <v>47</v>
      </c>
      <c r="F1643" s="2" t="s">
        <v>48</v>
      </c>
      <c r="G1643" s="2" t="s">
        <v>28</v>
      </c>
      <c r="H1643" s="2" t="s">
        <v>49</v>
      </c>
      <c r="I1643" s="2" t="s">
        <v>8</v>
      </c>
      <c r="J1643" s="2" t="s">
        <v>50</v>
      </c>
      <c r="K1643" s="2" t="s">
        <v>51</v>
      </c>
      <c r="L1643" s="2" t="s">
        <v>52</v>
      </c>
      <c r="M1643" s="2" t="s">
        <v>53</v>
      </c>
      <c r="N1643" s="2" t="s">
        <v>54</v>
      </c>
      <c r="O1643" s="2" t="s">
        <v>27</v>
      </c>
      <c r="P1643" s="2" t="s">
        <v>55</v>
      </c>
      <c r="Q1643" s="2" t="s">
        <v>56</v>
      </c>
      <c r="R1643" s="2" t="s">
        <v>57</v>
      </c>
      <c r="S1643" s="2" t="s">
        <v>58</v>
      </c>
    </row>
    <row r="1644" spans="1:34" hidden="1" outlineLevel="1" collapsed="1" x14ac:dyDescent="0.25">
      <c r="A1644" t="s">
        <v>39</v>
      </c>
      <c r="B1644" s="4" t="s">
        <v>34</v>
      </c>
      <c r="C1644" s="4" t="s">
        <v>3790</v>
      </c>
      <c r="D1644" s="4" t="s">
        <v>206</v>
      </c>
      <c r="E1644" s="4">
        <v>4.3445100000000002E-5</v>
      </c>
      <c r="F1644" s="4">
        <v>6.6384300000000001E-4</v>
      </c>
      <c r="G1644" s="4">
        <v>1</v>
      </c>
      <c r="H1644" s="4">
        <v>1</v>
      </c>
      <c r="I1644" s="4">
        <v>7</v>
      </c>
      <c r="J1644" s="4" t="s">
        <v>3786</v>
      </c>
      <c r="K1644" s="4" t="s">
        <v>3791</v>
      </c>
      <c r="L1644" s="4" t="s">
        <v>3792</v>
      </c>
      <c r="M1644" s="4">
        <v>0</v>
      </c>
      <c r="N1644" s="4">
        <v>1304.6402399999999</v>
      </c>
      <c r="O1644" s="4" t="s">
        <v>34</v>
      </c>
      <c r="P1644" s="4" t="s">
        <v>34</v>
      </c>
      <c r="Q1644" s="4">
        <v>1.9819999999999999E-4</v>
      </c>
      <c r="R1644" s="4">
        <v>1.234E-6</v>
      </c>
      <c r="S1644" s="4">
        <v>3.19</v>
      </c>
    </row>
    <row r="1645" spans="1:34" hidden="1" outlineLevel="1" collapsed="1" x14ac:dyDescent="0.25">
      <c r="A1645" t="s">
        <v>39</v>
      </c>
      <c r="B1645" s="4" t="s">
        <v>34</v>
      </c>
      <c r="C1645" s="4" t="s">
        <v>3793</v>
      </c>
      <c r="D1645" s="4" t="s">
        <v>206</v>
      </c>
      <c r="E1645" s="4">
        <v>8.3066200000000002E-4</v>
      </c>
      <c r="F1645" s="4">
        <v>6.6384300000000001E-4</v>
      </c>
      <c r="G1645" s="4">
        <v>1</v>
      </c>
      <c r="H1645" s="4">
        <v>1</v>
      </c>
      <c r="I1645" s="4">
        <v>1</v>
      </c>
      <c r="J1645" s="4" t="s">
        <v>3786</v>
      </c>
      <c r="K1645" s="4" t="s">
        <v>3794</v>
      </c>
      <c r="L1645" s="4" t="s">
        <v>3792</v>
      </c>
      <c r="M1645" s="4">
        <v>1</v>
      </c>
      <c r="N1645" s="4">
        <v>1460.74136</v>
      </c>
      <c r="O1645" s="4" t="s">
        <v>34</v>
      </c>
      <c r="P1645" s="4" t="s">
        <v>34</v>
      </c>
      <c r="Q1645" s="4">
        <v>1.9819999999999999E-4</v>
      </c>
      <c r="R1645" s="4">
        <v>5.681E-5</v>
      </c>
      <c r="S1645" s="4">
        <v>2.35</v>
      </c>
    </row>
    <row r="1646" spans="1:34" x14ac:dyDescent="0.25">
      <c r="A1646" s="3" t="s">
        <v>34</v>
      </c>
      <c r="B1646" s="3" t="s">
        <v>35</v>
      </c>
      <c r="C1646" s="3" t="s">
        <v>3795</v>
      </c>
      <c r="D1646" s="3" t="s">
        <v>3796</v>
      </c>
      <c r="E1646" s="3">
        <v>0</v>
      </c>
      <c r="F1646" s="3">
        <v>9.9670000000000005</v>
      </c>
      <c r="G1646" s="3">
        <v>4</v>
      </c>
      <c r="H1646" s="3">
        <v>3</v>
      </c>
      <c r="I1646" s="3">
        <v>4</v>
      </c>
      <c r="J1646" s="3">
        <v>3</v>
      </c>
      <c r="K1646" s="3">
        <v>1056</v>
      </c>
      <c r="L1646" s="3">
        <v>119.3</v>
      </c>
      <c r="M1646" s="3">
        <v>7.8</v>
      </c>
      <c r="N1646" s="3">
        <v>8.86</v>
      </c>
      <c r="O1646" s="3">
        <v>3</v>
      </c>
      <c r="P1646" s="3" t="s">
        <v>421</v>
      </c>
      <c r="Q1646" s="3" t="s">
        <v>39</v>
      </c>
      <c r="R1646" s="3" t="s">
        <v>1023</v>
      </c>
      <c r="S1646" s="3" t="s">
        <v>3797</v>
      </c>
      <c r="T1646" s="3" t="s">
        <v>39</v>
      </c>
      <c r="U1646" s="3" t="s">
        <v>3795</v>
      </c>
      <c r="V1646" s="3" t="s">
        <v>39</v>
      </c>
      <c r="W1646" s="3" t="s">
        <v>138</v>
      </c>
      <c r="X1646" s="3" t="s">
        <v>39</v>
      </c>
      <c r="Y1646" s="3" t="s">
        <v>39</v>
      </c>
      <c r="Z1646" s="3" t="s">
        <v>39</v>
      </c>
      <c r="AA1646" s="3">
        <v>0</v>
      </c>
      <c r="AB1646" s="3" t="s">
        <v>34</v>
      </c>
      <c r="AC1646" s="3">
        <v>1</v>
      </c>
      <c r="AD1646" s="3">
        <v>1</v>
      </c>
      <c r="AE1646" s="3" t="s">
        <v>3798</v>
      </c>
      <c r="AF1646" s="3">
        <v>1</v>
      </c>
      <c r="AG1646" s="3" t="s">
        <v>3799</v>
      </c>
      <c r="AH1646" s="3" t="s">
        <v>3800</v>
      </c>
    </row>
    <row r="1647" spans="1:34" hidden="1" outlineLevel="1" collapsed="1" x14ac:dyDescent="0.25">
      <c r="A1647" t="s">
        <v>39</v>
      </c>
      <c r="B1647" s="2" t="s">
        <v>45</v>
      </c>
      <c r="C1647" s="2" t="s">
        <v>46</v>
      </c>
      <c r="D1647" s="2" t="s">
        <v>33</v>
      </c>
      <c r="E1647" s="2" t="s">
        <v>47</v>
      </c>
      <c r="F1647" s="2" t="s">
        <v>48</v>
      </c>
      <c r="G1647" s="2" t="s">
        <v>28</v>
      </c>
      <c r="H1647" s="2" t="s">
        <v>49</v>
      </c>
      <c r="I1647" s="2" t="s">
        <v>8</v>
      </c>
      <c r="J1647" s="2" t="s">
        <v>50</v>
      </c>
      <c r="K1647" s="2" t="s">
        <v>51</v>
      </c>
      <c r="L1647" s="2" t="s">
        <v>52</v>
      </c>
      <c r="M1647" s="2" t="s">
        <v>53</v>
      </c>
      <c r="N1647" s="2" t="s">
        <v>54</v>
      </c>
      <c r="O1647" s="2" t="s">
        <v>27</v>
      </c>
      <c r="P1647" s="2" t="s">
        <v>55</v>
      </c>
      <c r="Q1647" s="2" t="s">
        <v>56</v>
      </c>
      <c r="R1647" s="2" t="s">
        <v>57</v>
      </c>
      <c r="S1647" s="2" t="s">
        <v>58</v>
      </c>
    </row>
    <row r="1648" spans="1:34" hidden="1" outlineLevel="1" collapsed="1" x14ac:dyDescent="0.25">
      <c r="A1648" t="s">
        <v>39</v>
      </c>
      <c r="B1648" s="4" t="s">
        <v>34</v>
      </c>
      <c r="C1648" s="4" t="s">
        <v>3801</v>
      </c>
      <c r="D1648" s="4" t="s">
        <v>152</v>
      </c>
      <c r="E1648" s="4">
        <v>1.57742E-4</v>
      </c>
      <c r="F1648" s="4">
        <v>6.6384300000000001E-4</v>
      </c>
      <c r="G1648" s="4">
        <v>1</v>
      </c>
      <c r="H1648" s="4">
        <v>1</v>
      </c>
      <c r="I1648" s="4">
        <v>2</v>
      </c>
      <c r="J1648" s="4" t="s">
        <v>3795</v>
      </c>
      <c r="K1648" s="4" t="s">
        <v>3802</v>
      </c>
      <c r="L1648" s="4" t="s">
        <v>3803</v>
      </c>
      <c r="M1648" s="4">
        <v>0</v>
      </c>
      <c r="N1648" s="4">
        <v>2184.9866200000001</v>
      </c>
      <c r="O1648" s="4" t="s">
        <v>34</v>
      </c>
      <c r="P1648" s="4" t="s">
        <v>34</v>
      </c>
      <c r="Q1648" s="4">
        <v>1.9819999999999999E-4</v>
      </c>
      <c r="R1648" s="4">
        <v>6.5939999999999999E-6</v>
      </c>
      <c r="S1648" s="4">
        <v>3.45</v>
      </c>
    </row>
    <row r="1649" spans="1:34" hidden="1" outlineLevel="1" collapsed="1" x14ac:dyDescent="0.25">
      <c r="A1649" t="s">
        <v>39</v>
      </c>
      <c r="B1649" s="4" t="s">
        <v>34</v>
      </c>
      <c r="C1649" s="4" t="s">
        <v>3804</v>
      </c>
      <c r="D1649" s="4" t="s">
        <v>39</v>
      </c>
      <c r="E1649" s="4">
        <v>2.2834399999999999E-3</v>
      </c>
      <c r="F1649" s="4">
        <v>6.6384300000000001E-4</v>
      </c>
      <c r="G1649" s="4">
        <v>1</v>
      </c>
      <c r="H1649" s="4">
        <v>1</v>
      </c>
      <c r="I1649" s="4">
        <v>1</v>
      </c>
      <c r="J1649" s="4" t="s">
        <v>3795</v>
      </c>
      <c r="K1649" s="4" t="s">
        <v>3805</v>
      </c>
      <c r="L1649" s="4" t="s">
        <v>39</v>
      </c>
      <c r="M1649" s="4">
        <v>0</v>
      </c>
      <c r="N1649" s="4">
        <v>1251.7711200000001</v>
      </c>
      <c r="O1649" s="4" t="s">
        <v>34</v>
      </c>
      <c r="P1649" s="4" t="s">
        <v>34</v>
      </c>
      <c r="Q1649" s="4">
        <v>1.9819999999999999E-4</v>
      </c>
      <c r="R1649" s="4">
        <v>2.1159999999999999E-4</v>
      </c>
      <c r="S1649" s="4">
        <v>2.35</v>
      </c>
    </row>
    <row r="1650" spans="1:34" hidden="1" outlineLevel="1" collapsed="1" x14ac:dyDescent="0.25">
      <c r="A1650" t="s">
        <v>39</v>
      </c>
      <c r="B1650" s="4" t="s">
        <v>34</v>
      </c>
      <c r="C1650" s="4" t="s">
        <v>3806</v>
      </c>
      <c r="D1650" s="4" t="s">
        <v>3807</v>
      </c>
      <c r="E1650" s="4">
        <v>0.19688</v>
      </c>
      <c r="F1650" s="4">
        <v>9.0459700000000004E-3</v>
      </c>
      <c r="G1650" s="4">
        <v>1</v>
      </c>
      <c r="H1650" s="4">
        <v>1</v>
      </c>
      <c r="I1650" s="4">
        <v>1</v>
      </c>
      <c r="J1650" s="4" t="s">
        <v>3795</v>
      </c>
      <c r="K1650" s="4" t="s">
        <v>3808</v>
      </c>
      <c r="L1650" s="4" t="s">
        <v>3809</v>
      </c>
      <c r="M1650" s="4">
        <v>0</v>
      </c>
      <c r="N1650" s="4">
        <v>2116.9715799999999</v>
      </c>
      <c r="O1650" s="4" t="s">
        <v>34</v>
      </c>
      <c r="P1650" s="4" t="s">
        <v>34</v>
      </c>
      <c r="Q1650" s="4">
        <v>2.503E-3</v>
      </c>
      <c r="R1650" s="4">
        <v>7.7369999999999994E-2</v>
      </c>
      <c r="S1650" s="4">
        <v>1.33</v>
      </c>
    </row>
    <row r="1651" spans="1:34" x14ac:dyDescent="0.25">
      <c r="A1651" s="3" t="s">
        <v>34</v>
      </c>
      <c r="B1651" s="3" t="s">
        <v>35</v>
      </c>
      <c r="C1651" s="3" t="s">
        <v>3810</v>
      </c>
      <c r="D1651" s="3" t="s">
        <v>3811</v>
      </c>
      <c r="E1651" s="3">
        <v>0</v>
      </c>
      <c r="F1651" s="3">
        <v>9.7189999999999994</v>
      </c>
      <c r="G1651" s="3">
        <v>11</v>
      </c>
      <c r="H1651" s="3">
        <v>4</v>
      </c>
      <c r="I1651" s="3">
        <v>16</v>
      </c>
      <c r="J1651" s="3">
        <v>4</v>
      </c>
      <c r="K1651" s="3">
        <v>244</v>
      </c>
      <c r="L1651" s="3">
        <v>27.6</v>
      </c>
      <c r="M1651" s="3">
        <v>10.15</v>
      </c>
      <c r="N1651" s="3">
        <v>31.02</v>
      </c>
      <c r="O1651" s="3">
        <v>4</v>
      </c>
      <c r="P1651" s="3" t="s">
        <v>421</v>
      </c>
      <c r="Q1651" s="3" t="s">
        <v>1233</v>
      </c>
      <c r="R1651" s="3" t="s">
        <v>844</v>
      </c>
      <c r="S1651" s="3" t="s">
        <v>3812</v>
      </c>
      <c r="T1651" s="3" t="s">
        <v>3813</v>
      </c>
      <c r="U1651" s="3" t="s">
        <v>3810</v>
      </c>
      <c r="V1651" s="3" t="s">
        <v>3814</v>
      </c>
      <c r="W1651" s="3" t="s">
        <v>226</v>
      </c>
      <c r="X1651" s="3" t="s">
        <v>848</v>
      </c>
      <c r="Y1651" s="3" t="s">
        <v>39</v>
      </c>
      <c r="Z1651" s="3" t="s">
        <v>850</v>
      </c>
      <c r="AA1651" s="3">
        <v>2</v>
      </c>
      <c r="AB1651" s="3" t="s">
        <v>34</v>
      </c>
      <c r="AC1651" s="3">
        <v>1</v>
      </c>
      <c r="AD1651" s="3">
        <v>0</v>
      </c>
      <c r="AE1651" s="3" t="s">
        <v>39</v>
      </c>
      <c r="AF1651" s="3">
        <v>0</v>
      </c>
      <c r="AG1651" s="3" t="s">
        <v>39</v>
      </c>
      <c r="AH1651" s="3" t="s">
        <v>39</v>
      </c>
    </row>
    <row r="1652" spans="1:34" hidden="1" outlineLevel="1" collapsed="1" x14ac:dyDescent="0.25">
      <c r="A1652" t="s">
        <v>39</v>
      </c>
      <c r="B1652" s="2" t="s">
        <v>45</v>
      </c>
      <c r="C1652" s="2" t="s">
        <v>46</v>
      </c>
      <c r="D1652" s="2" t="s">
        <v>33</v>
      </c>
      <c r="E1652" s="2" t="s">
        <v>47</v>
      </c>
      <c r="F1652" s="2" t="s">
        <v>48</v>
      </c>
      <c r="G1652" s="2" t="s">
        <v>28</v>
      </c>
      <c r="H1652" s="2" t="s">
        <v>49</v>
      </c>
      <c r="I1652" s="2" t="s">
        <v>8</v>
      </c>
      <c r="J1652" s="2" t="s">
        <v>50</v>
      </c>
      <c r="K1652" s="2" t="s">
        <v>51</v>
      </c>
      <c r="L1652" s="2" t="s">
        <v>52</v>
      </c>
      <c r="M1652" s="2" t="s">
        <v>53</v>
      </c>
      <c r="N1652" s="2" t="s">
        <v>54</v>
      </c>
      <c r="O1652" s="2" t="s">
        <v>27</v>
      </c>
      <c r="P1652" s="2" t="s">
        <v>55</v>
      </c>
      <c r="Q1652" s="2" t="s">
        <v>56</v>
      </c>
      <c r="R1652" s="2" t="s">
        <v>57</v>
      </c>
      <c r="S1652" s="2" t="s">
        <v>58</v>
      </c>
    </row>
    <row r="1653" spans="1:34" hidden="1" outlineLevel="1" collapsed="1" x14ac:dyDescent="0.25">
      <c r="A1653" t="s">
        <v>39</v>
      </c>
      <c r="B1653" s="4" t="s">
        <v>34</v>
      </c>
      <c r="C1653" s="4" t="s">
        <v>3815</v>
      </c>
      <c r="D1653" s="4" t="s">
        <v>39</v>
      </c>
      <c r="E1653" s="4">
        <v>4.5591E-2</v>
      </c>
      <c r="F1653" s="4">
        <v>6.6384300000000001E-4</v>
      </c>
      <c r="G1653" s="4">
        <v>1</v>
      </c>
      <c r="H1653" s="4">
        <v>2</v>
      </c>
      <c r="I1653" s="4">
        <v>3</v>
      </c>
      <c r="J1653" s="4" t="s">
        <v>3810</v>
      </c>
      <c r="K1653" s="4" t="s">
        <v>3816</v>
      </c>
      <c r="L1653" s="4" t="s">
        <v>39</v>
      </c>
      <c r="M1653" s="4">
        <v>0</v>
      </c>
      <c r="N1653" s="4">
        <v>1028.5986399999999</v>
      </c>
      <c r="O1653" s="4" t="s">
        <v>34</v>
      </c>
      <c r="P1653" s="4" t="s">
        <v>34</v>
      </c>
      <c r="Q1653" s="4">
        <v>1.9819999999999999E-4</v>
      </c>
      <c r="R1653" s="4">
        <v>1.048E-2</v>
      </c>
      <c r="S1653" s="4">
        <v>2.19</v>
      </c>
    </row>
    <row r="1654" spans="1:34" hidden="1" outlineLevel="1" collapsed="1" x14ac:dyDescent="0.25">
      <c r="A1654" t="s">
        <v>39</v>
      </c>
      <c r="B1654" s="4" t="s">
        <v>34</v>
      </c>
      <c r="C1654" s="4" t="s">
        <v>3817</v>
      </c>
      <c r="D1654" s="4" t="s">
        <v>39</v>
      </c>
      <c r="E1654" s="4">
        <v>4.4082400000000001E-2</v>
      </c>
      <c r="F1654" s="4">
        <v>6.6384300000000001E-4</v>
      </c>
      <c r="G1654" s="4">
        <v>1</v>
      </c>
      <c r="H1654" s="4">
        <v>2</v>
      </c>
      <c r="I1654" s="4">
        <v>2</v>
      </c>
      <c r="J1654" s="4" t="s">
        <v>3810</v>
      </c>
      <c r="K1654" s="4" t="s">
        <v>3818</v>
      </c>
      <c r="L1654" s="4" t="s">
        <v>39</v>
      </c>
      <c r="M1654" s="4">
        <v>1</v>
      </c>
      <c r="N1654" s="4">
        <v>1156.6936000000001</v>
      </c>
      <c r="O1654" s="4" t="s">
        <v>34</v>
      </c>
      <c r="P1654" s="4" t="s">
        <v>34</v>
      </c>
      <c r="Q1654" s="4">
        <v>1.9819999999999999E-4</v>
      </c>
      <c r="R1654" s="4">
        <v>1.0070000000000001E-2</v>
      </c>
      <c r="S1654" s="4">
        <v>2.2799999999999998</v>
      </c>
    </row>
    <row r="1655" spans="1:34" hidden="1" outlineLevel="1" collapsed="1" x14ac:dyDescent="0.25">
      <c r="A1655" t="s">
        <v>39</v>
      </c>
      <c r="B1655" s="4" t="s">
        <v>34</v>
      </c>
      <c r="C1655" s="4" t="s">
        <v>3819</v>
      </c>
      <c r="D1655" s="4" t="s">
        <v>39</v>
      </c>
      <c r="E1655" s="4">
        <v>4.9939999999999998E-2</v>
      </c>
      <c r="F1655" s="4">
        <v>6.6384300000000001E-4</v>
      </c>
      <c r="G1655" s="4">
        <v>1</v>
      </c>
      <c r="H1655" s="4">
        <v>2</v>
      </c>
      <c r="I1655" s="4">
        <v>1</v>
      </c>
      <c r="J1655" s="4" t="s">
        <v>3810</v>
      </c>
      <c r="K1655" s="4" t="s">
        <v>3820</v>
      </c>
      <c r="L1655" s="4" t="s">
        <v>39</v>
      </c>
      <c r="M1655" s="4">
        <v>1</v>
      </c>
      <c r="N1655" s="4">
        <v>870.55196000000001</v>
      </c>
      <c r="O1655" s="4" t="s">
        <v>34</v>
      </c>
      <c r="P1655" s="4" t="s">
        <v>34</v>
      </c>
      <c r="Q1655" s="4">
        <v>1.9819999999999999E-4</v>
      </c>
      <c r="R1655" s="4">
        <v>1.1860000000000001E-2</v>
      </c>
      <c r="S1655" s="4">
        <v>2.4500000000000002</v>
      </c>
    </row>
    <row r="1656" spans="1:34" hidden="1" outlineLevel="1" collapsed="1" x14ac:dyDescent="0.25">
      <c r="A1656" t="s">
        <v>39</v>
      </c>
      <c r="B1656" s="4" t="s">
        <v>34</v>
      </c>
      <c r="C1656" s="4" t="s">
        <v>3821</v>
      </c>
      <c r="D1656" s="4" t="s">
        <v>39</v>
      </c>
      <c r="E1656" s="4">
        <v>1.7822999999999999E-3</v>
      </c>
      <c r="F1656" s="4">
        <v>6.6384300000000001E-4</v>
      </c>
      <c r="G1656" s="4">
        <v>1</v>
      </c>
      <c r="H1656" s="4">
        <v>1</v>
      </c>
      <c r="I1656" s="4">
        <v>10</v>
      </c>
      <c r="J1656" s="4" t="s">
        <v>3810</v>
      </c>
      <c r="K1656" s="4" t="s">
        <v>3822</v>
      </c>
      <c r="L1656" s="4" t="s">
        <v>39</v>
      </c>
      <c r="M1656" s="4">
        <v>0</v>
      </c>
      <c r="N1656" s="4">
        <v>974.49014999999997</v>
      </c>
      <c r="O1656" s="4" t="s">
        <v>34</v>
      </c>
      <c r="P1656" s="4" t="s">
        <v>34</v>
      </c>
      <c r="Q1656" s="4">
        <v>1.9819999999999999E-4</v>
      </c>
      <c r="R1656" s="4">
        <v>1.526E-4</v>
      </c>
      <c r="S1656" s="4">
        <v>2.1</v>
      </c>
    </row>
    <row r="1657" spans="1:34" x14ac:dyDescent="0.25">
      <c r="A1657" s="3" t="s">
        <v>34</v>
      </c>
      <c r="B1657" s="3" t="s">
        <v>35</v>
      </c>
      <c r="C1657" s="3" t="s">
        <v>3823</v>
      </c>
      <c r="D1657" s="3" t="s">
        <v>3824</v>
      </c>
      <c r="E1657" s="3">
        <v>0</v>
      </c>
      <c r="F1657" s="3">
        <v>9.7159999999999993</v>
      </c>
      <c r="G1657" s="3">
        <v>7</v>
      </c>
      <c r="H1657" s="3">
        <v>3</v>
      </c>
      <c r="I1657" s="3">
        <v>8</v>
      </c>
      <c r="J1657" s="3">
        <v>3</v>
      </c>
      <c r="K1657" s="3">
        <v>722</v>
      </c>
      <c r="L1657" s="3">
        <v>78.7</v>
      </c>
      <c r="M1657" s="3">
        <v>6.92</v>
      </c>
      <c r="N1657" s="3">
        <v>19.68</v>
      </c>
      <c r="O1657" s="3">
        <v>3</v>
      </c>
      <c r="P1657" s="3" t="s">
        <v>39</v>
      </c>
      <c r="Q1657" s="3" t="s">
        <v>39</v>
      </c>
      <c r="R1657" s="3" t="s">
        <v>39</v>
      </c>
      <c r="S1657" s="3" t="s">
        <v>3825</v>
      </c>
      <c r="T1657" s="3" t="s">
        <v>39</v>
      </c>
      <c r="U1657" s="3" t="s">
        <v>3826</v>
      </c>
      <c r="V1657" s="3" t="s">
        <v>39</v>
      </c>
      <c r="W1657" s="3" t="s">
        <v>226</v>
      </c>
      <c r="X1657" s="3" t="s">
        <v>39</v>
      </c>
      <c r="Y1657" s="3" t="s">
        <v>39</v>
      </c>
      <c r="Z1657" s="3" t="s">
        <v>39</v>
      </c>
      <c r="AA1657" s="3">
        <v>0</v>
      </c>
      <c r="AB1657" s="3" t="s">
        <v>34</v>
      </c>
      <c r="AC1657" s="3">
        <v>1</v>
      </c>
      <c r="AD1657" s="3">
        <v>0</v>
      </c>
      <c r="AE1657" s="3" t="s">
        <v>39</v>
      </c>
      <c r="AF1657" s="3">
        <v>0</v>
      </c>
      <c r="AG1657" s="3" t="s">
        <v>39</v>
      </c>
      <c r="AH1657" s="3" t="s">
        <v>39</v>
      </c>
    </row>
    <row r="1658" spans="1:34" hidden="1" outlineLevel="1" collapsed="1" x14ac:dyDescent="0.25">
      <c r="A1658" t="s">
        <v>39</v>
      </c>
      <c r="B1658" s="2" t="s">
        <v>45</v>
      </c>
      <c r="C1658" s="2" t="s">
        <v>46</v>
      </c>
      <c r="D1658" s="2" t="s">
        <v>33</v>
      </c>
      <c r="E1658" s="2" t="s">
        <v>47</v>
      </c>
      <c r="F1658" s="2" t="s">
        <v>48</v>
      </c>
      <c r="G1658" s="2" t="s">
        <v>28</v>
      </c>
      <c r="H1658" s="2" t="s">
        <v>49</v>
      </c>
      <c r="I1658" s="2" t="s">
        <v>8</v>
      </c>
      <c r="J1658" s="2" t="s">
        <v>50</v>
      </c>
      <c r="K1658" s="2" t="s">
        <v>51</v>
      </c>
      <c r="L1658" s="2" t="s">
        <v>52</v>
      </c>
      <c r="M1658" s="2" t="s">
        <v>53</v>
      </c>
      <c r="N1658" s="2" t="s">
        <v>54</v>
      </c>
      <c r="O1658" s="2" t="s">
        <v>27</v>
      </c>
      <c r="P1658" s="2" t="s">
        <v>55</v>
      </c>
      <c r="Q1658" s="2" t="s">
        <v>56</v>
      </c>
      <c r="R1658" s="2" t="s">
        <v>57</v>
      </c>
      <c r="S1658" s="2" t="s">
        <v>58</v>
      </c>
    </row>
    <row r="1659" spans="1:34" hidden="1" outlineLevel="1" collapsed="1" x14ac:dyDescent="0.25">
      <c r="A1659" t="s">
        <v>39</v>
      </c>
      <c r="B1659" s="4" t="s">
        <v>34</v>
      </c>
      <c r="C1659" s="4" t="s">
        <v>3827</v>
      </c>
      <c r="D1659" s="4" t="s">
        <v>39</v>
      </c>
      <c r="E1659" s="4">
        <v>7.1288899999999997E-3</v>
      </c>
      <c r="F1659" s="4">
        <v>6.6384300000000001E-4</v>
      </c>
      <c r="G1659" s="4">
        <v>1</v>
      </c>
      <c r="H1659" s="4">
        <v>1</v>
      </c>
      <c r="I1659" s="4">
        <v>2</v>
      </c>
      <c r="J1659" s="4" t="s">
        <v>3823</v>
      </c>
      <c r="K1659" s="4" t="s">
        <v>3828</v>
      </c>
      <c r="L1659" s="4" t="s">
        <v>39</v>
      </c>
      <c r="M1659" s="4">
        <v>0</v>
      </c>
      <c r="N1659" s="4">
        <v>2181.0193599999998</v>
      </c>
      <c r="O1659" s="4" t="s">
        <v>34</v>
      </c>
      <c r="P1659" s="4" t="s">
        <v>34</v>
      </c>
      <c r="Q1659" s="4">
        <v>1.9819999999999999E-4</v>
      </c>
      <c r="R1659" s="4">
        <v>9.2489999999999998E-4</v>
      </c>
      <c r="S1659" s="4">
        <v>2.52</v>
      </c>
    </row>
    <row r="1660" spans="1:34" hidden="1" outlineLevel="1" collapsed="1" x14ac:dyDescent="0.25">
      <c r="A1660" t="s">
        <v>39</v>
      </c>
      <c r="B1660" s="4" t="s">
        <v>34</v>
      </c>
      <c r="C1660" s="4" t="s">
        <v>3829</v>
      </c>
      <c r="D1660" s="4" t="s">
        <v>39</v>
      </c>
      <c r="E1660" s="4">
        <v>6.2690899999999997E-3</v>
      </c>
      <c r="F1660" s="4">
        <v>6.6384300000000001E-4</v>
      </c>
      <c r="G1660" s="4">
        <v>1</v>
      </c>
      <c r="H1660" s="4">
        <v>1</v>
      </c>
      <c r="I1660" s="4">
        <v>2</v>
      </c>
      <c r="J1660" s="4" t="s">
        <v>3823</v>
      </c>
      <c r="K1660" s="4" t="s">
        <v>3830</v>
      </c>
      <c r="L1660" s="4" t="s">
        <v>39</v>
      </c>
      <c r="M1660" s="4">
        <v>0</v>
      </c>
      <c r="N1660" s="4">
        <v>1868.8661</v>
      </c>
      <c r="O1660" s="4" t="s">
        <v>34</v>
      </c>
      <c r="P1660" s="4" t="s">
        <v>34</v>
      </c>
      <c r="Q1660" s="4">
        <v>1.9819999999999999E-4</v>
      </c>
      <c r="R1660" s="4">
        <v>7.8069999999999995E-4</v>
      </c>
      <c r="S1660" s="4">
        <v>3.06</v>
      </c>
    </row>
    <row r="1661" spans="1:34" hidden="1" outlineLevel="1" collapsed="1" x14ac:dyDescent="0.25">
      <c r="A1661" t="s">
        <v>39</v>
      </c>
      <c r="B1661" s="4" t="s">
        <v>34</v>
      </c>
      <c r="C1661" s="4" t="s">
        <v>3831</v>
      </c>
      <c r="D1661" s="4" t="s">
        <v>39</v>
      </c>
      <c r="E1661" s="4">
        <v>2.7293E-3</v>
      </c>
      <c r="F1661" s="4">
        <v>6.6384300000000001E-4</v>
      </c>
      <c r="G1661" s="4">
        <v>1</v>
      </c>
      <c r="H1661" s="4">
        <v>1</v>
      </c>
      <c r="I1661" s="4">
        <v>4</v>
      </c>
      <c r="J1661" s="4" t="s">
        <v>3823</v>
      </c>
      <c r="K1661" s="4" t="s">
        <v>3832</v>
      </c>
      <c r="L1661" s="4" t="s">
        <v>39</v>
      </c>
      <c r="M1661" s="4">
        <v>0</v>
      </c>
      <c r="N1661" s="4">
        <v>1477.7016599999999</v>
      </c>
      <c r="O1661" s="4" t="s">
        <v>34</v>
      </c>
      <c r="P1661" s="4" t="s">
        <v>34</v>
      </c>
      <c r="Q1661" s="4">
        <v>1.9819999999999999E-4</v>
      </c>
      <c r="R1661" s="4">
        <v>2.6630000000000002E-4</v>
      </c>
      <c r="S1661" s="4">
        <v>2.5099999999999998</v>
      </c>
    </row>
    <row r="1662" spans="1:34" x14ac:dyDescent="0.25">
      <c r="A1662" s="3" t="s">
        <v>34</v>
      </c>
      <c r="B1662" s="3" t="s">
        <v>35</v>
      </c>
      <c r="C1662" s="3" t="s">
        <v>3833</v>
      </c>
      <c r="D1662" s="3" t="s">
        <v>3834</v>
      </c>
      <c r="E1662" s="3">
        <v>0</v>
      </c>
      <c r="F1662" s="3">
        <v>9.5730000000000004</v>
      </c>
      <c r="G1662" s="3">
        <v>8</v>
      </c>
      <c r="H1662" s="3">
        <v>2</v>
      </c>
      <c r="I1662" s="3">
        <v>6</v>
      </c>
      <c r="J1662" s="3">
        <v>2</v>
      </c>
      <c r="K1662" s="3">
        <v>385</v>
      </c>
      <c r="L1662" s="3">
        <v>44.6</v>
      </c>
      <c r="M1662" s="3">
        <v>4.87</v>
      </c>
      <c r="N1662" s="3">
        <v>21.73</v>
      </c>
      <c r="O1662" s="3">
        <v>2</v>
      </c>
      <c r="P1662" s="3" t="s">
        <v>39</v>
      </c>
      <c r="Q1662" s="3" t="s">
        <v>39</v>
      </c>
      <c r="R1662" s="3" t="s">
        <v>39</v>
      </c>
      <c r="S1662" s="3" t="s">
        <v>39</v>
      </c>
      <c r="T1662" s="3" t="s">
        <v>39</v>
      </c>
      <c r="U1662" s="3" t="s">
        <v>3833</v>
      </c>
      <c r="V1662" s="3" t="s">
        <v>39</v>
      </c>
      <c r="W1662" s="3" t="s">
        <v>42</v>
      </c>
      <c r="X1662" s="3" t="s">
        <v>39</v>
      </c>
      <c r="Y1662" s="3" t="s">
        <v>39</v>
      </c>
      <c r="Z1662" s="3" t="s">
        <v>39</v>
      </c>
      <c r="AA1662" s="3">
        <v>0</v>
      </c>
      <c r="AB1662" s="3" t="s">
        <v>34</v>
      </c>
      <c r="AC1662" s="3">
        <v>1</v>
      </c>
      <c r="AD1662" s="3">
        <v>0</v>
      </c>
      <c r="AE1662" s="3" t="s">
        <v>39</v>
      </c>
      <c r="AF1662" s="3">
        <v>1</v>
      </c>
      <c r="AG1662" s="3" t="s">
        <v>3835</v>
      </c>
      <c r="AH1662" s="3" t="s">
        <v>3835</v>
      </c>
    </row>
    <row r="1663" spans="1:34" hidden="1" outlineLevel="1" collapsed="1" x14ac:dyDescent="0.25">
      <c r="A1663" t="s">
        <v>39</v>
      </c>
      <c r="B1663" s="2" t="s">
        <v>45</v>
      </c>
      <c r="C1663" s="2" t="s">
        <v>46</v>
      </c>
      <c r="D1663" s="2" t="s">
        <v>33</v>
      </c>
      <c r="E1663" s="2" t="s">
        <v>47</v>
      </c>
      <c r="F1663" s="2" t="s">
        <v>48</v>
      </c>
      <c r="G1663" s="2" t="s">
        <v>28</v>
      </c>
      <c r="H1663" s="2" t="s">
        <v>49</v>
      </c>
      <c r="I1663" s="2" t="s">
        <v>8</v>
      </c>
      <c r="J1663" s="2" t="s">
        <v>50</v>
      </c>
      <c r="K1663" s="2" t="s">
        <v>51</v>
      </c>
      <c r="L1663" s="2" t="s">
        <v>52</v>
      </c>
      <c r="M1663" s="2" t="s">
        <v>53</v>
      </c>
      <c r="N1663" s="2" t="s">
        <v>54</v>
      </c>
      <c r="O1663" s="2" t="s">
        <v>27</v>
      </c>
      <c r="P1663" s="2" t="s">
        <v>55</v>
      </c>
      <c r="Q1663" s="2" t="s">
        <v>56</v>
      </c>
      <c r="R1663" s="2" t="s">
        <v>57</v>
      </c>
      <c r="S1663" s="2" t="s">
        <v>58</v>
      </c>
    </row>
    <row r="1664" spans="1:34" hidden="1" outlineLevel="1" collapsed="1" x14ac:dyDescent="0.25">
      <c r="A1664" t="s">
        <v>39</v>
      </c>
      <c r="B1664" s="4" t="s">
        <v>34</v>
      </c>
      <c r="C1664" s="4" t="s">
        <v>3836</v>
      </c>
      <c r="D1664" s="4" t="s">
        <v>39</v>
      </c>
      <c r="E1664" s="4">
        <v>1.67415E-4</v>
      </c>
      <c r="F1664" s="4">
        <v>6.6384300000000001E-4</v>
      </c>
      <c r="G1664" s="4">
        <v>1</v>
      </c>
      <c r="H1664" s="4">
        <v>1</v>
      </c>
      <c r="I1664" s="4">
        <v>4</v>
      </c>
      <c r="J1664" s="4" t="s">
        <v>3833</v>
      </c>
      <c r="K1664" s="4" t="s">
        <v>3837</v>
      </c>
      <c r="L1664" s="4" t="s">
        <v>39</v>
      </c>
      <c r="M1664" s="4">
        <v>1</v>
      </c>
      <c r="N1664" s="4">
        <v>1731.8759299999999</v>
      </c>
      <c r="O1664" s="4" t="s">
        <v>34</v>
      </c>
      <c r="P1664" s="4" t="s">
        <v>34</v>
      </c>
      <c r="Q1664" s="4">
        <v>1.9819999999999999E-4</v>
      </c>
      <c r="R1664" s="4">
        <v>7.1389999999999998E-6</v>
      </c>
      <c r="S1664" s="4">
        <v>5.08</v>
      </c>
    </row>
    <row r="1665" spans="1:34" hidden="1" outlineLevel="1" collapsed="1" x14ac:dyDescent="0.25">
      <c r="A1665" t="s">
        <v>39</v>
      </c>
      <c r="B1665" s="4" t="s">
        <v>34</v>
      </c>
      <c r="C1665" s="4" t="s">
        <v>3838</v>
      </c>
      <c r="D1665" s="4" t="s">
        <v>2135</v>
      </c>
      <c r="E1665" s="4">
        <v>8.8356400000000002E-2</v>
      </c>
      <c r="F1665" s="4">
        <v>1.35166E-3</v>
      </c>
      <c r="G1665" s="4">
        <v>1</v>
      </c>
      <c r="H1665" s="4">
        <v>1</v>
      </c>
      <c r="I1665" s="4">
        <v>2</v>
      </c>
      <c r="J1665" s="4" t="s">
        <v>3833</v>
      </c>
      <c r="K1665" s="4" t="s">
        <v>3839</v>
      </c>
      <c r="L1665" s="4" t="s">
        <v>3840</v>
      </c>
      <c r="M1665" s="4">
        <v>0</v>
      </c>
      <c r="N1665" s="4">
        <v>2010.9576099999999</v>
      </c>
      <c r="O1665" s="4" t="s">
        <v>34</v>
      </c>
      <c r="P1665" s="4" t="s">
        <v>34</v>
      </c>
      <c r="Q1665" s="4">
        <v>3.7310000000000002E-4</v>
      </c>
      <c r="R1665" s="4">
        <v>2.547E-2</v>
      </c>
      <c r="S1665" s="4">
        <v>3.59</v>
      </c>
    </row>
    <row r="1666" spans="1:34" x14ac:dyDescent="0.25">
      <c r="A1666" s="3" t="s">
        <v>34</v>
      </c>
      <c r="B1666" s="3" t="s">
        <v>35</v>
      </c>
      <c r="C1666" s="3" t="s">
        <v>3841</v>
      </c>
      <c r="D1666" s="3" t="s">
        <v>3842</v>
      </c>
      <c r="E1666" s="3">
        <v>0</v>
      </c>
      <c r="F1666" s="3">
        <v>9.5660000000000007</v>
      </c>
      <c r="G1666" s="3">
        <v>4</v>
      </c>
      <c r="H1666" s="3">
        <v>3</v>
      </c>
      <c r="I1666" s="3">
        <v>9</v>
      </c>
      <c r="J1666" s="3">
        <v>3</v>
      </c>
      <c r="K1666" s="3">
        <v>1146</v>
      </c>
      <c r="L1666" s="3">
        <v>126.8</v>
      </c>
      <c r="M1666" s="3">
        <v>9.2899999999999991</v>
      </c>
      <c r="N1666" s="3">
        <v>13.18</v>
      </c>
      <c r="O1666" s="3">
        <v>3</v>
      </c>
      <c r="P1666" s="3" t="s">
        <v>884</v>
      </c>
      <c r="Q1666" s="3" t="s">
        <v>885</v>
      </c>
      <c r="R1666" s="3" t="s">
        <v>39</v>
      </c>
      <c r="S1666" s="3" t="s">
        <v>39</v>
      </c>
      <c r="T1666" s="3" t="s">
        <v>3843</v>
      </c>
      <c r="U1666" s="3" t="s">
        <v>3841</v>
      </c>
      <c r="V1666" s="3" t="s">
        <v>3844</v>
      </c>
      <c r="W1666" s="3" t="s">
        <v>226</v>
      </c>
      <c r="X1666" s="3" t="s">
        <v>39</v>
      </c>
      <c r="Y1666" s="3" t="s">
        <v>39</v>
      </c>
      <c r="Z1666" s="3" t="s">
        <v>39</v>
      </c>
      <c r="AA1666" s="3">
        <v>0</v>
      </c>
      <c r="AB1666" s="3" t="s">
        <v>34</v>
      </c>
      <c r="AC1666" s="3">
        <v>1</v>
      </c>
      <c r="AD1666" s="3">
        <v>0</v>
      </c>
      <c r="AE1666" s="3" t="s">
        <v>39</v>
      </c>
      <c r="AF1666" s="3">
        <v>0</v>
      </c>
      <c r="AG1666" s="3" t="s">
        <v>39</v>
      </c>
      <c r="AH1666" s="3" t="s">
        <v>39</v>
      </c>
    </row>
    <row r="1667" spans="1:34" hidden="1" outlineLevel="1" collapsed="1" x14ac:dyDescent="0.25">
      <c r="A1667" t="s">
        <v>39</v>
      </c>
      <c r="B1667" s="2" t="s">
        <v>45</v>
      </c>
      <c r="C1667" s="2" t="s">
        <v>46</v>
      </c>
      <c r="D1667" s="2" t="s">
        <v>33</v>
      </c>
      <c r="E1667" s="2" t="s">
        <v>47</v>
      </c>
      <c r="F1667" s="2" t="s">
        <v>48</v>
      </c>
      <c r="G1667" s="2" t="s">
        <v>28</v>
      </c>
      <c r="H1667" s="2" t="s">
        <v>49</v>
      </c>
      <c r="I1667" s="2" t="s">
        <v>8</v>
      </c>
      <c r="J1667" s="2" t="s">
        <v>50</v>
      </c>
      <c r="K1667" s="2" t="s">
        <v>51</v>
      </c>
      <c r="L1667" s="2" t="s">
        <v>52</v>
      </c>
      <c r="M1667" s="2" t="s">
        <v>53</v>
      </c>
      <c r="N1667" s="2" t="s">
        <v>54</v>
      </c>
      <c r="O1667" s="2" t="s">
        <v>27</v>
      </c>
      <c r="P1667" s="2" t="s">
        <v>55</v>
      </c>
      <c r="Q1667" s="2" t="s">
        <v>56</v>
      </c>
      <c r="R1667" s="2" t="s">
        <v>57</v>
      </c>
      <c r="S1667" s="2" t="s">
        <v>58</v>
      </c>
    </row>
    <row r="1668" spans="1:34" hidden="1" outlineLevel="1" collapsed="1" x14ac:dyDescent="0.25">
      <c r="A1668" t="s">
        <v>39</v>
      </c>
      <c r="B1668" s="4" t="s">
        <v>34</v>
      </c>
      <c r="C1668" s="4" t="s">
        <v>3845</v>
      </c>
      <c r="D1668" s="4" t="s">
        <v>39</v>
      </c>
      <c r="E1668" s="4">
        <v>5.1640499999999999E-2</v>
      </c>
      <c r="F1668" s="4">
        <v>6.6384300000000001E-4</v>
      </c>
      <c r="G1668" s="4">
        <v>1</v>
      </c>
      <c r="H1668" s="4">
        <v>1</v>
      </c>
      <c r="I1668" s="4">
        <v>2</v>
      </c>
      <c r="J1668" s="4" t="s">
        <v>3841</v>
      </c>
      <c r="K1668" s="4" t="s">
        <v>3846</v>
      </c>
      <c r="L1668" s="4" t="s">
        <v>39</v>
      </c>
      <c r="M1668" s="4">
        <v>0</v>
      </c>
      <c r="N1668" s="4">
        <v>1457.6907000000001</v>
      </c>
      <c r="O1668" s="4" t="s">
        <v>34</v>
      </c>
      <c r="P1668" s="4" t="s">
        <v>34</v>
      </c>
      <c r="Q1668" s="4">
        <v>1.9819999999999999E-4</v>
      </c>
      <c r="R1668" s="4">
        <v>1.238E-2</v>
      </c>
      <c r="S1668" s="4">
        <v>2.16</v>
      </c>
    </row>
    <row r="1669" spans="1:34" hidden="1" outlineLevel="1" collapsed="1" x14ac:dyDescent="0.25">
      <c r="A1669" t="s">
        <v>39</v>
      </c>
      <c r="B1669" s="4" t="s">
        <v>34</v>
      </c>
      <c r="C1669" s="4" t="s">
        <v>3847</v>
      </c>
      <c r="D1669" s="4" t="s">
        <v>39</v>
      </c>
      <c r="E1669" s="4">
        <v>2.9175499999999999E-4</v>
      </c>
      <c r="F1669" s="4">
        <v>6.6384300000000001E-4</v>
      </c>
      <c r="G1669" s="4">
        <v>1</v>
      </c>
      <c r="H1669" s="4">
        <v>1</v>
      </c>
      <c r="I1669" s="4">
        <v>6</v>
      </c>
      <c r="J1669" s="4" t="s">
        <v>3841</v>
      </c>
      <c r="K1669" s="4" t="s">
        <v>3848</v>
      </c>
      <c r="L1669" s="4" t="s">
        <v>39</v>
      </c>
      <c r="M1669" s="4">
        <v>0</v>
      </c>
      <c r="N1669" s="4">
        <v>1613.84933</v>
      </c>
      <c r="O1669" s="4" t="s">
        <v>34</v>
      </c>
      <c r="P1669" s="4" t="s">
        <v>34</v>
      </c>
      <c r="Q1669" s="4">
        <v>1.9819999999999999E-4</v>
      </c>
      <c r="R1669" s="4">
        <v>1.467E-5</v>
      </c>
      <c r="S1669" s="4">
        <v>2.64</v>
      </c>
    </row>
    <row r="1670" spans="1:34" hidden="1" outlineLevel="1" collapsed="1" x14ac:dyDescent="0.25">
      <c r="A1670" t="s">
        <v>39</v>
      </c>
      <c r="B1670" s="4" t="s">
        <v>34</v>
      </c>
      <c r="C1670" s="4" t="s">
        <v>3849</v>
      </c>
      <c r="D1670" s="4" t="s">
        <v>39</v>
      </c>
      <c r="E1670" s="4">
        <v>1.0324E-2</v>
      </c>
      <c r="F1670" s="4">
        <v>6.6384300000000001E-4</v>
      </c>
      <c r="G1670" s="4">
        <v>1</v>
      </c>
      <c r="H1670" s="4">
        <v>1</v>
      </c>
      <c r="I1670" s="4">
        <v>1</v>
      </c>
      <c r="J1670" s="4" t="s">
        <v>3841</v>
      </c>
      <c r="K1670" s="4" t="s">
        <v>3850</v>
      </c>
      <c r="L1670" s="4" t="s">
        <v>39</v>
      </c>
      <c r="M1670" s="4">
        <v>0</v>
      </c>
      <c r="N1670" s="4">
        <v>1889.9603300000001</v>
      </c>
      <c r="O1670" s="4" t="s">
        <v>34</v>
      </c>
      <c r="P1670" s="4" t="s">
        <v>34</v>
      </c>
      <c r="Q1670" s="4">
        <v>1.9819999999999999E-4</v>
      </c>
      <c r="R1670" s="4">
        <v>1.4940000000000001E-3</v>
      </c>
      <c r="S1670" s="4">
        <v>2.84</v>
      </c>
    </row>
    <row r="1671" spans="1:34" x14ac:dyDescent="0.25">
      <c r="A1671" s="3" t="s">
        <v>34</v>
      </c>
      <c r="B1671" s="3" t="s">
        <v>35</v>
      </c>
      <c r="C1671" s="3" t="s">
        <v>3851</v>
      </c>
      <c r="D1671" s="3" t="s">
        <v>3852</v>
      </c>
      <c r="E1671" s="3">
        <v>0</v>
      </c>
      <c r="F1671" s="3">
        <v>9.5429999999999993</v>
      </c>
      <c r="G1671" s="3">
        <v>17</v>
      </c>
      <c r="H1671" s="3">
        <v>3</v>
      </c>
      <c r="I1671" s="3">
        <v>7</v>
      </c>
      <c r="J1671" s="3">
        <v>3</v>
      </c>
      <c r="K1671" s="3">
        <v>297</v>
      </c>
      <c r="L1671" s="3">
        <v>33.700000000000003</v>
      </c>
      <c r="M1671" s="3">
        <v>6.83</v>
      </c>
      <c r="N1671" s="3">
        <v>16.23</v>
      </c>
      <c r="O1671" s="3">
        <v>3</v>
      </c>
      <c r="P1671" s="3" t="s">
        <v>794</v>
      </c>
      <c r="Q1671" s="3" t="s">
        <v>843</v>
      </c>
      <c r="R1671" s="3" t="s">
        <v>3507</v>
      </c>
      <c r="S1671" s="3" t="s">
        <v>3853</v>
      </c>
      <c r="T1671" s="3" t="s">
        <v>3854</v>
      </c>
      <c r="U1671" s="3" t="s">
        <v>3851</v>
      </c>
      <c r="V1671" s="3" t="s">
        <v>3855</v>
      </c>
      <c r="W1671" s="3" t="s">
        <v>1885</v>
      </c>
      <c r="X1671" s="3" t="s">
        <v>848</v>
      </c>
      <c r="Y1671" s="3" t="s">
        <v>849</v>
      </c>
      <c r="Z1671" s="3" t="s">
        <v>850</v>
      </c>
      <c r="AA1671" s="3">
        <v>14</v>
      </c>
      <c r="AB1671" s="3" t="s">
        <v>34</v>
      </c>
      <c r="AC1671" s="3">
        <v>1</v>
      </c>
      <c r="AD1671" s="3">
        <v>0</v>
      </c>
      <c r="AE1671" s="3" t="s">
        <v>39</v>
      </c>
      <c r="AF1671" s="3">
        <v>0</v>
      </c>
      <c r="AG1671" s="3" t="s">
        <v>39</v>
      </c>
      <c r="AH1671" s="3" t="s">
        <v>39</v>
      </c>
    </row>
    <row r="1672" spans="1:34" hidden="1" outlineLevel="1" collapsed="1" x14ac:dyDescent="0.25">
      <c r="A1672" t="s">
        <v>39</v>
      </c>
      <c r="B1672" s="2" t="s">
        <v>45</v>
      </c>
      <c r="C1672" s="2" t="s">
        <v>46</v>
      </c>
      <c r="D1672" s="2" t="s">
        <v>33</v>
      </c>
      <c r="E1672" s="2" t="s">
        <v>47</v>
      </c>
      <c r="F1672" s="2" t="s">
        <v>48</v>
      </c>
      <c r="G1672" s="2" t="s">
        <v>28</v>
      </c>
      <c r="H1672" s="2" t="s">
        <v>49</v>
      </c>
      <c r="I1672" s="2" t="s">
        <v>8</v>
      </c>
      <c r="J1672" s="2" t="s">
        <v>50</v>
      </c>
      <c r="K1672" s="2" t="s">
        <v>51</v>
      </c>
      <c r="L1672" s="2" t="s">
        <v>52</v>
      </c>
      <c r="M1672" s="2" t="s">
        <v>53</v>
      </c>
      <c r="N1672" s="2" t="s">
        <v>54</v>
      </c>
      <c r="O1672" s="2" t="s">
        <v>27</v>
      </c>
      <c r="P1672" s="2" t="s">
        <v>55</v>
      </c>
      <c r="Q1672" s="2" t="s">
        <v>56</v>
      </c>
      <c r="R1672" s="2" t="s">
        <v>57</v>
      </c>
      <c r="S1672" s="2" t="s">
        <v>58</v>
      </c>
    </row>
    <row r="1673" spans="1:34" hidden="1" outlineLevel="1" collapsed="1" x14ac:dyDescent="0.25">
      <c r="A1673" t="s">
        <v>39</v>
      </c>
      <c r="B1673" s="4" t="s">
        <v>34</v>
      </c>
      <c r="C1673" s="4" t="s">
        <v>3856</v>
      </c>
      <c r="D1673" s="4" t="s">
        <v>39</v>
      </c>
      <c r="E1673" s="4">
        <v>8.5535799999999995E-2</v>
      </c>
      <c r="F1673" s="4">
        <v>1.35166E-3</v>
      </c>
      <c r="G1673" s="4">
        <v>1</v>
      </c>
      <c r="H1673" s="4">
        <v>1</v>
      </c>
      <c r="I1673" s="4">
        <v>1</v>
      </c>
      <c r="J1673" s="4" t="s">
        <v>3851</v>
      </c>
      <c r="K1673" s="4" t="s">
        <v>3857</v>
      </c>
      <c r="L1673" s="4" t="s">
        <v>39</v>
      </c>
      <c r="M1673" s="4">
        <v>0</v>
      </c>
      <c r="N1673" s="4">
        <v>2092.98621</v>
      </c>
      <c r="O1673" s="4" t="s">
        <v>34</v>
      </c>
      <c r="P1673" s="4" t="s">
        <v>34</v>
      </c>
      <c r="Q1673" s="4">
        <v>3.7310000000000002E-4</v>
      </c>
      <c r="R1673" s="4">
        <v>2.444E-2</v>
      </c>
      <c r="S1673" s="4">
        <v>2.31</v>
      </c>
    </row>
    <row r="1674" spans="1:34" hidden="1" outlineLevel="1" collapsed="1" x14ac:dyDescent="0.25">
      <c r="A1674" t="s">
        <v>39</v>
      </c>
      <c r="B1674" s="4" t="s">
        <v>34</v>
      </c>
      <c r="C1674" s="4" t="s">
        <v>3858</v>
      </c>
      <c r="D1674" s="4" t="s">
        <v>39</v>
      </c>
      <c r="E1674" s="4">
        <v>4.5362499999999998E-4</v>
      </c>
      <c r="F1674" s="4">
        <v>6.6384300000000001E-4</v>
      </c>
      <c r="G1674" s="4">
        <v>1</v>
      </c>
      <c r="H1674" s="4">
        <v>1</v>
      </c>
      <c r="I1674" s="4">
        <v>1</v>
      </c>
      <c r="J1674" s="4" t="s">
        <v>3851</v>
      </c>
      <c r="K1674" s="4" t="s">
        <v>3859</v>
      </c>
      <c r="L1674" s="4" t="s">
        <v>39</v>
      </c>
      <c r="M1674" s="4">
        <v>0</v>
      </c>
      <c r="N1674" s="4">
        <v>2653.2264</v>
      </c>
      <c r="O1674" s="4" t="s">
        <v>34</v>
      </c>
      <c r="P1674" s="4" t="s">
        <v>34</v>
      </c>
      <c r="Q1674" s="4">
        <v>1.9819999999999999E-4</v>
      </c>
      <c r="R1674" s="4">
        <v>2.588E-5</v>
      </c>
      <c r="S1674" s="4">
        <v>3.09</v>
      </c>
    </row>
    <row r="1675" spans="1:34" hidden="1" outlineLevel="1" collapsed="1" x14ac:dyDescent="0.25">
      <c r="A1675" t="s">
        <v>39</v>
      </c>
      <c r="B1675" s="4" t="s">
        <v>34</v>
      </c>
      <c r="C1675" s="4" t="s">
        <v>3860</v>
      </c>
      <c r="D1675" s="4" t="s">
        <v>39</v>
      </c>
      <c r="E1675" s="4">
        <v>4.1168200000000002E-3</v>
      </c>
      <c r="F1675" s="4">
        <v>6.6384300000000001E-4</v>
      </c>
      <c r="G1675" s="4">
        <v>1</v>
      </c>
      <c r="H1675" s="4">
        <v>1</v>
      </c>
      <c r="I1675" s="4">
        <v>5</v>
      </c>
      <c r="J1675" s="4" t="s">
        <v>3851</v>
      </c>
      <c r="K1675" s="4" t="s">
        <v>3861</v>
      </c>
      <c r="L1675" s="4" t="s">
        <v>39</v>
      </c>
      <c r="M1675" s="4">
        <v>0</v>
      </c>
      <c r="N1675" s="4">
        <v>1060.6149600000001</v>
      </c>
      <c r="O1675" s="4" t="s">
        <v>34</v>
      </c>
      <c r="P1675" s="4" t="s">
        <v>34</v>
      </c>
      <c r="Q1675" s="4">
        <v>1.9819999999999999E-4</v>
      </c>
      <c r="R1675" s="4">
        <v>4.5300000000000001E-4</v>
      </c>
      <c r="S1675" s="4">
        <v>2.2200000000000002</v>
      </c>
    </row>
    <row r="1676" spans="1:34" x14ac:dyDescent="0.25">
      <c r="A1676" s="3" t="s">
        <v>34</v>
      </c>
      <c r="B1676" s="3" t="s">
        <v>35</v>
      </c>
      <c r="C1676" s="3" t="s">
        <v>3862</v>
      </c>
      <c r="D1676" s="3" t="s">
        <v>3863</v>
      </c>
      <c r="E1676" s="3">
        <v>0</v>
      </c>
      <c r="F1676" s="3">
        <v>9.4779999999999998</v>
      </c>
      <c r="G1676" s="3">
        <v>12</v>
      </c>
      <c r="H1676" s="3">
        <v>2</v>
      </c>
      <c r="I1676" s="3">
        <v>6</v>
      </c>
      <c r="J1676" s="3">
        <v>2</v>
      </c>
      <c r="K1676" s="3">
        <v>291</v>
      </c>
      <c r="L1676" s="3">
        <v>33.5</v>
      </c>
      <c r="M1676" s="3">
        <v>9.2899999999999991</v>
      </c>
      <c r="N1676" s="3">
        <v>22.58</v>
      </c>
      <c r="O1676" s="3">
        <v>2</v>
      </c>
      <c r="P1676" s="3" t="s">
        <v>39</v>
      </c>
      <c r="Q1676" s="3" t="s">
        <v>39</v>
      </c>
      <c r="R1676" s="3" t="s">
        <v>39</v>
      </c>
      <c r="S1676" s="3" t="s">
        <v>3864</v>
      </c>
      <c r="T1676" s="3" t="s">
        <v>39</v>
      </c>
      <c r="U1676" s="3" t="s">
        <v>3862</v>
      </c>
      <c r="V1676" s="3" t="s">
        <v>39</v>
      </c>
      <c r="W1676" s="3" t="s">
        <v>1340</v>
      </c>
      <c r="X1676" s="3" t="s">
        <v>39</v>
      </c>
      <c r="Y1676" s="3" t="s">
        <v>39</v>
      </c>
      <c r="Z1676" s="3" t="s">
        <v>39</v>
      </c>
      <c r="AA1676" s="3">
        <v>0</v>
      </c>
      <c r="AB1676" s="3" t="s">
        <v>34</v>
      </c>
      <c r="AC1676" s="3">
        <v>1</v>
      </c>
      <c r="AD1676" s="3">
        <v>0</v>
      </c>
      <c r="AE1676" s="3" t="s">
        <v>39</v>
      </c>
      <c r="AF1676" s="3">
        <v>0</v>
      </c>
      <c r="AG1676" s="3" t="s">
        <v>39</v>
      </c>
      <c r="AH1676" s="3" t="s">
        <v>39</v>
      </c>
    </row>
    <row r="1677" spans="1:34" hidden="1" outlineLevel="1" collapsed="1" x14ac:dyDescent="0.25">
      <c r="A1677" t="s">
        <v>39</v>
      </c>
      <c r="B1677" s="2" t="s">
        <v>45</v>
      </c>
      <c r="C1677" s="2" t="s">
        <v>46</v>
      </c>
      <c r="D1677" s="2" t="s">
        <v>33</v>
      </c>
      <c r="E1677" s="2" t="s">
        <v>47</v>
      </c>
      <c r="F1677" s="2" t="s">
        <v>48</v>
      </c>
      <c r="G1677" s="2" t="s">
        <v>28</v>
      </c>
      <c r="H1677" s="2" t="s">
        <v>49</v>
      </c>
      <c r="I1677" s="2" t="s">
        <v>8</v>
      </c>
      <c r="J1677" s="2" t="s">
        <v>50</v>
      </c>
      <c r="K1677" s="2" t="s">
        <v>51</v>
      </c>
      <c r="L1677" s="2" t="s">
        <v>52</v>
      </c>
      <c r="M1677" s="2" t="s">
        <v>53</v>
      </c>
      <c r="N1677" s="2" t="s">
        <v>54</v>
      </c>
      <c r="O1677" s="2" t="s">
        <v>27</v>
      </c>
      <c r="P1677" s="2" t="s">
        <v>55</v>
      </c>
      <c r="Q1677" s="2" t="s">
        <v>56</v>
      </c>
      <c r="R1677" s="2" t="s">
        <v>57</v>
      </c>
      <c r="S1677" s="2" t="s">
        <v>58</v>
      </c>
    </row>
    <row r="1678" spans="1:34" hidden="1" outlineLevel="1" collapsed="1" x14ac:dyDescent="0.25">
      <c r="A1678" t="s">
        <v>39</v>
      </c>
      <c r="B1678" s="4" t="s">
        <v>34</v>
      </c>
      <c r="C1678" s="4" t="s">
        <v>3865</v>
      </c>
      <c r="D1678" s="4" t="s">
        <v>39</v>
      </c>
      <c r="E1678" s="4">
        <v>1.0590899999999999E-3</v>
      </c>
      <c r="F1678" s="4">
        <v>6.6384300000000001E-4</v>
      </c>
      <c r="G1678" s="4">
        <v>1</v>
      </c>
      <c r="H1678" s="4">
        <v>1</v>
      </c>
      <c r="I1678" s="4">
        <v>2</v>
      </c>
      <c r="J1678" s="4" t="s">
        <v>3862</v>
      </c>
      <c r="K1678" s="4" t="s">
        <v>3866</v>
      </c>
      <c r="L1678" s="4" t="s">
        <v>39</v>
      </c>
      <c r="M1678" s="4">
        <v>0</v>
      </c>
      <c r="N1678" s="4">
        <v>1716.8802900000001</v>
      </c>
      <c r="O1678" s="4" t="s">
        <v>34</v>
      </c>
      <c r="P1678" s="4" t="s">
        <v>34</v>
      </c>
      <c r="Q1678" s="4">
        <v>1.9819999999999999E-4</v>
      </c>
      <c r="R1678" s="4">
        <v>7.7960000000000006E-5</v>
      </c>
      <c r="S1678" s="4">
        <v>3.47</v>
      </c>
    </row>
    <row r="1679" spans="1:34" hidden="1" outlineLevel="1" collapsed="1" x14ac:dyDescent="0.25">
      <c r="A1679" t="s">
        <v>39</v>
      </c>
      <c r="B1679" s="4" t="s">
        <v>34</v>
      </c>
      <c r="C1679" s="4" t="s">
        <v>3867</v>
      </c>
      <c r="D1679" s="4" t="s">
        <v>39</v>
      </c>
      <c r="E1679" s="4">
        <v>1.12586E-4</v>
      </c>
      <c r="F1679" s="4">
        <v>6.6384300000000001E-4</v>
      </c>
      <c r="G1679" s="4">
        <v>1</v>
      </c>
      <c r="H1679" s="4">
        <v>1</v>
      </c>
      <c r="I1679" s="4">
        <v>4</v>
      </c>
      <c r="J1679" s="4" t="s">
        <v>3862</v>
      </c>
      <c r="K1679" s="4" t="s">
        <v>3868</v>
      </c>
      <c r="L1679" s="4" t="s">
        <v>39</v>
      </c>
      <c r="M1679" s="4">
        <v>1</v>
      </c>
      <c r="N1679" s="4">
        <v>2321.0779400000001</v>
      </c>
      <c r="O1679" s="4" t="s">
        <v>34</v>
      </c>
      <c r="P1679" s="4" t="s">
        <v>34</v>
      </c>
      <c r="Q1679" s="4">
        <v>1.9819999999999999E-4</v>
      </c>
      <c r="R1679" s="4">
        <v>4.2660000000000003E-6</v>
      </c>
      <c r="S1679" s="4">
        <v>4.1500000000000004</v>
      </c>
    </row>
    <row r="1680" spans="1:34" x14ac:dyDescent="0.25">
      <c r="A1680" s="3" t="s">
        <v>34</v>
      </c>
      <c r="B1680" s="3" t="s">
        <v>35</v>
      </c>
      <c r="C1680" s="3" t="s">
        <v>3869</v>
      </c>
      <c r="D1680" s="3" t="s">
        <v>3870</v>
      </c>
      <c r="E1680" s="3">
        <v>0</v>
      </c>
      <c r="F1680" s="3">
        <v>9.4380000000000006</v>
      </c>
      <c r="G1680" s="3">
        <v>11</v>
      </c>
      <c r="H1680" s="3">
        <v>1</v>
      </c>
      <c r="I1680" s="3">
        <v>6</v>
      </c>
      <c r="J1680" s="3">
        <v>1</v>
      </c>
      <c r="K1680" s="3">
        <v>120</v>
      </c>
      <c r="L1680" s="3">
        <v>13.9</v>
      </c>
      <c r="M1680" s="3">
        <v>10.58</v>
      </c>
      <c r="N1680" s="3">
        <v>19.64</v>
      </c>
      <c r="O1680" s="3">
        <v>1</v>
      </c>
      <c r="P1680" s="3" t="s">
        <v>421</v>
      </c>
      <c r="Q1680" s="3" t="s">
        <v>1233</v>
      </c>
      <c r="R1680" s="3" t="s">
        <v>844</v>
      </c>
      <c r="S1680" s="3" t="s">
        <v>3871</v>
      </c>
      <c r="T1680" s="3" t="s">
        <v>3872</v>
      </c>
      <c r="U1680" s="3" t="s">
        <v>3873</v>
      </c>
      <c r="V1680" s="3" t="s">
        <v>3874</v>
      </c>
      <c r="W1680" s="3" t="s">
        <v>42</v>
      </c>
      <c r="X1680" s="3" t="s">
        <v>848</v>
      </c>
      <c r="Y1680" s="3" t="s">
        <v>849</v>
      </c>
      <c r="Z1680" s="3" t="s">
        <v>850</v>
      </c>
      <c r="AA1680" s="3">
        <v>14</v>
      </c>
      <c r="AB1680" s="3" t="s">
        <v>34</v>
      </c>
      <c r="AC1680" s="3">
        <v>1</v>
      </c>
      <c r="AD1680" s="3">
        <v>0</v>
      </c>
      <c r="AE1680" s="3" t="s">
        <v>39</v>
      </c>
      <c r="AF1680" s="3">
        <v>0</v>
      </c>
      <c r="AG1680" s="3" t="s">
        <v>39</v>
      </c>
      <c r="AH1680" s="3" t="s">
        <v>39</v>
      </c>
    </row>
    <row r="1681" spans="1:34" hidden="1" outlineLevel="1" collapsed="1" x14ac:dyDescent="0.25">
      <c r="A1681" t="s">
        <v>39</v>
      </c>
      <c r="B1681" s="2" t="s">
        <v>45</v>
      </c>
      <c r="C1681" s="2" t="s">
        <v>46</v>
      </c>
      <c r="D1681" s="2" t="s">
        <v>33</v>
      </c>
      <c r="E1681" s="2" t="s">
        <v>47</v>
      </c>
      <c r="F1681" s="2" t="s">
        <v>48</v>
      </c>
      <c r="G1681" s="2" t="s">
        <v>28</v>
      </c>
      <c r="H1681" s="2" t="s">
        <v>49</v>
      </c>
      <c r="I1681" s="2" t="s">
        <v>8</v>
      </c>
      <c r="J1681" s="2" t="s">
        <v>50</v>
      </c>
      <c r="K1681" s="2" t="s">
        <v>51</v>
      </c>
      <c r="L1681" s="2" t="s">
        <v>52</v>
      </c>
      <c r="M1681" s="2" t="s">
        <v>53</v>
      </c>
      <c r="N1681" s="2" t="s">
        <v>54</v>
      </c>
      <c r="O1681" s="2" t="s">
        <v>27</v>
      </c>
      <c r="P1681" s="2" t="s">
        <v>55</v>
      </c>
      <c r="Q1681" s="2" t="s">
        <v>56</v>
      </c>
      <c r="R1681" s="2" t="s">
        <v>57</v>
      </c>
      <c r="S1681" s="2" t="s">
        <v>58</v>
      </c>
    </row>
    <row r="1682" spans="1:34" hidden="1" outlineLevel="1" collapsed="1" x14ac:dyDescent="0.25">
      <c r="A1682" t="s">
        <v>39</v>
      </c>
      <c r="B1682" s="4" t="s">
        <v>34</v>
      </c>
      <c r="C1682" s="4" t="s">
        <v>3875</v>
      </c>
      <c r="D1682" s="4" t="s">
        <v>39</v>
      </c>
      <c r="E1682" s="4">
        <v>2.2431999999999999E-4</v>
      </c>
      <c r="F1682" s="4">
        <v>6.6384300000000001E-4</v>
      </c>
      <c r="G1682" s="4">
        <v>1</v>
      </c>
      <c r="H1682" s="4">
        <v>1</v>
      </c>
      <c r="I1682" s="4">
        <v>6</v>
      </c>
      <c r="J1682" s="4" t="s">
        <v>3869</v>
      </c>
      <c r="K1682" s="4" t="s">
        <v>3876</v>
      </c>
      <c r="L1682" s="4" t="s">
        <v>39</v>
      </c>
      <c r="M1682" s="4">
        <v>1</v>
      </c>
      <c r="N1682" s="4">
        <v>1451.77404</v>
      </c>
      <c r="O1682" s="4" t="s">
        <v>34</v>
      </c>
      <c r="P1682" s="4" t="s">
        <v>34</v>
      </c>
      <c r="Q1682" s="4">
        <v>1.9819999999999999E-4</v>
      </c>
      <c r="R1682" s="4">
        <v>1.042E-5</v>
      </c>
      <c r="S1682" s="4">
        <v>3.07</v>
      </c>
    </row>
    <row r="1683" spans="1:34" x14ac:dyDescent="0.25">
      <c r="A1683" s="3" t="s">
        <v>34</v>
      </c>
      <c r="B1683" s="3" t="s">
        <v>35</v>
      </c>
      <c r="C1683" s="3" t="s">
        <v>3877</v>
      </c>
      <c r="D1683" s="3" t="s">
        <v>3878</v>
      </c>
      <c r="E1683" s="3">
        <v>0</v>
      </c>
      <c r="F1683" s="3">
        <v>9.3379999999999992</v>
      </c>
      <c r="G1683" s="3">
        <v>4</v>
      </c>
      <c r="H1683" s="3">
        <v>2</v>
      </c>
      <c r="I1683" s="3">
        <v>5</v>
      </c>
      <c r="J1683" s="3">
        <v>2</v>
      </c>
      <c r="K1683" s="3">
        <v>742</v>
      </c>
      <c r="L1683" s="3">
        <v>83.3</v>
      </c>
      <c r="M1683" s="3">
        <v>9.2799999999999994</v>
      </c>
      <c r="N1683" s="3">
        <v>11.06</v>
      </c>
      <c r="O1683" s="3">
        <v>2</v>
      </c>
      <c r="P1683" s="3" t="s">
        <v>421</v>
      </c>
      <c r="Q1683" s="3" t="s">
        <v>3642</v>
      </c>
      <c r="R1683" s="3" t="s">
        <v>3879</v>
      </c>
      <c r="S1683" s="3" t="s">
        <v>3880</v>
      </c>
      <c r="T1683" s="3" t="s">
        <v>3881</v>
      </c>
      <c r="U1683" s="3" t="s">
        <v>3877</v>
      </c>
      <c r="V1683" s="3" t="s">
        <v>3882</v>
      </c>
      <c r="W1683" s="3" t="s">
        <v>147</v>
      </c>
      <c r="X1683" s="3" t="s">
        <v>39</v>
      </c>
      <c r="Y1683" s="3" t="s">
        <v>39</v>
      </c>
      <c r="Z1683" s="3" t="s">
        <v>39</v>
      </c>
      <c r="AA1683" s="3">
        <v>0</v>
      </c>
      <c r="AB1683" s="3" t="s">
        <v>34</v>
      </c>
      <c r="AC1683" s="3">
        <v>1</v>
      </c>
      <c r="AD1683" s="3">
        <v>0</v>
      </c>
      <c r="AE1683" s="3" t="s">
        <v>39</v>
      </c>
      <c r="AF1683" s="3">
        <v>0</v>
      </c>
      <c r="AG1683" s="3" t="s">
        <v>39</v>
      </c>
      <c r="AH1683" s="3" t="s">
        <v>39</v>
      </c>
    </row>
    <row r="1684" spans="1:34" hidden="1" outlineLevel="1" collapsed="1" x14ac:dyDescent="0.25">
      <c r="A1684" t="s">
        <v>39</v>
      </c>
      <c r="B1684" s="2" t="s">
        <v>45</v>
      </c>
      <c r="C1684" s="2" t="s">
        <v>46</v>
      </c>
      <c r="D1684" s="2" t="s">
        <v>33</v>
      </c>
      <c r="E1684" s="2" t="s">
        <v>47</v>
      </c>
      <c r="F1684" s="2" t="s">
        <v>48</v>
      </c>
      <c r="G1684" s="2" t="s">
        <v>28</v>
      </c>
      <c r="H1684" s="2" t="s">
        <v>49</v>
      </c>
      <c r="I1684" s="2" t="s">
        <v>8</v>
      </c>
      <c r="J1684" s="2" t="s">
        <v>50</v>
      </c>
      <c r="K1684" s="2" t="s">
        <v>51</v>
      </c>
      <c r="L1684" s="2" t="s">
        <v>52</v>
      </c>
      <c r="M1684" s="2" t="s">
        <v>53</v>
      </c>
      <c r="N1684" s="2" t="s">
        <v>54</v>
      </c>
      <c r="O1684" s="2" t="s">
        <v>27</v>
      </c>
      <c r="P1684" s="2" t="s">
        <v>55</v>
      </c>
      <c r="Q1684" s="2" t="s">
        <v>56</v>
      </c>
      <c r="R1684" s="2" t="s">
        <v>57</v>
      </c>
      <c r="S1684" s="2" t="s">
        <v>58</v>
      </c>
    </row>
    <row r="1685" spans="1:34" hidden="1" outlineLevel="1" collapsed="1" x14ac:dyDescent="0.25">
      <c r="A1685" t="s">
        <v>39</v>
      </c>
      <c r="B1685" s="4" t="s">
        <v>34</v>
      </c>
      <c r="C1685" s="4" t="s">
        <v>3883</v>
      </c>
      <c r="D1685" s="4" t="s">
        <v>39</v>
      </c>
      <c r="E1685" s="4">
        <v>3.0964399999999998E-4</v>
      </c>
      <c r="F1685" s="4">
        <v>6.6384300000000001E-4</v>
      </c>
      <c r="G1685" s="4">
        <v>1</v>
      </c>
      <c r="H1685" s="4">
        <v>1</v>
      </c>
      <c r="I1685" s="4">
        <v>3</v>
      </c>
      <c r="J1685" s="4" t="s">
        <v>3877</v>
      </c>
      <c r="K1685" s="4" t="s">
        <v>3884</v>
      </c>
      <c r="L1685" s="4" t="s">
        <v>39</v>
      </c>
      <c r="M1685" s="4">
        <v>0</v>
      </c>
      <c r="N1685" s="4">
        <v>1669.87554</v>
      </c>
      <c r="O1685" s="4" t="s">
        <v>34</v>
      </c>
      <c r="P1685" s="4" t="s">
        <v>34</v>
      </c>
      <c r="Q1685" s="4">
        <v>1.9819999999999999E-4</v>
      </c>
      <c r="R1685" s="4">
        <v>1.577E-5</v>
      </c>
      <c r="S1685" s="4">
        <v>2.95</v>
      </c>
    </row>
    <row r="1686" spans="1:34" hidden="1" outlineLevel="1" collapsed="1" x14ac:dyDescent="0.25">
      <c r="A1686" t="s">
        <v>39</v>
      </c>
      <c r="B1686" s="4" t="s">
        <v>34</v>
      </c>
      <c r="C1686" s="4" t="s">
        <v>3885</v>
      </c>
      <c r="D1686" s="4" t="s">
        <v>39</v>
      </c>
      <c r="E1686" s="4">
        <v>6.8187300000000003E-3</v>
      </c>
      <c r="F1686" s="4">
        <v>6.6384300000000001E-4</v>
      </c>
      <c r="G1686" s="4">
        <v>1</v>
      </c>
      <c r="H1686" s="4">
        <v>1</v>
      </c>
      <c r="I1686" s="4">
        <v>2</v>
      </c>
      <c r="J1686" s="4" t="s">
        <v>3877</v>
      </c>
      <c r="K1686" s="4" t="s">
        <v>3886</v>
      </c>
      <c r="L1686" s="4" t="s">
        <v>39</v>
      </c>
      <c r="M1686" s="4">
        <v>0</v>
      </c>
      <c r="N1686" s="4">
        <v>1869.9341199999999</v>
      </c>
      <c r="O1686" s="4" t="s">
        <v>34</v>
      </c>
      <c r="P1686" s="4" t="s">
        <v>34</v>
      </c>
      <c r="Q1686" s="4">
        <v>1.9819999999999999E-4</v>
      </c>
      <c r="R1686" s="4">
        <v>8.7120000000000003E-4</v>
      </c>
      <c r="S1686" s="4">
        <v>2.69</v>
      </c>
    </row>
    <row r="1687" spans="1:34" x14ac:dyDescent="0.25">
      <c r="A1687" s="3" t="s">
        <v>34</v>
      </c>
      <c r="B1687" s="3" t="s">
        <v>35</v>
      </c>
      <c r="C1687" s="3" t="s">
        <v>3887</v>
      </c>
      <c r="D1687" s="3" t="s">
        <v>3888</v>
      </c>
      <c r="E1687" s="3">
        <v>0</v>
      </c>
      <c r="F1687" s="3">
        <v>9.2829999999999995</v>
      </c>
      <c r="G1687" s="3">
        <v>9</v>
      </c>
      <c r="H1687" s="3">
        <v>2</v>
      </c>
      <c r="I1687" s="3">
        <v>5</v>
      </c>
      <c r="J1687" s="3">
        <v>2</v>
      </c>
      <c r="K1687" s="3">
        <v>460</v>
      </c>
      <c r="L1687" s="3">
        <v>51.3</v>
      </c>
      <c r="M1687" s="3">
        <v>6.96</v>
      </c>
      <c r="N1687" s="3">
        <v>17.239999999999998</v>
      </c>
      <c r="O1687" s="3">
        <v>2</v>
      </c>
      <c r="P1687" s="3" t="s">
        <v>39</v>
      </c>
      <c r="Q1687" s="3" t="s">
        <v>39</v>
      </c>
      <c r="R1687" s="3" t="s">
        <v>222</v>
      </c>
      <c r="S1687" s="3" t="s">
        <v>3889</v>
      </c>
      <c r="T1687" s="3" t="s">
        <v>39</v>
      </c>
      <c r="U1687" s="3" t="s">
        <v>3890</v>
      </c>
      <c r="V1687" s="3" t="s">
        <v>39</v>
      </c>
      <c r="W1687" s="3" t="s">
        <v>1340</v>
      </c>
      <c r="X1687" s="3" t="s">
        <v>39</v>
      </c>
      <c r="Y1687" s="3" t="s">
        <v>39</v>
      </c>
      <c r="Z1687" s="3" t="s">
        <v>39</v>
      </c>
      <c r="AA1687" s="3">
        <v>0</v>
      </c>
      <c r="AB1687" s="3" t="s">
        <v>34</v>
      </c>
      <c r="AC1687" s="3">
        <v>1</v>
      </c>
      <c r="AD1687" s="3">
        <v>0</v>
      </c>
      <c r="AE1687" s="3" t="s">
        <v>39</v>
      </c>
      <c r="AF1687" s="3">
        <v>1</v>
      </c>
      <c r="AG1687" s="3" t="s">
        <v>3891</v>
      </c>
      <c r="AH1687" s="3" t="s">
        <v>3892</v>
      </c>
    </row>
    <row r="1688" spans="1:34" hidden="1" outlineLevel="1" collapsed="1" x14ac:dyDescent="0.25">
      <c r="A1688" t="s">
        <v>39</v>
      </c>
      <c r="B1688" s="2" t="s">
        <v>45</v>
      </c>
      <c r="C1688" s="2" t="s">
        <v>46</v>
      </c>
      <c r="D1688" s="2" t="s">
        <v>33</v>
      </c>
      <c r="E1688" s="2" t="s">
        <v>47</v>
      </c>
      <c r="F1688" s="2" t="s">
        <v>48</v>
      </c>
      <c r="G1688" s="2" t="s">
        <v>28</v>
      </c>
      <c r="H1688" s="2" t="s">
        <v>49</v>
      </c>
      <c r="I1688" s="2" t="s">
        <v>8</v>
      </c>
      <c r="J1688" s="2" t="s">
        <v>50</v>
      </c>
      <c r="K1688" s="2" t="s">
        <v>51</v>
      </c>
      <c r="L1688" s="2" t="s">
        <v>52</v>
      </c>
      <c r="M1688" s="2" t="s">
        <v>53</v>
      </c>
      <c r="N1688" s="2" t="s">
        <v>54</v>
      </c>
      <c r="O1688" s="2" t="s">
        <v>27</v>
      </c>
      <c r="P1688" s="2" t="s">
        <v>55</v>
      </c>
      <c r="Q1688" s="2" t="s">
        <v>56</v>
      </c>
      <c r="R1688" s="2" t="s">
        <v>57</v>
      </c>
      <c r="S1688" s="2" t="s">
        <v>58</v>
      </c>
    </row>
    <row r="1689" spans="1:34" hidden="1" outlineLevel="1" collapsed="1" x14ac:dyDescent="0.25">
      <c r="A1689" t="s">
        <v>39</v>
      </c>
      <c r="B1689" s="4" t="s">
        <v>34</v>
      </c>
      <c r="C1689" s="4" t="s">
        <v>3893</v>
      </c>
      <c r="D1689" s="4" t="s">
        <v>186</v>
      </c>
      <c r="E1689" s="4">
        <v>7.38596E-5</v>
      </c>
      <c r="F1689" s="4">
        <v>6.6384300000000001E-4</v>
      </c>
      <c r="G1689" s="4">
        <v>1</v>
      </c>
      <c r="H1689" s="4">
        <v>1</v>
      </c>
      <c r="I1689" s="4">
        <v>4</v>
      </c>
      <c r="J1689" s="4" t="s">
        <v>3887</v>
      </c>
      <c r="K1689" s="4" t="s">
        <v>3894</v>
      </c>
      <c r="L1689" s="4" t="s">
        <v>3895</v>
      </c>
      <c r="M1689" s="4">
        <v>0</v>
      </c>
      <c r="N1689" s="4">
        <v>1957.91715</v>
      </c>
      <c r="O1689" s="4" t="s">
        <v>34</v>
      </c>
      <c r="P1689" s="4" t="s">
        <v>34</v>
      </c>
      <c r="Q1689" s="4">
        <v>1.9819999999999999E-4</v>
      </c>
      <c r="R1689" s="4">
        <v>2.469E-6</v>
      </c>
      <c r="S1689" s="4">
        <v>3.75</v>
      </c>
    </row>
    <row r="1690" spans="1:34" hidden="1" outlineLevel="1" collapsed="1" x14ac:dyDescent="0.25">
      <c r="A1690" t="s">
        <v>39</v>
      </c>
      <c r="B1690" s="4" t="s">
        <v>34</v>
      </c>
      <c r="C1690" s="4" t="s">
        <v>3896</v>
      </c>
      <c r="D1690" s="4" t="s">
        <v>3897</v>
      </c>
      <c r="E1690" s="4">
        <v>2.2834399999999999E-3</v>
      </c>
      <c r="F1690" s="4">
        <v>6.6384300000000001E-4</v>
      </c>
      <c r="G1690" s="4">
        <v>1</v>
      </c>
      <c r="H1690" s="4">
        <v>1</v>
      </c>
      <c r="I1690" s="4">
        <v>1</v>
      </c>
      <c r="J1690" s="4" t="s">
        <v>3887</v>
      </c>
      <c r="K1690" s="4" t="s">
        <v>3898</v>
      </c>
      <c r="L1690" s="4" t="s">
        <v>3899</v>
      </c>
      <c r="M1690" s="4">
        <v>0</v>
      </c>
      <c r="N1690" s="4">
        <v>2929.2978600000001</v>
      </c>
      <c r="O1690" s="4" t="s">
        <v>34</v>
      </c>
      <c r="P1690" s="4" t="s">
        <v>34</v>
      </c>
      <c r="Q1690" s="4">
        <v>1.9819999999999999E-4</v>
      </c>
      <c r="R1690" s="4">
        <v>2.1110000000000001E-4</v>
      </c>
      <c r="S1690" s="4">
        <v>4.17</v>
      </c>
    </row>
    <row r="1691" spans="1:34" x14ac:dyDescent="0.25">
      <c r="A1691" s="3" t="s">
        <v>34</v>
      </c>
      <c r="B1691" s="3" t="s">
        <v>35</v>
      </c>
      <c r="C1691" s="3" t="s">
        <v>3900</v>
      </c>
      <c r="D1691" s="3" t="s">
        <v>3901</v>
      </c>
      <c r="E1691" s="3">
        <v>0</v>
      </c>
      <c r="F1691" s="3">
        <v>9.2769999999999992</v>
      </c>
      <c r="G1691" s="3">
        <v>37</v>
      </c>
      <c r="H1691" s="3">
        <v>3</v>
      </c>
      <c r="I1691" s="3">
        <v>12</v>
      </c>
      <c r="J1691" s="3">
        <v>3</v>
      </c>
      <c r="K1691" s="3">
        <v>67</v>
      </c>
      <c r="L1691" s="3">
        <v>7.6</v>
      </c>
      <c r="M1691" s="3">
        <v>10.78</v>
      </c>
      <c r="N1691" s="3">
        <v>33.08</v>
      </c>
      <c r="O1691" s="3">
        <v>3</v>
      </c>
      <c r="P1691" s="3" t="s">
        <v>3506</v>
      </c>
      <c r="Q1691" s="3" t="s">
        <v>1233</v>
      </c>
      <c r="R1691" s="3" t="s">
        <v>844</v>
      </c>
      <c r="S1691" s="3" t="s">
        <v>3902</v>
      </c>
      <c r="T1691" s="3" t="s">
        <v>3903</v>
      </c>
      <c r="U1691" s="3" t="s">
        <v>3900</v>
      </c>
      <c r="V1691" s="3" t="s">
        <v>3904</v>
      </c>
      <c r="W1691" s="3" t="s">
        <v>427</v>
      </c>
      <c r="X1691" s="3" t="s">
        <v>848</v>
      </c>
      <c r="Y1691" s="3" t="s">
        <v>39</v>
      </c>
      <c r="Z1691" s="3" t="s">
        <v>850</v>
      </c>
      <c r="AA1691" s="3">
        <v>2</v>
      </c>
      <c r="AB1691" s="3" t="s">
        <v>34</v>
      </c>
      <c r="AC1691" s="3">
        <v>1</v>
      </c>
      <c r="AD1691" s="3">
        <v>0</v>
      </c>
      <c r="AE1691" s="3" t="s">
        <v>39</v>
      </c>
      <c r="AF1691" s="3">
        <v>1</v>
      </c>
      <c r="AG1691" s="3" t="s">
        <v>1124</v>
      </c>
      <c r="AH1691" s="3" t="s">
        <v>1124</v>
      </c>
    </row>
    <row r="1692" spans="1:34" hidden="1" outlineLevel="1" collapsed="1" x14ac:dyDescent="0.25">
      <c r="A1692" t="s">
        <v>39</v>
      </c>
      <c r="B1692" s="2" t="s">
        <v>45</v>
      </c>
      <c r="C1692" s="2" t="s">
        <v>46</v>
      </c>
      <c r="D1692" s="2" t="s">
        <v>33</v>
      </c>
      <c r="E1692" s="2" t="s">
        <v>47</v>
      </c>
      <c r="F1692" s="2" t="s">
        <v>48</v>
      </c>
      <c r="G1692" s="2" t="s">
        <v>28</v>
      </c>
      <c r="H1692" s="2" t="s">
        <v>49</v>
      </c>
      <c r="I1692" s="2" t="s">
        <v>8</v>
      </c>
      <c r="J1692" s="2" t="s">
        <v>50</v>
      </c>
      <c r="K1692" s="2" t="s">
        <v>51</v>
      </c>
      <c r="L1692" s="2" t="s">
        <v>52</v>
      </c>
      <c r="M1692" s="2" t="s">
        <v>53</v>
      </c>
      <c r="N1692" s="2" t="s">
        <v>54</v>
      </c>
      <c r="O1692" s="2" t="s">
        <v>27</v>
      </c>
      <c r="P1692" s="2" t="s">
        <v>55</v>
      </c>
      <c r="Q1692" s="2" t="s">
        <v>56</v>
      </c>
      <c r="R1692" s="2" t="s">
        <v>57</v>
      </c>
      <c r="S1692" s="2" t="s">
        <v>58</v>
      </c>
    </row>
    <row r="1693" spans="1:34" hidden="1" outlineLevel="1" collapsed="1" x14ac:dyDescent="0.25">
      <c r="A1693" t="s">
        <v>39</v>
      </c>
      <c r="B1693" s="4" t="s">
        <v>34</v>
      </c>
      <c r="C1693" s="4" t="s">
        <v>3905</v>
      </c>
      <c r="D1693" s="4" t="s">
        <v>804</v>
      </c>
      <c r="E1693" s="4">
        <v>2.1452799999999999E-4</v>
      </c>
      <c r="F1693" s="4">
        <v>6.6384300000000001E-4</v>
      </c>
      <c r="G1693" s="4">
        <v>1</v>
      </c>
      <c r="H1693" s="4">
        <v>2</v>
      </c>
      <c r="I1693" s="4">
        <v>5</v>
      </c>
      <c r="J1693" s="4" t="s">
        <v>3900</v>
      </c>
      <c r="K1693" s="4" t="s">
        <v>3906</v>
      </c>
      <c r="L1693" s="4" t="s">
        <v>3907</v>
      </c>
      <c r="M1693" s="4">
        <v>0</v>
      </c>
      <c r="N1693" s="4">
        <v>1463.7046399999999</v>
      </c>
      <c r="O1693" s="4" t="s">
        <v>34</v>
      </c>
      <c r="P1693" s="4" t="s">
        <v>34</v>
      </c>
      <c r="Q1693" s="4">
        <v>1.9819999999999999E-4</v>
      </c>
      <c r="R1693" s="4">
        <v>9.7969999999999995E-6</v>
      </c>
      <c r="S1693" s="4">
        <v>3.31</v>
      </c>
    </row>
    <row r="1694" spans="1:34" hidden="1" outlineLevel="1" collapsed="1" x14ac:dyDescent="0.25">
      <c r="A1694" t="s">
        <v>39</v>
      </c>
      <c r="B1694" s="4" t="s">
        <v>34</v>
      </c>
      <c r="C1694" s="4" t="s">
        <v>3908</v>
      </c>
      <c r="D1694" s="4" t="s">
        <v>582</v>
      </c>
      <c r="E1694" s="4">
        <v>6.6741999999999996E-2</v>
      </c>
      <c r="F1694" s="4">
        <v>6.6384300000000001E-4</v>
      </c>
      <c r="G1694" s="4">
        <v>1</v>
      </c>
      <c r="H1694" s="4">
        <v>2</v>
      </c>
      <c r="I1694" s="4">
        <v>1</v>
      </c>
      <c r="J1694" s="4" t="s">
        <v>3900</v>
      </c>
      <c r="K1694" s="4" t="s">
        <v>3909</v>
      </c>
      <c r="L1694" s="4" t="s">
        <v>3907</v>
      </c>
      <c r="M1694" s="4">
        <v>1</v>
      </c>
      <c r="N1694" s="4">
        <v>1872.94839</v>
      </c>
      <c r="O1694" s="4" t="s">
        <v>34</v>
      </c>
      <c r="P1694" s="4" t="s">
        <v>34</v>
      </c>
      <c r="Q1694" s="4">
        <v>1.9819999999999999E-4</v>
      </c>
      <c r="R1694" s="4">
        <v>1.7520000000000001E-2</v>
      </c>
      <c r="S1694" s="4">
        <v>3.38</v>
      </c>
    </row>
    <row r="1695" spans="1:34" hidden="1" outlineLevel="1" collapsed="1" x14ac:dyDescent="0.25">
      <c r="A1695" t="s">
        <v>39</v>
      </c>
      <c r="B1695" s="4" t="s">
        <v>34</v>
      </c>
      <c r="C1695" s="4" t="s">
        <v>3910</v>
      </c>
      <c r="D1695" s="4" t="s">
        <v>39</v>
      </c>
      <c r="E1695" s="4">
        <v>1.7915400000000001E-2</v>
      </c>
      <c r="F1695" s="4">
        <v>6.6384300000000001E-4</v>
      </c>
      <c r="G1695" s="4">
        <v>1</v>
      </c>
      <c r="H1695" s="4">
        <v>2</v>
      </c>
      <c r="I1695" s="4">
        <v>6</v>
      </c>
      <c r="J1695" s="4" t="s">
        <v>3900</v>
      </c>
      <c r="K1695" s="4" t="s">
        <v>3911</v>
      </c>
      <c r="L1695" s="4" t="s">
        <v>39</v>
      </c>
      <c r="M1695" s="4">
        <v>0</v>
      </c>
      <c r="N1695" s="4">
        <v>1095.5316800000001</v>
      </c>
      <c r="O1695" s="4" t="s">
        <v>34</v>
      </c>
      <c r="P1695" s="4" t="s">
        <v>34</v>
      </c>
      <c r="Q1695" s="4">
        <v>1.9819999999999999E-4</v>
      </c>
      <c r="R1695" s="4">
        <v>3.0790000000000001E-3</v>
      </c>
      <c r="S1695" s="4">
        <v>2.34</v>
      </c>
    </row>
    <row r="1696" spans="1:34" x14ac:dyDescent="0.25">
      <c r="A1696" s="3" t="s">
        <v>34</v>
      </c>
      <c r="B1696" s="3" t="s">
        <v>35</v>
      </c>
      <c r="C1696" s="3" t="s">
        <v>3912</v>
      </c>
      <c r="D1696" s="3" t="s">
        <v>3913</v>
      </c>
      <c r="E1696" s="3">
        <v>0</v>
      </c>
      <c r="F1696" s="3">
        <v>9.19</v>
      </c>
      <c r="G1696" s="3">
        <v>3</v>
      </c>
      <c r="H1696" s="3">
        <v>4</v>
      </c>
      <c r="I1696" s="3">
        <v>5</v>
      </c>
      <c r="J1696" s="3">
        <v>4</v>
      </c>
      <c r="K1696" s="3">
        <v>1887</v>
      </c>
      <c r="L1696" s="3">
        <v>206.8</v>
      </c>
      <c r="M1696" s="3">
        <v>5.44</v>
      </c>
      <c r="N1696" s="3">
        <v>12.36</v>
      </c>
      <c r="O1696" s="3">
        <v>4</v>
      </c>
      <c r="P1696" s="3" t="s">
        <v>421</v>
      </c>
      <c r="Q1696" s="3" t="s">
        <v>39</v>
      </c>
      <c r="R1696" s="3" t="s">
        <v>666</v>
      </c>
      <c r="S1696" s="3" t="s">
        <v>3914</v>
      </c>
      <c r="T1696" s="3" t="s">
        <v>39</v>
      </c>
      <c r="U1696" s="3" t="s">
        <v>3912</v>
      </c>
      <c r="V1696" s="3" t="s">
        <v>39</v>
      </c>
      <c r="W1696" s="3" t="s">
        <v>1885</v>
      </c>
      <c r="X1696" s="3" t="s">
        <v>39</v>
      </c>
      <c r="Y1696" s="3" t="s">
        <v>39</v>
      </c>
      <c r="Z1696" s="3" t="s">
        <v>39</v>
      </c>
      <c r="AA1696" s="3">
        <v>0</v>
      </c>
      <c r="AB1696" s="3" t="s">
        <v>34</v>
      </c>
      <c r="AC1696" s="3">
        <v>1</v>
      </c>
      <c r="AD1696" s="3">
        <v>0</v>
      </c>
      <c r="AE1696" s="3" t="s">
        <v>39</v>
      </c>
      <c r="AF1696" s="3">
        <v>2</v>
      </c>
      <c r="AG1696" s="3" t="s">
        <v>3915</v>
      </c>
      <c r="AH1696" s="3" t="s">
        <v>3915</v>
      </c>
    </row>
    <row r="1697" spans="1:34" hidden="1" outlineLevel="1" collapsed="1" x14ac:dyDescent="0.25">
      <c r="A1697" t="s">
        <v>39</v>
      </c>
      <c r="B1697" s="2" t="s">
        <v>45</v>
      </c>
      <c r="C1697" s="2" t="s">
        <v>46</v>
      </c>
      <c r="D1697" s="2" t="s">
        <v>33</v>
      </c>
      <c r="E1697" s="2" t="s">
        <v>47</v>
      </c>
      <c r="F1697" s="2" t="s">
        <v>48</v>
      </c>
      <c r="G1697" s="2" t="s">
        <v>28</v>
      </c>
      <c r="H1697" s="2" t="s">
        <v>49</v>
      </c>
      <c r="I1697" s="2" t="s">
        <v>8</v>
      </c>
      <c r="J1697" s="2" t="s">
        <v>50</v>
      </c>
      <c r="K1697" s="2" t="s">
        <v>51</v>
      </c>
      <c r="L1697" s="2" t="s">
        <v>52</v>
      </c>
      <c r="M1697" s="2" t="s">
        <v>53</v>
      </c>
      <c r="N1697" s="2" t="s">
        <v>54</v>
      </c>
      <c r="O1697" s="2" t="s">
        <v>27</v>
      </c>
      <c r="P1697" s="2" t="s">
        <v>55</v>
      </c>
      <c r="Q1697" s="2" t="s">
        <v>56</v>
      </c>
      <c r="R1697" s="2" t="s">
        <v>57</v>
      </c>
      <c r="S1697" s="2" t="s">
        <v>58</v>
      </c>
    </row>
    <row r="1698" spans="1:34" hidden="1" outlineLevel="1" collapsed="1" x14ac:dyDescent="0.25">
      <c r="A1698" t="s">
        <v>39</v>
      </c>
      <c r="B1698" s="4" t="s">
        <v>34</v>
      </c>
      <c r="C1698" s="4" t="s">
        <v>3916</v>
      </c>
      <c r="D1698" s="4" t="s">
        <v>39</v>
      </c>
      <c r="E1698" s="4">
        <v>7.1641999999999999E-3</v>
      </c>
      <c r="F1698" s="4">
        <v>6.6384300000000001E-4</v>
      </c>
      <c r="G1698" s="4">
        <v>1</v>
      </c>
      <c r="H1698" s="4">
        <v>1</v>
      </c>
      <c r="I1698" s="4">
        <v>1</v>
      </c>
      <c r="J1698" s="4" t="s">
        <v>3912</v>
      </c>
      <c r="K1698" s="4" t="s">
        <v>3917</v>
      </c>
      <c r="L1698" s="4" t="s">
        <v>39</v>
      </c>
      <c r="M1698" s="4">
        <v>0</v>
      </c>
      <c r="N1698" s="4">
        <v>1241.65246</v>
      </c>
      <c r="O1698" s="4" t="s">
        <v>34</v>
      </c>
      <c r="P1698" s="4" t="s">
        <v>34</v>
      </c>
      <c r="Q1698" s="4">
        <v>1.9819999999999999E-4</v>
      </c>
      <c r="R1698" s="4">
        <v>9.3099999999999997E-4</v>
      </c>
      <c r="S1698" s="4">
        <v>2.65</v>
      </c>
    </row>
    <row r="1699" spans="1:34" hidden="1" outlineLevel="1" collapsed="1" x14ac:dyDescent="0.25">
      <c r="A1699" t="s">
        <v>39</v>
      </c>
      <c r="B1699" s="4" t="s">
        <v>34</v>
      </c>
      <c r="C1699" s="4" t="s">
        <v>3918</v>
      </c>
      <c r="D1699" s="4" t="s">
        <v>152</v>
      </c>
      <c r="E1699" s="4">
        <v>4.9939999999999998E-2</v>
      </c>
      <c r="F1699" s="4">
        <v>6.6384300000000001E-4</v>
      </c>
      <c r="G1699" s="4">
        <v>1</v>
      </c>
      <c r="H1699" s="4">
        <v>1</v>
      </c>
      <c r="I1699" s="4">
        <v>1</v>
      </c>
      <c r="J1699" s="4" t="s">
        <v>3912</v>
      </c>
      <c r="K1699" s="4" t="s">
        <v>3919</v>
      </c>
      <c r="L1699" s="4" t="s">
        <v>3920</v>
      </c>
      <c r="M1699" s="4">
        <v>0</v>
      </c>
      <c r="N1699" s="4">
        <v>1733.87383</v>
      </c>
      <c r="O1699" s="4" t="s">
        <v>34</v>
      </c>
      <c r="P1699" s="4" t="s">
        <v>34</v>
      </c>
      <c r="Q1699" s="4">
        <v>1.9819999999999999E-4</v>
      </c>
      <c r="R1699" s="4">
        <v>1.188E-2</v>
      </c>
      <c r="S1699" s="4">
        <v>2.4300000000000002</v>
      </c>
    </row>
    <row r="1700" spans="1:34" hidden="1" outlineLevel="1" collapsed="1" x14ac:dyDescent="0.25">
      <c r="A1700" t="s">
        <v>39</v>
      </c>
      <c r="B1700" s="4" t="s">
        <v>34</v>
      </c>
      <c r="C1700" s="4" t="s">
        <v>3921</v>
      </c>
      <c r="D1700" s="4" t="s">
        <v>39</v>
      </c>
      <c r="E1700" s="4">
        <v>7.5418799999999994E-2</v>
      </c>
      <c r="F1700" s="4">
        <v>1.35166E-3</v>
      </c>
      <c r="G1700" s="4">
        <v>1</v>
      </c>
      <c r="H1700" s="4">
        <v>1</v>
      </c>
      <c r="I1700" s="4">
        <v>1</v>
      </c>
      <c r="J1700" s="4" t="s">
        <v>3912</v>
      </c>
      <c r="K1700" s="4" t="s">
        <v>3922</v>
      </c>
      <c r="L1700" s="4" t="s">
        <v>39</v>
      </c>
      <c r="M1700" s="4">
        <v>0</v>
      </c>
      <c r="N1700" s="4">
        <v>1666.90103</v>
      </c>
      <c r="O1700" s="4" t="s">
        <v>34</v>
      </c>
      <c r="P1700" s="4" t="s">
        <v>34</v>
      </c>
      <c r="Q1700" s="4">
        <v>3.7310000000000002E-4</v>
      </c>
      <c r="R1700" s="4">
        <v>2.052E-2</v>
      </c>
      <c r="S1700" s="4">
        <v>2.09</v>
      </c>
    </row>
    <row r="1701" spans="1:34" hidden="1" outlineLevel="1" collapsed="1" x14ac:dyDescent="0.25">
      <c r="A1701" t="s">
        <v>39</v>
      </c>
      <c r="B1701" s="4" t="s">
        <v>34</v>
      </c>
      <c r="C1701" s="4" t="s">
        <v>3923</v>
      </c>
      <c r="D1701" s="4" t="s">
        <v>467</v>
      </c>
      <c r="E1701" s="4">
        <v>1.6890499999999999E-2</v>
      </c>
      <c r="F1701" s="4">
        <v>6.6384300000000001E-4</v>
      </c>
      <c r="G1701" s="4">
        <v>1</v>
      </c>
      <c r="H1701" s="4">
        <v>1</v>
      </c>
      <c r="I1701" s="4">
        <v>2</v>
      </c>
      <c r="J1701" s="4" t="s">
        <v>3912</v>
      </c>
      <c r="K1701" s="4" t="s">
        <v>3924</v>
      </c>
      <c r="L1701" s="4" t="s">
        <v>3925</v>
      </c>
      <c r="M1701" s="4">
        <v>0</v>
      </c>
      <c r="N1701" s="4">
        <v>1641.8628699999999</v>
      </c>
      <c r="O1701" s="4" t="s">
        <v>34</v>
      </c>
      <c r="P1701" s="4" t="s">
        <v>34</v>
      </c>
      <c r="Q1701" s="4">
        <v>1.9819999999999999E-4</v>
      </c>
      <c r="R1701" s="4">
        <v>2.8470000000000001E-3</v>
      </c>
      <c r="S1701" s="4">
        <v>2.37</v>
      </c>
    </row>
    <row r="1702" spans="1:34" x14ac:dyDescent="0.25">
      <c r="A1702" s="3" t="s">
        <v>34</v>
      </c>
      <c r="B1702" s="3" t="s">
        <v>35</v>
      </c>
      <c r="C1702" s="3" t="s">
        <v>3926</v>
      </c>
      <c r="D1702" s="3" t="s">
        <v>3927</v>
      </c>
      <c r="E1702" s="3">
        <v>0</v>
      </c>
      <c r="F1702" s="3">
        <v>9.1180000000000003</v>
      </c>
      <c r="G1702" s="3">
        <v>6</v>
      </c>
      <c r="H1702" s="3">
        <v>3</v>
      </c>
      <c r="I1702" s="3">
        <v>4</v>
      </c>
      <c r="J1702" s="3">
        <v>3</v>
      </c>
      <c r="K1702" s="3">
        <v>914</v>
      </c>
      <c r="L1702" s="3">
        <v>103.8</v>
      </c>
      <c r="M1702" s="3">
        <v>7.64</v>
      </c>
      <c r="N1702" s="3">
        <v>7.61</v>
      </c>
      <c r="O1702" s="3">
        <v>3</v>
      </c>
      <c r="P1702" s="3" t="s">
        <v>39</v>
      </c>
      <c r="Q1702" s="3" t="s">
        <v>39</v>
      </c>
      <c r="R1702" s="3" t="s">
        <v>796</v>
      </c>
      <c r="S1702" s="3" t="s">
        <v>3928</v>
      </c>
      <c r="T1702" s="3" t="s">
        <v>39</v>
      </c>
      <c r="U1702" s="3" t="s">
        <v>3926</v>
      </c>
      <c r="V1702" s="3" t="s">
        <v>39</v>
      </c>
      <c r="W1702" s="3" t="s">
        <v>226</v>
      </c>
      <c r="X1702" s="3" t="s">
        <v>39</v>
      </c>
      <c r="Y1702" s="3" t="s">
        <v>39</v>
      </c>
      <c r="Z1702" s="3" t="s">
        <v>39</v>
      </c>
      <c r="AA1702" s="3">
        <v>0</v>
      </c>
      <c r="AB1702" s="3" t="s">
        <v>34</v>
      </c>
      <c r="AC1702" s="3">
        <v>1</v>
      </c>
      <c r="AD1702" s="3">
        <v>0</v>
      </c>
      <c r="AE1702" s="3" t="s">
        <v>39</v>
      </c>
      <c r="AF1702" s="3">
        <v>0</v>
      </c>
      <c r="AG1702" s="3" t="s">
        <v>39</v>
      </c>
      <c r="AH1702" s="3" t="s">
        <v>39</v>
      </c>
    </row>
    <row r="1703" spans="1:34" hidden="1" outlineLevel="1" collapsed="1" x14ac:dyDescent="0.25">
      <c r="A1703" t="s">
        <v>39</v>
      </c>
      <c r="B1703" s="2" t="s">
        <v>45</v>
      </c>
      <c r="C1703" s="2" t="s">
        <v>46</v>
      </c>
      <c r="D1703" s="2" t="s">
        <v>33</v>
      </c>
      <c r="E1703" s="2" t="s">
        <v>47</v>
      </c>
      <c r="F1703" s="2" t="s">
        <v>48</v>
      </c>
      <c r="G1703" s="2" t="s">
        <v>28</v>
      </c>
      <c r="H1703" s="2" t="s">
        <v>49</v>
      </c>
      <c r="I1703" s="2" t="s">
        <v>8</v>
      </c>
      <c r="J1703" s="2" t="s">
        <v>50</v>
      </c>
      <c r="K1703" s="2" t="s">
        <v>51</v>
      </c>
      <c r="L1703" s="2" t="s">
        <v>52</v>
      </c>
      <c r="M1703" s="2" t="s">
        <v>53</v>
      </c>
      <c r="N1703" s="2" t="s">
        <v>54</v>
      </c>
      <c r="O1703" s="2" t="s">
        <v>27</v>
      </c>
      <c r="P1703" s="2" t="s">
        <v>55</v>
      </c>
      <c r="Q1703" s="2" t="s">
        <v>56</v>
      </c>
      <c r="R1703" s="2" t="s">
        <v>57</v>
      </c>
      <c r="S1703" s="2" t="s">
        <v>58</v>
      </c>
    </row>
    <row r="1704" spans="1:34" hidden="1" outlineLevel="1" collapsed="1" x14ac:dyDescent="0.25">
      <c r="A1704" t="s">
        <v>39</v>
      </c>
      <c r="B1704" s="4" t="s">
        <v>34</v>
      </c>
      <c r="C1704" s="4" t="s">
        <v>3929</v>
      </c>
      <c r="D1704" s="4" t="s">
        <v>39</v>
      </c>
      <c r="E1704" s="4">
        <v>8.6862999999999992E-3</v>
      </c>
      <c r="F1704" s="4">
        <v>6.6384300000000001E-4</v>
      </c>
      <c r="G1704" s="4">
        <v>1</v>
      </c>
      <c r="H1704" s="4">
        <v>1</v>
      </c>
      <c r="I1704" s="4">
        <v>1</v>
      </c>
      <c r="J1704" s="4" t="s">
        <v>3926</v>
      </c>
      <c r="K1704" s="4" t="s">
        <v>3930</v>
      </c>
      <c r="L1704" s="4" t="s">
        <v>39</v>
      </c>
      <c r="M1704" s="4">
        <v>0</v>
      </c>
      <c r="N1704" s="4">
        <v>2594.2773099999999</v>
      </c>
      <c r="O1704" s="4" t="s">
        <v>34</v>
      </c>
      <c r="P1704" s="4" t="s">
        <v>34</v>
      </c>
      <c r="Q1704" s="4">
        <v>1.9819999999999999E-4</v>
      </c>
      <c r="R1704" s="4">
        <v>1.1999999999999999E-3</v>
      </c>
      <c r="S1704" s="4">
        <v>2.44</v>
      </c>
    </row>
    <row r="1705" spans="1:34" hidden="1" outlineLevel="1" collapsed="1" x14ac:dyDescent="0.25">
      <c r="A1705" t="s">
        <v>39</v>
      </c>
      <c r="B1705" s="4" t="s">
        <v>34</v>
      </c>
      <c r="C1705" s="4" t="s">
        <v>3931</v>
      </c>
      <c r="D1705" s="4" t="s">
        <v>39</v>
      </c>
      <c r="E1705" s="4">
        <v>8.1461799999999994E-3</v>
      </c>
      <c r="F1705" s="4">
        <v>6.6384300000000001E-4</v>
      </c>
      <c r="G1705" s="4">
        <v>1</v>
      </c>
      <c r="H1705" s="4">
        <v>1</v>
      </c>
      <c r="I1705" s="4">
        <v>1</v>
      </c>
      <c r="J1705" s="4" t="s">
        <v>3926</v>
      </c>
      <c r="K1705" s="4" t="s">
        <v>3932</v>
      </c>
      <c r="L1705" s="4" t="s">
        <v>39</v>
      </c>
      <c r="M1705" s="4">
        <v>1</v>
      </c>
      <c r="N1705" s="4">
        <v>2457.2354999999998</v>
      </c>
      <c r="O1705" s="4" t="s">
        <v>34</v>
      </c>
      <c r="P1705" s="4" t="s">
        <v>34</v>
      </c>
      <c r="Q1705" s="4">
        <v>1.9819999999999999E-4</v>
      </c>
      <c r="R1705" s="4">
        <v>1.0989999999999999E-3</v>
      </c>
      <c r="S1705" s="4">
        <v>3.07</v>
      </c>
    </row>
    <row r="1706" spans="1:34" hidden="1" outlineLevel="1" collapsed="1" x14ac:dyDescent="0.25">
      <c r="A1706" t="s">
        <v>39</v>
      </c>
      <c r="B1706" s="4" t="s">
        <v>34</v>
      </c>
      <c r="C1706" s="4" t="s">
        <v>3933</v>
      </c>
      <c r="D1706" s="4" t="s">
        <v>39</v>
      </c>
      <c r="E1706" s="4">
        <v>7.6485300000000006E-2</v>
      </c>
      <c r="F1706" s="4">
        <v>1.35166E-3</v>
      </c>
      <c r="G1706" s="4">
        <v>1</v>
      </c>
      <c r="H1706" s="4">
        <v>1</v>
      </c>
      <c r="I1706" s="4">
        <v>2</v>
      </c>
      <c r="J1706" s="4" t="s">
        <v>3926</v>
      </c>
      <c r="K1706" s="4" t="s">
        <v>3934</v>
      </c>
      <c r="L1706" s="4" t="s">
        <v>39</v>
      </c>
      <c r="M1706" s="4">
        <v>0</v>
      </c>
      <c r="N1706" s="4">
        <v>1651.8398199999999</v>
      </c>
      <c r="O1706" s="4" t="s">
        <v>34</v>
      </c>
      <c r="P1706" s="4" t="s">
        <v>34</v>
      </c>
      <c r="Q1706" s="4">
        <v>3.7310000000000002E-4</v>
      </c>
      <c r="R1706" s="4">
        <v>2.1010000000000001E-2</v>
      </c>
      <c r="S1706" s="4">
        <v>1.91</v>
      </c>
    </row>
    <row r="1707" spans="1:34" x14ac:dyDescent="0.25">
      <c r="A1707" s="3" t="s">
        <v>34</v>
      </c>
      <c r="B1707" s="3" t="s">
        <v>35</v>
      </c>
      <c r="C1707" s="3" t="s">
        <v>3935</v>
      </c>
      <c r="D1707" s="3" t="s">
        <v>3936</v>
      </c>
      <c r="E1707" s="3">
        <v>0</v>
      </c>
      <c r="F1707" s="3">
        <v>9.109</v>
      </c>
      <c r="G1707" s="3">
        <v>9</v>
      </c>
      <c r="H1707" s="3">
        <v>3</v>
      </c>
      <c r="I1707" s="3">
        <v>5</v>
      </c>
      <c r="J1707" s="3">
        <v>3</v>
      </c>
      <c r="K1707" s="3">
        <v>449</v>
      </c>
      <c r="L1707" s="3">
        <v>49.1</v>
      </c>
      <c r="M1707" s="3">
        <v>6.24</v>
      </c>
      <c r="N1707" s="3">
        <v>13.46</v>
      </c>
      <c r="O1707" s="3">
        <v>3</v>
      </c>
      <c r="P1707" s="3" t="s">
        <v>1908</v>
      </c>
      <c r="Q1707" s="3" t="s">
        <v>39</v>
      </c>
      <c r="R1707" s="3" t="s">
        <v>1023</v>
      </c>
      <c r="S1707" s="3" t="s">
        <v>3937</v>
      </c>
      <c r="T1707" s="3" t="s">
        <v>39</v>
      </c>
      <c r="U1707" s="3" t="s">
        <v>3938</v>
      </c>
      <c r="V1707" s="3" t="s">
        <v>39</v>
      </c>
      <c r="W1707" s="3" t="s">
        <v>358</v>
      </c>
      <c r="X1707" s="3" t="s">
        <v>39</v>
      </c>
      <c r="Y1707" s="3" t="s">
        <v>39</v>
      </c>
      <c r="Z1707" s="3" t="s">
        <v>39</v>
      </c>
      <c r="AA1707" s="3">
        <v>0</v>
      </c>
      <c r="AB1707" s="3" t="s">
        <v>34</v>
      </c>
      <c r="AC1707" s="3">
        <v>1</v>
      </c>
      <c r="AD1707" s="3">
        <v>0</v>
      </c>
      <c r="AE1707" s="3" t="s">
        <v>39</v>
      </c>
      <c r="AF1707" s="3">
        <v>2</v>
      </c>
      <c r="AG1707" s="3" t="s">
        <v>3939</v>
      </c>
      <c r="AH1707" s="3" t="s">
        <v>3939</v>
      </c>
    </row>
    <row r="1708" spans="1:34" hidden="1" outlineLevel="1" collapsed="1" x14ac:dyDescent="0.25">
      <c r="A1708" t="s">
        <v>39</v>
      </c>
      <c r="B1708" s="2" t="s">
        <v>45</v>
      </c>
      <c r="C1708" s="2" t="s">
        <v>46</v>
      </c>
      <c r="D1708" s="2" t="s">
        <v>33</v>
      </c>
      <c r="E1708" s="2" t="s">
        <v>47</v>
      </c>
      <c r="F1708" s="2" t="s">
        <v>48</v>
      </c>
      <c r="G1708" s="2" t="s">
        <v>28</v>
      </c>
      <c r="H1708" s="2" t="s">
        <v>49</v>
      </c>
      <c r="I1708" s="2" t="s">
        <v>8</v>
      </c>
      <c r="J1708" s="2" t="s">
        <v>50</v>
      </c>
      <c r="K1708" s="2" t="s">
        <v>51</v>
      </c>
      <c r="L1708" s="2" t="s">
        <v>52</v>
      </c>
      <c r="M1708" s="2" t="s">
        <v>53</v>
      </c>
      <c r="N1708" s="2" t="s">
        <v>54</v>
      </c>
      <c r="O1708" s="2" t="s">
        <v>27</v>
      </c>
      <c r="P1708" s="2" t="s">
        <v>55</v>
      </c>
      <c r="Q1708" s="2" t="s">
        <v>56</v>
      </c>
      <c r="R1708" s="2" t="s">
        <v>57</v>
      </c>
      <c r="S1708" s="2" t="s">
        <v>58</v>
      </c>
    </row>
    <row r="1709" spans="1:34" hidden="1" outlineLevel="1" collapsed="1" x14ac:dyDescent="0.25">
      <c r="A1709" t="s">
        <v>39</v>
      </c>
      <c r="B1709" s="4" t="s">
        <v>34</v>
      </c>
      <c r="C1709" s="4" t="s">
        <v>3940</v>
      </c>
      <c r="D1709" s="4" t="s">
        <v>3941</v>
      </c>
      <c r="E1709" s="4">
        <v>3.4625799999999998E-2</v>
      </c>
      <c r="F1709" s="4">
        <v>6.6384300000000001E-4</v>
      </c>
      <c r="G1709" s="4">
        <v>1</v>
      </c>
      <c r="H1709" s="4">
        <v>1</v>
      </c>
      <c r="I1709" s="4">
        <v>1</v>
      </c>
      <c r="J1709" s="4" t="s">
        <v>3935</v>
      </c>
      <c r="K1709" s="4" t="s">
        <v>3942</v>
      </c>
      <c r="L1709" s="4" t="s">
        <v>3943</v>
      </c>
      <c r="M1709" s="4">
        <v>0</v>
      </c>
      <c r="N1709" s="4">
        <v>1870.9037499999999</v>
      </c>
      <c r="O1709" s="4" t="s">
        <v>34</v>
      </c>
      <c r="P1709" s="4" t="s">
        <v>34</v>
      </c>
      <c r="Q1709" s="4">
        <v>1.9819999999999999E-4</v>
      </c>
      <c r="R1709" s="4">
        <v>7.3090000000000004E-3</v>
      </c>
      <c r="S1709" s="4">
        <v>2.27</v>
      </c>
    </row>
    <row r="1710" spans="1:34" hidden="1" outlineLevel="1" collapsed="1" x14ac:dyDescent="0.25">
      <c r="A1710" t="s">
        <v>39</v>
      </c>
      <c r="B1710" s="4" t="s">
        <v>34</v>
      </c>
      <c r="C1710" s="4" t="s">
        <v>3944</v>
      </c>
      <c r="D1710" s="4" t="s">
        <v>39</v>
      </c>
      <c r="E1710" s="4">
        <v>3.1576100000000003E-2</v>
      </c>
      <c r="F1710" s="4">
        <v>6.6384300000000001E-4</v>
      </c>
      <c r="G1710" s="4">
        <v>1</v>
      </c>
      <c r="H1710" s="4">
        <v>1</v>
      </c>
      <c r="I1710" s="4">
        <v>1</v>
      </c>
      <c r="J1710" s="4" t="s">
        <v>3935</v>
      </c>
      <c r="K1710" s="4" t="s">
        <v>3945</v>
      </c>
      <c r="L1710" s="4" t="s">
        <v>39</v>
      </c>
      <c r="M1710" s="4">
        <v>0</v>
      </c>
      <c r="N1710" s="4">
        <v>1133.6313299999999</v>
      </c>
      <c r="O1710" s="4" t="s">
        <v>34</v>
      </c>
      <c r="P1710" s="4" t="s">
        <v>34</v>
      </c>
      <c r="Q1710" s="4">
        <v>1.9819999999999999E-4</v>
      </c>
      <c r="R1710" s="4">
        <v>6.4669999999999997E-3</v>
      </c>
      <c r="S1710" s="4">
        <v>2.11</v>
      </c>
    </row>
    <row r="1711" spans="1:34" hidden="1" outlineLevel="1" collapsed="1" x14ac:dyDescent="0.25">
      <c r="A1711" t="s">
        <v>39</v>
      </c>
      <c r="B1711" s="4" t="s">
        <v>34</v>
      </c>
      <c r="C1711" s="4" t="s">
        <v>3946</v>
      </c>
      <c r="D1711" s="4" t="s">
        <v>39</v>
      </c>
      <c r="E1711" s="4">
        <v>3.1899599999999999E-4</v>
      </c>
      <c r="F1711" s="4">
        <v>6.6384300000000001E-4</v>
      </c>
      <c r="G1711" s="4">
        <v>1</v>
      </c>
      <c r="H1711" s="4">
        <v>1</v>
      </c>
      <c r="I1711" s="4">
        <v>3</v>
      </c>
      <c r="J1711" s="4" t="s">
        <v>3935</v>
      </c>
      <c r="K1711" s="4" t="s">
        <v>3947</v>
      </c>
      <c r="L1711" s="4" t="s">
        <v>39</v>
      </c>
      <c r="M1711" s="4">
        <v>0</v>
      </c>
      <c r="N1711" s="4">
        <v>1692.8479299999999</v>
      </c>
      <c r="O1711" s="4" t="s">
        <v>34</v>
      </c>
      <c r="P1711" s="4" t="s">
        <v>34</v>
      </c>
      <c r="Q1711" s="4">
        <v>1.9819999999999999E-4</v>
      </c>
      <c r="R1711" s="4">
        <v>1.647E-5</v>
      </c>
      <c r="S1711" s="4">
        <v>3.69</v>
      </c>
    </row>
    <row r="1712" spans="1:34" x14ac:dyDescent="0.25">
      <c r="A1712" s="3" t="s">
        <v>34</v>
      </c>
      <c r="B1712" s="3" t="s">
        <v>35</v>
      </c>
      <c r="C1712" s="3" t="s">
        <v>3948</v>
      </c>
      <c r="D1712" s="3" t="s">
        <v>3949</v>
      </c>
      <c r="E1712" s="3">
        <v>0</v>
      </c>
      <c r="F1712" s="3">
        <v>8.9629999999999992</v>
      </c>
      <c r="G1712" s="3">
        <v>8</v>
      </c>
      <c r="H1712" s="3">
        <v>3</v>
      </c>
      <c r="I1712" s="3">
        <v>5</v>
      </c>
      <c r="J1712" s="3">
        <v>3</v>
      </c>
      <c r="K1712" s="3">
        <v>818</v>
      </c>
      <c r="L1712" s="3">
        <v>89.8</v>
      </c>
      <c r="M1712" s="3">
        <v>8.5399999999999991</v>
      </c>
      <c r="N1712" s="3">
        <v>13.03</v>
      </c>
      <c r="O1712" s="3">
        <v>3</v>
      </c>
      <c r="P1712" s="3" t="s">
        <v>39</v>
      </c>
      <c r="Q1712" s="3" t="s">
        <v>39</v>
      </c>
      <c r="R1712" s="3" t="s">
        <v>39</v>
      </c>
      <c r="S1712" s="3" t="s">
        <v>3950</v>
      </c>
      <c r="T1712" s="3" t="s">
        <v>39</v>
      </c>
      <c r="U1712" s="3" t="s">
        <v>3951</v>
      </c>
      <c r="V1712" s="3" t="s">
        <v>39</v>
      </c>
      <c r="W1712" s="3" t="s">
        <v>1340</v>
      </c>
      <c r="X1712" s="3" t="s">
        <v>39</v>
      </c>
      <c r="Y1712" s="3" t="s">
        <v>39</v>
      </c>
      <c r="Z1712" s="3" t="s">
        <v>39</v>
      </c>
      <c r="AA1712" s="3">
        <v>0</v>
      </c>
      <c r="AB1712" s="3" t="s">
        <v>34</v>
      </c>
      <c r="AC1712" s="3">
        <v>1</v>
      </c>
      <c r="AD1712" s="3">
        <v>0</v>
      </c>
      <c r="AE1712" s="3" t="s">
        <v>39</v>
      </c>
      <c r="AF1712" s="3">
        <v>1</v>
      </c>
      <c r="AG1712" s="3" t="s">
        <v>3952</v>
      </c>
      <c r="AH1712" s="3" t="s">
        <v>3952</v>
      </c>
    </row>
    <row r="1713" spans="1:34" hidden="1" outlineLevel="1" collapsed="1" x14ac:dyDescent="0.25">
      <c r="A1713" t="s">
        <v>39</v>
      </c>
      <c r="B1713" s="2" t="s">
        <v>45</v>
      </c>
      <c r="C1713" s="2" t="s">
        <v>46</v>
      </c>
      <c r="D1713" s="2" t="s">
        <v>33</v>
      </c>
      <c r="E1713" s="2" t="s">
        <v>47</v>
      </c>
      <c r="F1713" s="2" t="s">
        <v>48</v>
      </c>
      <c r="G1713" s="2" t="s">
        <v>28</v>
      </c>
      <c r="H1713" s="2" t="s">
        <v>49</v>
      </c>
      <c r="I1713" s="2" t="s">
        <v>8</v>
      </c>
      <c r="J1713" s="2" t="s">
        <v>50</v>
      </c>
      <c r="K1713" s="2" t="s">
        <v>51</v>
      </c>
      <c r="L1713" s="2" t="s">
        <v>52</v>
      </c>
      <c r="M1713" s="2" t="s">
        <v>53</v>
      </c>
      <c r="N1713" s="2" t="s">
        <v>54</v>
      </c>
      <c r="O1713" s="2" t="s">
        <v>27</v>
      </c>
      <c r="P1713" s="2" t="s">
        <v>55</v>
      </c>
      <c r="Q1713" s="2" t="s">
        <v>56</v>
      </c>
      <c r="R1713" s="2" t="s">
        <v>57</v>
      </c>
      <c r="S1713" s="2" t="s">
        <v>58</v>
      </c>
    </row>
    <row r="1714" spans="1:34" hidden="1" outlineLevel="1" collapsed="1" x14ac:dyDescent="0.25">
      <c r="A1714" t="s">
        <v>39</v>
      </c>
      <c r="B1714" s="4" t="s">
        <v>34</v>
      </c>
      <c r="C1714" s="4" t="s">
        <v>3953</v>
      </c>
      <c r="D1714" s="4" t="s">
        <v>1903</v>
      </c>
      <c r="E1714" s="4">
        <v>2.5115100000000001E-2</v>
      </c>
      <c r="F1714" s="4">
        <v>6.6384300000000001E-4</v>
      </c>
      <c r="G1714" s="4">
        <v>1</v>
      </c>
      <c r="H1714" s="4">
        <v>1</v>
      </c>
      <c r="I1714" s="4">
        <v>2</v>
      </c>
      <c r="J1714" s="4" t="s">
        <v>3948</v>
      </c>
      <c r="K1714" s="4" t="s">
        <v>3954</v>
      </c>
      <c r="L1714" s="4" t="s">
        <v>3955</v>
      </c>
      <c r="M1714" s="4">
        <v>0</v>
      </c>
      <c r="N1714" s="4">
        <v>1341.7922699999999</v>
      </c>
      <c r="O1714" s="4" t="s">
        <v>34</v>
      </c>
      <c r="P1714" s="4" t="s">
        <v>34</v>
      </c>
      <c r="Q1714" s="4">
        <v>1.9819999999999999E-4</v>
      </c>
      <c r="R1714" s="4">
        <v>4.7889999999999999E-3</v>
      </c>
      <c r="S1714" s="4">
        <v>2.31</v>
      </c>
    </row>
    <row r="1715" spans="1:34" hidden="1" outlineLevel="1" collapsed="1" x14ac:dyDescent="0.25">
      <c r="A1715" t="s">
        <v>39</v>
      </c>
      <c r="B1715" s="4" t="s">
        <v>34</v>
      </c>
      <c r="C1715" s="4" t="s">
        <v>3956</v>
      </c>
      <c r="D1715" s="4" t="s">
        <v>39</v>
      </c>
      <c r="E1715" s="4">
        <v>1.79115E-3</v>
      </c>
      <c r="F1715" s="4">
        <v>6.6384300000000001E-4</v>
      </c>
      <c r="G1715" s="4">
        <v>1</v>
      </c>
      <c r="H1715" s="4">
        <v>1</v>
      </c>
      <c r="I1715" s="4">
        <v>2</v>
      </c>
      <c r="J1715" s="4" t="s">
        <v>3948</v>
      </c>
      <c r="K1715" s="4" t="s">
        <v>3957</v>
      </c>
      <c r="L1715" s="4" t="s">
        <v>39</v>
      </c>
      <c r="M1715" s="4">
        <v>0</v>
      </c>
      <c r="N1715" s="4">
        <v>2987.49161</v>
      </c>
      <c r="O1715" s="4" t="s">
        <v>34</v>
      </c>
      <c r="P1715" s="4" t="s">
        <v>34</v>
      </c>
      <c r="Q1715" s="4">
        <v>1.9819999999999999E-4</v>
      </c>
      <c r="R1715" s="4">
        <v>1.539E-4</v>
      </c>
      <c r="S1715" s="4">
        <v>2.98</v>
      </c>
    </row>
    <row r="1716" spans="1:34" hidden="1" outlineLevel="1" collapsed="1" x14ac:dyDescent="0.25">
      <c r="A1716" t="s">
        <v>39</v>
      </c>
      <c r="B1716" s="4" t="s">
        <v>34</v>
      </c>
      <c r="C1716" s="4" t="s">
        <v>3958</v>
      </c>
      <c r="D1716" s="4" t="s">
        <v>39</v>
      </c>
      <c r="E1716" s="4">
        <v>1.0222699999999999E-2</v>
      </c>
      <c r="F1716" s="4">
        <v>6.6384300000000001E-4</v>
      </c>
      <c r="G1716" s="4">
        <v>1</v>
      </c>
      <c r="H1716" s="4">
        <v>1</v>
      </c>
      <c r="I1716" s="4">
        <v>1</v>
      </c>
      <c r="J1716" s="4" t="s">
        <v>3948</v>
      </c>
      <c r="K1716" s="4" t="s">
        <v>3959</v>
      </c>
      <c r="L1716" s="4" t="s">
        <v>39</v>
      </c>
      <c r="M1716" s="4">
        <v>0</v>
      </c>
      <c r="N1716" s="4">
        <v>2126.1896000000002</v>
      </c>
      <c r="O1716" s="4" t="s">
        <v>34</v>
      </c>
      <c r="P1716" s="4" t="s">
        <v>34</v>
      </c>
      <c r="Q1716" s="4">
        <v>1.9819999999999999E-4</v>
      </c>
      <c r="R1716" s="4">
        <v>1.477E-3</v>
      </c>
      <c r="S1716" s="4">
        <v>2.6</v>
      </c>
    </row>
    <row r="1717" spans="1:34" x14ac:dyDescent="0.25">
      <c r="A1717" s="3" t="s">
        <v>34</v>
      </c>
      <c r="B1717" s="3" t="s">
        <v>35</v>
      </c>
      <c r="C1717" s="3" t="s">
        <v>3960</v>
      </c>
      <c r="D1717" s="3" t="s">
        <v>3961</v>
      </c>
      <c r="E1717" s="3">
        <v>0</v>
      </c>
      <c r="F1717" s="3">
        <v>8.83</v>
      </c>
      <c r="G1717" s="3">
        <v>6</v>
      </c>
      <c r="H1717" s="3">
        <v>3</v>
      </c>
      <c r="I1717" s="3">
        <v>5</v>
      </c>
      <c r="J1717" s="3">
        <v>3</v>
      </c>
      <c r="K1717" s="3">
        <v>939</v>
      </c>
      <c r="L1717" s="3">
        <v>104.7</v>
      </c>
      <c r="M1717" s="3">
        <v>7.8</v>
      </c>
      <c r="N1717" s="3">
        <v>12.57</v>
      </c>
      <c r="O1717" s="3">
        <v>3</v>
      </c>
      <c r="P1717" s="3" t="s">
        <v>421</v>
      </c>
      <c r="Q1717" s="3" t="s">
        <v>843</v>
      </c>
      <c r="R1717" s="3" t="s">
        <v>3962</v>
      </c>
      <c r="S1717" s="3" t="s">
        <v>3963</v>
      </c>
      <c r="T1717" s="3" t="s">
        <v>3964</v>
      </c>
      <c r="U1717" s="3" t="s">
        <v>3960</v>
      </c>
      <c r="V1717" s="3" t="s">
        <v>3965</v>
      </c>
      <c r="W1717" s="3" t="s">
        <v>427</v>
      </c>
      <c r="X1717" s="3" t="s">
        <v>1290</v>
      </c>
      <c r="Y1717" s="3" t="s">
        <v>800</v>
      </c>
      <c r="Z1717" s="3" t="s">
        <v>39</v>
      </c>
      <c r="AA1717" s="3">
        <v>5</v>
      </c>
      <c r="AB1717" s="3" t="s">
        <v>34</v>
      </c>
      <c r="AC1717" s="3">
        <v>1</v>
      </c>
      <c r="AD1717" s="3">
        <v>0</v>
      </c>
      <c r="AE1717" s="3" t="s">
        <v>39</v>
      </c>
      <c r="AF1717" s="3">
        <v>0</v>
      </c>
      <c r="AG1717" s="3" t="s">
        <v>39</v>
      </c>
      <c r="AH1717" s="3" t="s">
        <v>3966</v>
      </c>
    </row>
    <row r="1718" spans="1:34" hidden="1" outlineLevel="1" collapsed="1" x14ac:dyDescent="0.25">
      <c r="A1718" t="s">
        <v>39</v>
      </c>
      <c r="B1718" s="2" t="s">
        <v>45</v>
      </c>
      <c r="C1718" s="2" t="s">
        <v>46</v>
      </c>
      <c r="D1718" s="2" t="s">
        <v>33</v>
      </c>
      <c r="E1718" s="2" t="s">
        <v>47</v>
      </c>
      <c r="F1718" s="2" t="s">
        <v>48</v>
      </c>
      <c r="G1718" s="2" t="s">
        <v>28</v>
      </c>
      <c r="H1718" s="2" t="s">
        <v>49</v>
      </c>
      <c r="I1718" s="2" t="s">
        <v>8</v>
      </c>
      <c r="J1718" s="2" t="s">
        <v>50</v>
      </c>
      <c r="K1718" s="2" t="s">
        <v>51</v>
      </c>
      <c r="L1718" s="2" t="s">
        <v>52</v>
      </c>
      <c r="M1718" s="2" t="s">
        <v>53</v>
      </c>
      <c r="N1718" s="2" t="s">
        <v>54</v>
      </c>
      <c r="O1718" s="2" t="s">
        <v>27</v>
      </c>
      <c r="P1718" s="2" t="s">
        <v>55</v>
      </c>
      <c r="Q1718" s="2" t="s">
        <v>56</v>
      </c>
      <c r="R1718" s="2" t="s">
        <v>57</v>
      </c>
      <c r="S1718" s="2" t="s">
        <v>58</v>
      </c>
    </row>
    <row r="1719" spans="1:34" hidden="1" outlineLevel="1" collapsed="1" x14ac:dyDescent="0.25">
      <c r="A1719" t="s">
        <v>39</v>
      </c>
      <c r="B1719" s="4" t="s">
        <v>34</v>
      </c>
      <c r="C1719" s="4" t="s">
        <v>3967</v>
      </c>
      <c r="D1719" s="4" t="s">
        <v>39</v>
      </c>
      <c r="E1719" s="4">
        <v>5.8176499999999999E-2</v>
      </c>
      <c r="F1719" s="4">
        <v>6.6384300000000001E-4</v>
      </c>
      <c r="G1719" s="4">
        <v>1</v>
      </c>
      <c r="H1719" s="4">
        <v>1</v>
      </c>
      <c r="I1719" s="4">
        <v>1</v>
      </c>
      <c r="J1719" s="4" t="s">
        <v>3960</v>
      </c>
      <c r="K1719" s="4" t="s">
        <v>3968</v>
      </c>
      <c r="L1719" s="4" t="s">
        <v>39</v>
      </c>
      <c r="M1719" s="4">
        <v>0</v>
      </c>
      <c r="N1719" s="4">
        <v>2276.1193499999999</v>
      </c>
      <c r="O1719" s="4" t="s">
        <v>34</v>
      </c>
      <c r="P1719" s="4" t="s">
        <v>34</v>
      </c>
      <c r="Q1719" s="4">
        <v>1.9819999999999999E-4</v>
      </c>
      <c r="R1719" s="4">
        <v>1.4500000000000001E-2</v>
      </c>
      <c r="S1719" s="4">
        <v>2.38</v>
      </c>
    </row>
    <row r="1720" spans="1:34" hidden="1" outlineLevel="1" collapsed="1" x14ac:dyDescent="0.25">
      <c r="A1720" t="s">
        <v>39</v>
      </c>
      <c r="B1720" s="4" t="s">
        <v>34</v>
      </c>
      <c r="C1720" s="4" t="s">
        <v>3969</v>
      </c>
      <c r="D1720" s="4" t="s">
        <v>39</v>
      </c>
      <c r="E1720" s="4">
        <v>6.1767799999999998E-3</v>
      </c>
      <c r="F1720" s="4">
        <v>6.6384300000000001E-4</v>
      </c>
      <c r="G1720" s="4">
        <v>1</v>
      </c>
      <c r="H1720" s="4">
        <v>1</v>
      </c>
      <c r="I1720" s="4">
        <v>2</v>
      </c>
      <c r="J1720" s="4" t="s">
        <v>3960</v>
      </c>
      <c r="K1720" s="4" t="s">
        <v>3970</v>
      </c>
      <c r="L1720" s="4" t="s">
        <v>39</v>
      </c>
      <c r="M1720" s="4">
        <v>0</v>
      </c>
      <c r="N1720" s="4">
        <v>1239.60043</v>
      </c>
      <c r="O1720" s="4" t="s">
        <v>34</v>
      </c>
      <c r="P1720" s="4" t="s">
        <v>34</v>
      </c>
      <c r="Q1720" s="4">
        <v>1.9819999999999999E-4</v>
      </c>
      <c r="R1720" s="4">
        <v>7.7050000000000003E-4</v>
      </c>
      <c r="S1720" s="4">
        <v>2.6</v>
      </c>
    </row>
    <row r="1721" spans="1:34" hidden="1" outlineLevel="1" collapsed="1" x14ac:dyDescent="0.25">
      <c r="A1721" t="s">
        <v>39</v>
      </c>
      <c r="B1721" s="4" t="s">
        <v>34</v>
      </c>
      <c r="C1721" s="4" t="s">
        <v>3971</v>
      </c>
      <c r="D1721" s="4" t="s">
        <v>3635</v>
      </c>
      <c r="E1721" s="4">
        <v>7.0937400000000003E-3</v>
      </c>
      <c r="F1721" s="4">
        <v>6.6384300000000001E-4</v>
      </c>
      <c r="G1721" s="4">
        <v>1</v>
      </c>
      <c r="H1721" s="4">
        <v>1</v>
      </c>
      <c r="I1721" s="4">
        <v>2</v>
      </c>
      <c r="J1721" s="4" t="s">
        <v>3960</v>
      </c>
      <c r="K1721" s="4" t="s">
        <v>3972</v>
      </c>
      <c r="L1721" s="4" t="s">
        <v>3973</v>
      </c>
      <c r="M1721" s="4">
        <v>0</v>
      </c>
      <c r="N1721" s="4">
        <v>2458.2282500000001</v>
      </c>
      <c r="O1721" s="4" t="s">
        <v>34</v>
      </c>
      <c r="P1721" s="4" t="s">
        <v>34</v>
      </c>
      <c r="Q1721" s="4">
        <v>1.9819999999999999E-4</v>
      </c>
      <c r="R1721" s="4">
        <v>9.1790000000000003E-4</v>
      </c>
      <c r="S1721" s="4">
        <v>3.14</v>
      </c>
    </row>
    <row r="1722" spans="1:34" x14ac:dyDescent="0.25">
      <c r="A1722" s="3" t="s">
        <v>34</v>
      </c>
      <c r="B1722" s="3" t="s">
        <v>35</v>
      </c>
      <c r="C1722" s="3" t="s">
        <v>3974</v>
      </c>
      <c r="D1722" s="3" t="s">
        <v>3975</v>
      </c>
      <c r="E1722" s="3">
        <v>0</v>
      </c>
      <c r="F1722" s="3">
        <v>8.7379999999999995</v>
      </c>
      <c r="G1722" s="3">
        <v>20</v>
      </c>
      <c r="H1722" s="3">
        <v>3</v>
      </c>
      <c r="I1722" s="3">
        <v>12</v>
      </c>
      <c r="J1722" s="3">
        <v>3</v>
      </c>
      <c r="K1722" s="3">
        <v>233</v>
      </c>
      <c r="L1722" s="3">
        <v>27.1</v>
      </c>
      <c r="M1722" s="3">
        <v>9.4700000000000006</v>
      </c>
      <c r="N1722" s="3">
        <v>28.29</v>
      </c>
      <c r="O1722" s="3">
        <v>3</v>
      </c>
      <c r="P1722" s="3" t="s">
        <v>421</v>
      </c>
      <c r="Q1722" s="3" t="s">
        <v>39</v>
      </c>
      <c r="R1722" s="3" t="s">
        <v>1039</v>
      </c>
      <c r="S1722" s="3" t="s">
        <v>3976</v>
      </c>
      <c r="T1722" s="3" t="s">
        <v>39</v>
      </c>
      <c r="U1722" s="3" t="s">
        <v>3974</v>
      </c>
      <c r="V1722" s="3" t="s">
        <v>39</v>
      </c>
      <c r="W1722" s="3" t="s">
        <v>226</v>
      </c>
      <c r="X1722" s="3" t="s">
        <v>39</v>
      </c>
      <c r="Y1722" s="3" t="s">
        <v>39</v>
      </c>
      <c r="Z1722" s="3" t="s">
        <v>39</v>
      </c>
      <c r="AA1722" s="3">
        <v>0</v>
      </c>
      <c r="AB1722" s="3" t="s">
        <v>34</v>
      </c>
      <c r="AC1722" s="3">
        <v>1</v>
      </c>
      <c r="AD1722" s="3">
        <v>0</v>
      </c>
      <c r="AE1722" s="3" t="s">
        <v>39</v>
      </c>
      <c r="AF1722" s="3">
        <v>1</v>
      </c>
      <c r="AG1722" s="3" t="s">
        <v>3977</v>
      </c>
      <c r="AH1722" s="3" t="s">
        <v>3977</v>
      </c>
    </row>
    <row r="1723" spans="1:34" hidden="1" outlineLevel="1" collapsed="1" x14ac:dyDescent="0.25">
      <c r="A1723" t="s">
        <v>39</v>
      </c>
      <c r="B1723" s="2" t="s">
        <v>45</v>
      </c>
      <c r="C1723" s="2" t="s">
        <v>46</v>
      </c>
      <c r="D1723" s="2" t="s">
        <v>33</v>
      </c>
      <c r="E1723" s="2" t="s">
        <v>47</v>
      </c>
      <c r="F1723" s="2" t="s">
        <v>48</v>
      </c>
      <c r="G1723" s="2" t="s">
        <v>28</v>
      </c>
      <c r="H1723" s="2" t="s">
        <v>49</v>
      </c>
      <c r="I1723" s="2" t="s">
        <v>8</v>
      </c>
      <c r="J1723" s="2" t="s">
        <v>50</v>
      </c>
      <c r="K1723" s="2" t="s">
        <v>51</v>
      </c>
      <c r="L1723" s="2" t="s">
        <v>52</v>
      </c>
      <c r="M1723" s="2" t="s">
        <v>53</v>
      </c>
      <c r="N1723" s="2" t="s">
        <v>54</v>
      </c>
      <c r="O1723" s="2" t="s">
        <v>27</v>
      </c>
      <c r="P1723" s="2" t="s">
        <v>55</v>
      </c>
      <c r="Q1723" s="2" t="s">
        <v>56</v>
      </c>
      <c r="R1723" s="2" t="s">
        <v>57</v>
      </c>
      <c r="S1723" s="2" t="s">
        <v>58</v>
      </c>
    </row>
    <row r="1724" spans="1:34" hidden="1" outlineLevel="1" collapsed="1" x14ac:dyDescent="0.25">
      <c r="A1724" t="s">
        <v>39</v>
      </c>
      <c r="B1724" s="4" t="s">
        <v>34</v>
      </c>
      <c r="C1724" s="4" t="s">
        <v>3978</v>
      </c>
      <c r="D1724" s="4" t="s">
        <v>39</v>
      </c>
      <c r="E1724" s="4">
        <v>3.2217600000000003E-4</v>
      </c>
      <c r="F1724" s="4">
        <v>6.6384300000000001E-4</v>
      </c>
      <c r="G1724" s="4">
        <v>1</v>
      </c>
      <c r="H1724" s="4">
        <v>1</v>
      </c>
      <c r="I1724" s="4">
        <v>2</v>
      </c>
      <c r="J1724" s="4" t="s">
        <v>3974</v>
      </c>
      <c r="K1724" s="4" t="s">
        <v>3979</v>
      </c>
      <c r="L1724" s="4" t="s">
        <v>39</v>
      </c>
      <c r="M1724" s="4">
        <v>1</v>
      </c>
      <c r="N1724" s="4">
        <v>1913.82871</v>
      </c>
      <c r="O1724" s="4" t="s">
        <v>34</v>
      </c>
      <c r="P1724" s="4" t="s">
        <v>34</v>
      </c>
      <c r="Q1724" s="4">
        <v>1.9819999999999999E-4</v>
      </c>
      <c r="R1724" s="4">
        <v>1.6589999999999999E-5</v>
      </c>
      <c r="S1724" s="4">
        <v>3.65</v>
      </c>
    </row>
    <row r="1725" spans="1:34" hidden="1" outlineLevel="1" collapsed="1" x14ac:dyDescent="0.25">
      <c r="A1725" t="s">
        <v>39</v>
      </c>
      <c r="B1725" s="4" t="s">
        <v>34</v>
      </c>
      <c r="C1725" s="4" t="s">
        <v>3980</v>
      </c>
      <c r="D1725" s="4" t="s">
        <v>94</v>
      </c>
      <c r="E1725" s="4">
        <v>8.2414100000000004E-2</v>
      </c>
      <c r="F1725" s="4">
        <v>1.35166E-3</v>
      </c>
      <c r="G1725" s="4">
        <v>1</v>
      </c>
      <c r="H1725" s="4">
        <v>1</v>
      </c>
      <c r="I1725" s="4">
        <v>1</v>
      </c>
      <c r="J1725" s="4" t="s">
        <v>3974</v>
      </c>
      <c r="K1725" s="4" t="s">
        <v>3981</v>
      </c>
      <c r="L1725" s="4" t="s">
        <v>3982</v>
      </c>
      <c r="M1725" s="4">
        <v>0</v>
      </c>
      <c r="N1725" s="4">
        <v>1739.85203</v>
      </c>
      <c r="O1725" s="4" t="s">
        <v>34</v>
      </c>
      <c r="P1725" s="4" t="s">
        <v>34</v>
      </c>
      <c r="Q1725" s="4">
        <v>3.7310000000000002E-4</v>
      </c>
      <c r="R1725" s="4">
        <v>2.3210000000000001E-2</v>
      </c>
      <c r="S1725" s="4">
        <v>2.17</v>
      </c>
    </row>
    <row r="1726" spans="1:34" hidden="1" outlineLevel="1" collapsed="1" x14ac:dyDescent="0.25">
      <c r="A1726" t="s">
        <v>39</v>
      </c>
      <c r="B1726" s="4" t="s">
        <v>34</v>
      </c>
      <c r="C1726" s="4" t="s">
        <v>3983</v>
      </c>
      <c r="D1726" s="4" t="s">
        <v>39</v>
      </c>
      <c r="E1726" s="4">
        <v>2.4992799999999999E-2</v>
      </c>
      <c r="F1726" s="4">
        <v>6.6384300000000001E-4</v>
      </c>
      <c r="G1726" s="4">
        <v>1</v>
      </c>
      <c r="H1726" s="4">
        <v>1</v>
      </c>
      <c r="I1726" s="4">
        <v>9</v>
      </c>
      <c r="J1726" s="4" t="s">
        <v>3974</v>
      </c>
      <c r="K1726" s="4" t="s">
        <v>3984</v>
      </c>
      <c r="L1726" s="4" t="s">
        <v>39</v>
      </c>
      <c r="M1726" s="4">
        <v>0</v>
      </c>
      <c r="N1726" s="4">
        <v>1694.82719</v>
      </c>
      <c r="O1726" s="4" t="s">
        <v>34</v>
      </c>
      <c r="P1726" s="4" t="s">
        <v>34</v>
      </c>
      <c r="Q1726" s="4">
        <v>1.9819999999999999E-4</v>
      </c>
      <c r="R1726" s="4">
        <v>4.7530000000000003E-3</v>
      </c>
      <c r="S1726" s="4">
        <v>1.99</v>
      </c>
    </row>
    <row r="1727" spans="1:34" x14ac:dyDescent="0.25">
      <c r="A1727" s="3" t="s">
        <v>34</v>
      </c>
      <c r="B1727" s="3" t="s">
        <v>35</v>
      </c>
      <c r="C1727" s="3" t="s">
        <v>3985</v>
      </c>
      <c r="D1727" s="3" t="s">
        <v>3986</v>
      </c>
      <c r="E1727" s="3">
        <v>0</v>
      </c>
      <c r="F1727" s="3">
        <v>8.7089999999999996</v>
      </c>
      <c r="G1727" s="3">
        <v>8</v>
      </c>
      <c r="H1727" s="3">
        <v>2</v>
      </c>
      <c r="I1727" s="3">
        <v>10</v>
      </c>
      <c r="J1727" s="3">
        <v>2</v>
      </c>
      <c r="K1727" s="3">
        <v>368</v>
      </c>
      <c r="L1727" s="3">
        <v>42.9</v>
      </c>
      <c r="M1727" s="3">
        <v>5.05</v>
      </c>
      <c r="N1727" s="3">
        <v>24.84</v>
      </c>
      <c r="O1727" s="3">
        <v>2</v>
      </c>
      <c r="P1727" s="3" t="s">
        <v>38</v>
      </c>
      <c r="Q1727" s="3" t="s">
        <v>2246</v>
      </c>
      <c r="R1727" s="3" t="s">
        <v>39</v>
      </c>
      <c r="S1727" s="3" t="s">
        <v>3987</v>
      </c>
      <c r="T1727" s="3" t="s">
        <v>39</v>
      </c>
      <c r="U1727" s="3" t="s">
        <v>3988</v>
      </c>
      <c r="V1727" s="3" t="s">
        <v>39</v>
      </c>
      <c r="W1727" s="3" t="s">
        <v>42</v>
      </c>
      <c r="X1727" s="3" t="s">
        <v>39</v>
      </c>
      <c r="Y1727" s="3" t="s">
        <v>39</v>
      </c>
      <c r="Z1727" s="3" t="s">
        <v>39</v>
      </c>
      <c r="AA1727" s="3">
        <v>0</v>
      </c>
      <c r="AB1727" s="3" t="s">
        <v>34</v>
      </c>
      <c r="AC1727" s="3">
        <v>1</v>
      </c>
      <c r="AD1727" s="3">
        <v>0</v>
      </c>
      <c r="AE1727" s="3" t="s">
        <v>39</v>
      </c>
      <c r="AF1727" s="3">
        <v>1</v>
      </c>
      <c r="AG1727" s="3" t="s">
        <v>3989</v>
      </c>
      <c r="AH1727" s="3" t="s">
        <v>3989</v>
      </c>
    </row>
    <row r="1728" spans="1:34" hidden="1" outlineLevel="1" collapsed="1" x14ac:dyDescent="0.25">
      <c r="A1728" t="s">
        <v>39</v>
      </c>
      <c r="B1728" s="2" t="s">
        <v>45</v>
      </c>
      <c r="C1728" s="2" t="s">
        <v>46</v>
      </c>
      <c r="D1728" s="2" t="s">
        <v>33</v>
      </c>
      <c r="E1728" s="2" t="s">
        <v>47</v>
      </c>
      <c r="F1728" s="2" t="s">
        <v>48</v>
      </c>
      <c r="G1728" s="2" t="s">
        <v>28</v>
      </c>
      <c r="H1728" s="2" t="s">
        <v>49</v>
      </c>
      <c r="I1728" s="2" t="s">
        <v>8</v>
      </c>
      <c r="J1728" s="2" t="s">
        <v>50</v>
      </c>
      <c r="K1728" s="2" t="s">
        <v>51</v>
      </c>
      <c r="L1728" s="2" t="s">
        <v>52</v>
      </c>
      <c r="M1728" s="2" t="s">
        <v>53</v>
      </c>
      <c r="N1728" s="2" t="s">
        <v>54</v>
      </c>
      <c r="O1728" s="2" t="s">
        <v>27</v>
      </c>
      <c r="P1728" s="2" t="s">
        <v>55</v>
      </c>
      <c r="Q1728" s="2" t="s">
        <v>56</v>
      </c>
      <c r="R1728" s="2" t="s">
        <v>57</v>
      </c>
      <c r="S1728" s="2" t="s">
        <v>58</v>
      </c>
    </row>
    <row r="1729" spans="1:34" hidden="1" outlineLevel="1" collapsed="1" x14ac:dyDescent="0.25">
      <c r="A1729" t="s">
        <v>39</v>
      </c>
      <c r="B1729" s="4" t="s">
        <v>34</v>
      </c>
      <c r="C1729" s="4" t="s">
        <v>3990</v>
      </c>
      <c r="D1729" s="4" t="s">
        <v>39</v>
      </c>
      <c r="E1729" s="4">
        <v>5.6422899999999997E-4</v>
      </c>
      <c r="F1729" s="4">
        <v>6.6384300000000001E-4</v>
      </c>
      <c r="G1729" s="4">
        <v>1</v>
      </c>
      <c r="H1729" s="4">
        <v>1</v>
      </c>
      <c r="I1729" s="4">
        <v>9</v>
      </c>
      <c r="J1729" s="4" t="s">
        <v>3985</v>
      </c>
      <c r="K1729" s="4" t="s">
        <v>3991</v>
      </c>
      <c r="L1729" s="4" t="s">
        <v>39</v>
      </c>
      <c r="M1729" s="4">
        <v>0</v>
      </c>
      <c r="N1729" s="4">
        <v>1610.8424500000001</v>
      </c>
      <c r="O1729" s="4" t="s">
        <v>34</v>
      </c>
      <c r="P1729" s="4" t="s">
        <v>34</v>
      </c>
      <c r="Q1729" s="4">
        <v>1.9819999999999999E-4</v>
      </c>
      <c r="R1729" s="4">
        <v>3.4419999999999999E-5</v>
      </c>
      <c r="S1729" s="4">
        <v>3.27</v>
      </c>
    </row>
    <row r="1730" spans="1:34" hidden="1" outlineLevel="1" collapsed="1" x14ac:dyDescent="0.25">
      <c r="A1730" t="s">
        <v>39</v>
      </c>
      <c r="B1730" s="4" t="s">
        <v>34</v>
      </c>
      <c r="C1730" s="4" t="s">
        <v>3992</v>
      </c>
      <c r="D1730" s="4" t="s">
        <v>94</v>
      </c>
      <c r="E1730" s="4">
        <v>8.3066200000000002E-4</v>
      </c>
      <c r="F1730" s="4">
        <v>6.6384300000000001E-4</v>
      </c>
      <c r="G1730" s="4">
        <v>1</v>
      </c>
      <c r="H1730" s="4">
        <v>1</v>
      </c>
      <c r="I1730" s="4">
        <v>1</v>
      </c>
      <c r="J1730" s="4" t="s">
        <v>3985</v>
      </c>
      <c r="K1730" s="4" t="s">
        <v>3993</v>
      </c>
      <c r="L1730" s="4" t="s">
        <v>3994</v>
      </c>
      <c r="M1730" s="4">
        <v>0</v>
      </c>
      <c r="N1730" s="4">
        <v>1868.98667</v>
      </c>
      <c r="O1730" s="4" t="s">
        <v>34</v>
      </c>
      <c r="P1730" s="4" t="s">
        <v>34</v>
      </c>
      <c r="Q1730" s="4">
        <v>1.9819999999999999E-4</v>
      </c>
      <c r="R1730" s="4">
        <v>5.6759999999999999E-5</v>
      </c>
      <c r="S1730" s="4">
        <v>3.62</v>
      </c>
    </row>
    <row r="1731" spans="1:34" x14ac:dyDescent="0.25">
      <c r="A1731" s="3" t="s">
        <v>34</v>
      </c>
      <c r="B1731" s="3" t="s">
        <v>35</v>
      </c>
      <c r="C1731" s="3" t="s">
        <v>3995</v>
      </c>
      <c r="D1731" s="3" t="s">
        <v>3996</v>
      </c>
      <c r="E1731" s="3">
        <v>0</v>
      </c>
      <c r="F1731" s="3">
        <v>8.6649999999999991</v>
      </c>
      <c r="G1731" s="3">
        <v>5</v>
      </c>
      <c r="H1731" s="3">
        <v>2</v>
      </c>
      <c r="I1731" s="3">
        <v>5</v>
      </c>
      <c r="J1731" s="3">
        <v>2</v>
      </c>
      <c r="K1731" s="3">
        <v>884</v>
      </c>
      <c r="L1731" s="3">
        <v>99.9</v>
      </c>
      <c r="M1731" s="3">
        <v>9</v>
      </c>
      <c r="N1731" s="3">
        <v>15.69</v>
      </c>
      <c r="O1731" s="3">
        <v>2</v>
      </c>
      <c r="P1731" s="3" t="s">
        <v>39</v>
      </c>
      <c r="Q1731" s="3" t="s">
        <v>39</v>
      </c>
      <c r="R1731" s="3" t="s">
        <v>222</v>
      </c>
      <c r="S1731" s="3" t="s">
        <v>3997</v>
      </c>
      <c r="T1731" s="3" t="s">
        <v>39</v>
      </c>
      <c r="U1731" s="3" t="s">
        <v>3998</v>
      </c>
      <c r="V1731" s="3" t="s">
        <v>39</v>
      </c>
      <c r="W1731" s="3" t="s">
        <v>42</v>
      </c>
      <c r="X1731" s="3" t="s">
        <v>39</v>
      </c>
      <c r="Y1731" s="3" t="s">
        <v>39</v>
      </c>
      <c r="Z1731" s="3" t="s">
        <v>39</v>
      </c>
      <c r="AA1731" s="3">
        <v>0</v>
      </c>
      <c r="AB1731" s="3" t="s">
        <v>34</v>
      </c>
      <c r="AC1731" s="3">
        <v>1</v>
      </c>
      <c r="AD1731" s="3">
        <v>0</v>
      </c>
      <c r="AE1731" s="3" t="s">
        <v>39</v>
      </c>
      <c r="AF1731" s="3">
        <v>1</v>
      </c>
      <c r="AG1731" s="3" t="s">
        <v>3999</v>
      </c>
      <c r="AH1731" s="3" t="s">
        <v>3999</v>
      </c>
    </row>
    <row r="1732" spans="1:34" hidden="1" outlineLevel="1" collapsed="1" x14ac:dyDescent="0.25">
      <c r="A1732" t="s">
        <v>39</v>
      </c>
      <c r="B1732" s="2" t="s">
        <v>45</v>
      </c>
      <c r="C1732" s="2" t="s">
        <v>46</v>
      </c>
      <c r="D1732" s="2" t="s">
        <v>33</v>
      </c>
      <c r="E1732" s="2" t="s">
        <v>47</v>
      </c>
      <c r="F1732" s="2" t="s">
        <v>48</v>
      </c>
      <c r="G1732" s="2" t="s">
        <v>28</v>
      </c>
      <c r="H1732" s="2" t="s">
        <v>49</v>
      </c>
      <c r="I1732" s="2" t="s">
        <v>8</v>
      </c>
      <c r="J1732" s="2" t="s">
        <v>50</v>
      </c>
      <c r="K1732" s="2" t="s">
        <v>51</v>
      </c>
      <c r="L1732" s="2" t="s">
        <v>52</v>
      </c>
      <c r="M1732" s="2" t="s">
        <v>53</v>
      </c>
      <c r="N1732" s="2" t="s">
        <v>54</v>
      </c>
      <c r="O1732" s="2" t="s">
        <v>27</v>
      </c>
      <c r="P1732" s="2" t="s">
        <v>55</v>
      </c>
      <c r="Q1732" s="2" t="s">
        <v>56</v>
      </c>
      <c r="R1732" s="2" t="s">
        <v>57</v>
      </c>
      <c r="S1732" s="2" t="s">
        <v>58</v>
      </c>
    </row>
    <row r="1733" spans="1:34" hidden="1" outlineLevel="1" collapsed="1" x14ac:dyDescent="0.25">
      <c r="A1733" t="s">
        <v>39</v>
      </c>
      <c r="B1733" s="4" t="s">
        <v>34</v>
      </c>
      <c r="C1733" s="4" t="s">
        <v>4000</v>
      </c>
      <c r="D1733" s="4" t="s">
        <v>39</v>
      </c>
      <c r="E1733" s="4">
        <v>3.2746800000000003E-5</v>
      </c>
      <c r="F1733" s="4">
        <v>6.6384300000000001E-4</v>
      </c>
      <c r="G1733" s="4">
        <v>1</v>
      </c>
      <c r="H1733" s="4">
        <v>1</v>
      </c>
      <c r="I1733" s="4">
        <v>3</v>
      </c>
      <c r="J1733" s="4" t="s">
        <v>3995</v>
      </c>
      <c r="K1733" s="4" t="s">
        <v>4001</v>
      </c>
      <c r="L1733" s="4" t="s">
        <v>39</v>
      </c>
      <c r="M1733" s="4">
        <v>0</v>
      </c>
      <c r="N1733" s="4">
        <v>1801.95418</v>
      </c>
      <c r="O1733" s="4" t="s">
        <v>34</v>
      </c>
      <c r="P1733" s="4" t="s">
        <v>34</v>
      </c>
      <c r="Q1733" s="4">
        <v>1.9819999999999999E-4</v>
      </c>
      <c r="R1733" s="4">
        <v>8.5659999999999998E-7</v>
      </c>
      <c r="S1733" s="4">
        <v>3.38</v>
      </c>
    </row>
    <row r="1734" spans="1:34" hidden="1" outlineLevel="1" collapsed="1" x14ac:dyDescent="0.25">
      <c r="A1734" t="s">
        <v>39</v>
      </c>
      <c r="B1734" s="4" t="s">
        <v>34</v>
      </c>
      <c r="C1734" s="4" t="s">
        <v>4002</v>
      </c>
      <c r="D1734" s="4" t="s">
        <v>186</v>
      </c>
      <c r="E1734" s="4">
        <v>1.53849E-2</v>
      </c>
      <c r="F1734" s="4">
        <v>6.6384300000000001E-4</v>
      </c>
      <c r="G1734" s="4">
        <v>1</v>
      </c>
      <c r="H1734" s="4">
        <v>1</v>
      </c>
      <c r="I1734" s="4">
        <v>2</v>
      </c>
      <c r="J1734" s="4" t="s">
        <v>3995</v>
      </c>
      <c r="K1734" s="4" t="s">
        <v>4003</v>
      </c>
      <c r="L1734" s="4" t="s">
        <v>4004</v>
      </c>
      <c r="M1734" s="4">
        <v>0</v>
      </c>
      <c r="N1734" s="4">
        <v>3106.3959399999999</v>
      </c>
      <c r="O1734" s="4" t="s">
        <v>34</v>
      </c>
      <c r="P1734" s="4" t="s">
        <v>34</v>
      </c>
      <c r="Q1734" s="4">
        <v>1.9819999999999999E-4</v>
      </c>
      <c r="R1734" s="4">
        <v>2.5219999999999999E-3</v>
      </c>
      <c r="S1734" s="4">
        <v>3.63</v>
      </c>
    </row>
    <row r="1735" spans="1:34" x14ac:dyDescent="0.25">
      <c r="A1735" s="3" t="s">
        <v>34</v>
      </c>
      <c r="B1735" s="3" t="s">
        <v>35</v>
      </c>
      <c r="C1735" s="3" t="s">
        <v>4005</v>
      </c>
      <c r="D1735" s="3" t="s">
        <v>4006</v>
      </c>
      <c r="E1735" s="3">
        <v>0</v>
      </c>
      <c r="F1735" s="3">
        <v>8.4779999999999998</v>
      </c>
      <c r="G1735" s="3">
        <v>1</v>
      </c>
      <c r="H1735" s="3">
        <v>2</v>
      </c>
      <c r="I1735" s="3">
        <v>4</v>
      </c>
      <c r="J1735" s="3">
        <v>2</v>
      </c>
      <c r="K1735" s="3">
        <v>2231</v>
      </c>
      <c r="L1735" s="3">
        <v>252.3</v>
      </c>
      <c r="M1735" s="3">
        <v>8.59</v>
      </c>
      <c r="N1735" s="3">
        <v>11.07</v>
      </c>
      <c r="O1735" s="3">
        <v>2</v>
      </c>
      <c r="P1735" s="3" t="s">
        <v>2716</v>
      </c>
      <c r="Q1735" s="3" t="s">
        <v>39</v>
      </c>
      <c r="R1735" s="3" t="s">
        <v>602</v>
      </c>
      <c r="S1735" s="3" t="s">
        <v>4007</v>
      </c>
      <c r="T1735" s="3" t="s">
        <v>39</v>
      </c>
      <c r="U1735" s="3" t="s">
        <v>4005</v>
      </c>
      <c r="V1735" s="3" t="s">
        <v>39</v>
      </c>
      <c r="W1735" s="3" t="s">
        <v>427</v>
      </c>
      <c r="X1735" s="3" t="s">
        <v>39</v>
      </c>
      <c r="Y1735" s="3" t="s">
        <v>39</v>
      </c>
      <c r="Z1735" s="3" t="s">
        <v>39</v>
      </c>
      <c r="AA1735" s="3">
        <v>0</v>
      </c>
      <c r="AB1735" s="3" t="s">
        <v>34</v>
      </c>
      <c r="AC1735" s="3">
        <v>1</v>
      </c>
      <c r="AD1735" s="3">
        <v>0</v>
      </c>
      <c r="AE1735" s="3" t="s">
        <v>39</v>
      </c>
      <c r="AF1735" s="3">
        <v>0</v>
      </c>
      <c r="AG1735" s="3" t="s">
        <v>39</v>
      </c>
      <c r="AH1735" s="3" t="s">
        <v>39</v>
      </c>
    </row>
    <row r="1736" spans="1:34" hidden="1" outlineLevel="1" collapsed="1" x14ac:dyDescent="0.25">
      <c r="A1736" t="s">
        <v>39</v>
      </c>
      <c r="B1736" s="2" t="s">
        <v>45</v>
      </c>
      <c r="C1736" s="2" t="s">
        <v>46</v>
      </c>
      <c r="D1736" s="2" t="s">
        <v>33</v>
      </c>
      <c r="E1736" s="2" t="s">
        <v>47</v>
      </c>
      <c r="F1736" s="2" t="s">
        <v>48</v>
      </c>
      <c r="G1736" s="2" t="s">
        <v>28</v>
      </c>
      <c r="H1736" s="2" t="s">
        <v>49</v>
      </c>
      <c r="I1736" s="2" t="s">
        <v>8</v>
      </c>
      <c r="J1736" s="2" t="s">
        <v>50</v>
      </c>
      <c r="K1736" s="2" t="s">
        <v>51</v>
      </c>
      <c r="L1736" s="2" t="s">
        <v>52</v>
      </c>
      <c r="M1736" s="2" t="s">
        <v>53</v>
      </c>
      <c r="N1736" s="2" t="s">
        <v>54</v>
      </c>
      <c r="O1736" s="2" t="s">
        <v>27</v>
      </c>
      <c r="P1736" s="2" t="s">
        <v>55</v>
      </c>
      <c r="Q1736" s="2" t="s">
        <v>56</v>
      </c>
      <c r="R1736" s="2" t="s">
        <v>57</v>
      </c>
      <c r="S1736" s="2" t="s">
        <v>58</v>
      </c>
    </row>
    <row r="1737" spans="1:34" hidden="1" outlineLevel="1" collapsed="1" x14ac:dyDescent="0.25">
      <c r="A1737" t="s">
        <v>39</v>
      </c>
      <c r="B1737" s="4" t="s">
        <v>34</v>
      </c>
      <c r="C1737" s="4" t="s">
        <v>4008</v>
      </c>
      <c r="D1737" s="4" t="s">
        <v>39</v>
      </c>
      <c r="E1737" s="4">
        <v>1.45033E-2</v>
      </c>
      <c r="F1737" s="4">
        <v>6.6384300000000001E-4</v>
      </c>
      <c r="G1737" s="4">
        <v>1</v>
      </c>
      <c r="H1737" s="4">
        <v>1</v>
      </c>
      <c r="I1737" s="4">
        <v>2</v>
      </c>
      <c r="J1737" s="4" t="s">
        <v>4005</v>
      </c>
      <c r="K1737" s="4" t="s">
        <v>4009</v>
      </c>
      <c r="L1737" s="4" t="s">
        <v>39</v>
      </c>
      <c r="M1737" s="4">
        <v>1</v>
      </c>
      <c r="N1737" s="4">
        <v>1723.8497199999999</v>
      </c>
      <c r="O1737" s="4" t="s">
        <v>34</v>
      </c>
      <c r="P1737" s="4" t="s">
        <v>34</v>
      </c>
      <c r="Q1737" s="4">
        <v>1.9819999999999999E-4</v>
      </c>
      <c r="R1737" s="4">
        <v>2.3289999999999999E-3</v>
      </c>
      <c r="S1737" s="4">
        <v>2.73</v>
      </c>
    </row>
    <row r="1738" spans="1:34" hidden="1" outlineLevel="1" collapsed="1" x14ac:dyDescent="0.25">
      <c r="A1738" t="s">
        <v>39</v>
      </c>
      <c r="B1738" s="4" t="s">
        <v>34</v>
      </c>
      <c r="C1738" s="4" t="s">
        <v>4010</v>
      </c>
      <c r="D1738" s="4" t="s">
        <v>39</v>
      </c>
      <c r="E1738" s="4">
        <v>1.54367E-3</v>
      </c>
      <c r="F1738" s="4">
        <v>6.6384300000000001E-4</v>
      </c>
      <c r="G1738" s="4">
        <v>1</v>
      </c>
      <c r="H1738" s="4">
        <v>1</v>
      </c>
      <c r="I1738" s="4">
        <v>2</v>
      </c>
      <c r="J1738" s="4" t="s">
        <v>4005</v>
      </c>
      <c r="K1738" s="4" t="s">
        <v>4011</v>
      </c>
      <c r="L1738" s="4" t="s">
        <v>39</v>
      </c>
      <c r="M1738" s="4">
        <v>0</v>
      </c>
      <c r="N1738" s="4">
        <v>1698.7969599999999</v>
      </c>
      <c r="O1738" s="4" t="s">
        <v>34</v>
      </c>
      <c r="P1738" s="4" t="s">
        <v>34</v>
      </c>
      <c r="Q1738" s="4">
        <v>1.9819999999999999E-4</v>
      </c>
      <c r="R1738" s="4">
        <v>1.2689999999999999E-4</v>
      </c>
      <c r="S1738" s="4">
        <v>2.81</v>
      </c>
    </row>
    <row r="1739" spans="1:34" x14ac:dyDescent="0.25">
      <c r="A1739" s="3" t="s">
        <v>34</v>
      </c>
      <c r="B1739" s="3" t="s">
        <v>35</v>
      </c>
      <c r="C1739" s="3" t="s">
        <v>4012</v>
      </c>
      <c r="D1739" s="3" t="s">
        <v>4013</v>
      </c>
      <c r="E1739" s="3">
        <v>0</v>
      </c>
      <c r="F1739" s="3">
        <v>8.4169999999999998</v>
      </c>
      <c r="G1739" s="3">
        <v>2</v>
      </c>
      <c r="H1739" s="3">
        <v>3</v>
      </c>
      <c r="I1739" s="3">
        <v>3</v>
      </c>
      <c r="J1739" s="3">
        <v>3</v>
      </c>
      <c r="K1739" s="3">
        <v>2145</v>
      </c>
      <c r="L1739" s="3">
        <v>238</v>
      </c>
      <c r="M1739" s="3">
        <v>6.58</v>
      </c>
      <c r="N1739" s="3">
        <v>8.81</v>
      </c>
      <c r="O1739" s="3">
        <v>3</v>
      </c>
      <c r="P1739" s="3" t="s">
        <v>421</v>
      </c>
      <c r="Q1739" s="3" t="s">
        <v>39</v>
      </c>
      <c r="R1739" s="3" t="s">
        <v>2166</v>
      </c>
      <c r="S1739" s="3" t="s">
        <v>4014</v>
      </c>
      <c r="T1739" s="3" t="s">
        <v>39</v>
      </c>
      <c r="U1739" s="3" t="s">
        <v>4012</v>
      </c>
      <c r="V1739" s="3" t="s">
        <v>39</v>
      </c>
      <c r="W1739" s="3" t="s">
        <v>42</v>
      </c>
      <c r="X1739" s="3" t="s">
        <v>39</v>
      </c>
      <c r="Y1739" s="3" t="s">
        <v>39</v>
      </c>
      <c r="Z1739" s="3" t="s">
        <v>39</v>
      </c>
      <c r="AA1739" s="3">
        <v>0</v>
      </c>
      <c r="AB1739" s="3" t="s">
        <v>34</v>
      </c>
      <c r="AC1739" s="3">
        <v>1</v>
      </c>
      <c r="AD1739" s="3">
        <v>0</v>
      </c>
      <c r="AE1739" s="3" t="s">
        <v>39</v>
      </c>
      <c r="AF1739" s="3">
        <v>1</v>
      </c>
      <c r="AG1739" s="3" t="s">
        <v>4015</v>
      </c>
      <c r="AH1739" s="3" t="s">
        <v>4016</v>
      </c>
    </row>
    <row r="1740" spans="1:34" hidden="1" outlineLevel="1" collapsed="1" x14ac:dyDescent="0.25">
      <c r="A1740" t="s">
        <v>39</v>
      </c>
      <c r="B1740" s="2" t="s">
        <v>45</v>
      </c>
      <c r="C1740" s="2" t="s">
        <v>46</v>
      </c>
      <c r="D1740" s="2" t="s">
        <v>33</v>
      </c>
      <c r="E1740" s="2" t="s">
        <v>47</v>
      </c>
      <c r="F1740" s="2" t="s">
        <v>48</v>
      </c>
      <c r="G1740" s="2" t="s">
        <v>28</v>
      </c>
      <c r="H1740" s="2" t="s">
        <v>49</v>
      </c>
      <c r="I1740" s="2" t="s">
        <v>8</v>
      </c>
      <c r="J1740" s="2" t="s">
        <v>50</v>
      </c>
      <c r="K1740" s="2" t="s">
        <v>51</v>
      </c>
      <c r="L1740" s="2" t="s">
        <v>52</v>
      </c>
      <c r="M1740" s="2" t="s">
        <v>53</v>
      </c>
      <c r="N1740" s="2" t="s">
        <v>54</v>
      </c>
      <c r="O1740" s="2" t="s">
        <v>27</v>
      </c>
      <c r="P1740" s="2" t="s">
        <v>55</v>
      </c>
      <c r="Q1740" s="2" t="s">
        <v>56</v>
      </c>
      <c r="R1740" s="2" t="s">
        <v>57</v>
      </c>
      <c r="S1740" s="2" t="s">
        <v>58</v>
      </c>
    </row>
    <row r="1741" spans="1:34" hidden="1" outlineLevel="1" collapsed="1" x14ac:dyDescent="0.25">
      <c r="A1741" t="s">
        <v>39</v>
      </c>
      <c r="B1741" s="4" t="s">
        <v>34</v>
      </c>
      <c r="C1741" s="4" t="s">
        <v>4017</v>
      </c>
      <c r="D1741" s="4" t="s">
        <v>39</v>
      </c>
      <c r="E1741" s="4">
        <v>1.8000500000000001E-3</v>
      </c>
      <c r="F1741" s="4">
        <v>6.6384300000000001E-4</v>
      </c>
      <c r="G1741" s="4">
        <v>1</v>
      </c>
      <c r="H1741" s="4">
        <v>1</v>
      </c>
      <c r="I1741" s="4">
        <v>1</v>
      </c>
      <c r="J1741" s="4" t="s">
        <v>4012</v>
      </c>
      <c r="K1741" s="4" t="s">
        <v>4018</v>
      </c>
      <c r="L1741" s="4" t="s">
        <v>39</v>
      </c>
      <c r="M1741" s="4">
        <v>0</v>
      </c>
      <c r="N1741" s="4">
        <v>1484.8682699999999</v>
      </c>
      <c r="O1741" s="4" t="s">
        <v>34</v>
      </c>
      <c r="P1741" s="4" t="s">
        <v>34</v>
      </c>
      <c r="Q1741" s="4">
        <v>1.9819999999999999E-4</v>
      </c>
      <c r="R1741" s="4">
        <v>1.5459999999999999E-4</v>
      </c>
      <c r="S1741" s="4">
        <v>3.67</v>
      </c>
    </row>
    <row r="1742" spans="1:34" hidden="1" outlineLevel="1" collapsed="1" x14ac:dyDescent="0.25">
      <c r="A1742" t="s">
        <v>39</v>
      </c>
      <c r="B1742" s="4" t="s">
        <v>34</v>
      </c>
      <c r="C1742" s="4" t="s">
        <v>4019</v>
      </c>
      <c r="D1742" s="4" t="s">
        <v>39</v>
      </c>
      <c r="E1742" s="4">
        <v>6.4898500000000001E-3</v>
      </c>
      <c r="F1742" s="4">
        <v>6.6384300000000001E-4</v>
      </c>
      <c r="G1742" s="4">
        <v>1</v>
      </c>
      <c r="H1742" s="4">
        <v>1</v>
      </c>
      <c r="I1742" s="4">
        <v>1</v>
      </c>
      <c r="J1742" s="4" t="s">
        <v>4012</v>
      </c>
      <c r="K1742" s="4" t="s">
        <v>4020</v>
      </c>
      <c r="L1742" s="4" t="s">
        <v>39</v>
      </c>
      <c r="M1742" s="4">
        <v>0</v>
      </c>
      <c r="N1742" s="4">
        <v>1386.75872</v>
      </c>
      <c r="O1742" s="4" t="s">
        <v>34</v>
      </c>
      <c r="P1742" s="4" t="s">
        <v>34</v>
      </c>
      <c r="Q1742" s="4">
        <v>1.9819999999999999E-4</v>
      </c>
      <c r="R1742" s="4">
        <v>8.1780000000000004E-4</v>
      </c>
      <c r="S1742" s="4">
        <v>3.03</v>
      </c>
    </row>
    <row r="1743" spans="1:34" hidden="1" outlineLevel="1" collapsed="1" x14ac:dyDescent="0.25">
      <c r="A1743" t="s">
        <v>39</v>
      </c>
      <c r="B1743" s="4" t="s">
        <v>34</v>
      </c>
      <c r="C1743" s="4" t="s">
        <v>4021</v>
      </c>
      <c r="D1743" s="4" t="s">
        <v>4022</v>
      </c>
      <c r="E1743" s="4">
        <v>0.10051400000000001</v>
      </c>
      <c r="F1743" s="4">
        <v>1.97102E-3</v>
      </c>
      <c r="G1743" s="4">
        <v>1</v>
      </c>
      <c r="H1743" s="4">
        <v>1</v>
      </c>
      <c r="I1743" s="4">
        <v>1</v>
      </c>
      <c r="J1743" s="4" t="s">
        <v>4012</v>
      </c>
      <c r="K1743" s="4" t="s">
        <v>4023</v>
      </c>
      <c r="L1743" s="4" t="s">
        <v>4024</v>
      </c>
      <c r="M1743" s="4">
        <v>0</v>
      </c>
      <c r="N1743" s="4">
        <v>2280.1111099999998</v>
      </c>
      <c r="O1743" s="4" t="s">
        <v>34</v>
      </c>
      <c r="P1743" s="4" t="s">
        <v>34</v>
      </c>
      <c r="Q1743" s="4">
        <v>5.2709999999999996E-4</v>
      </c>
      <c r="R1743" s="4">
        <v>3.0300000000000001E-2</v>
      </c>
      <c r="S1743" s="4">
        <v>2.11</v>
      </c>
    </row>
    <row r="1744" spans="1:34" x14ac:dyDescent="0.25">
      <c r="A1744" s="3" t="s">
        <v>34</v>
      </c>
      <c r="B1744" s="3" t="s">
        <v>35</v>
      </c>
      <c r="C1744" s="3" t="s">
        <v>4025</v>
      </c>
      <c r="D1744" s="3" t="s">
        <v>4026</v>
      </c>
      <c r="E1744" s="3">
        <v>0</v>
      </c>
      <c r="F1744" s="3">
        <v>8.3390000000000004</v>
      </c>
      <c r="G1744" s="3">
        <v>2</v>
      </c>
      <c r="H1744" s="3">
        <v>2</v>
      </c>
      <c r="I1744" s="3">
        <v>3</v>
      </c>
      <c r="J1744" s="3">
        <v>2</v>
      </c>
      <c r="K1744" s="3">
        <v>1733</v>
      </c>
      <c r="L1744" s="3">
        <v>191.5</v>
      </c>
      <c r="M1744" s="3">
        <v>5.63</v>
      </c>
      <c r="N1744" s="3">
        <v>10.130000000000001</v>
      </c>
      <c r="O1744" s="3">
        <v>2</v>
      </c>
      <c r="P1744" s="3" t="s">
        <v>421</v>
      </c>
      <c r="Q1744" s="3" t="s">
        <v>39</v>
      </c>
      <c r="R1744" s="3" t="s">
        <v>2807</v>
      </c>
      <c r="S1744" s="3" t="s">
        <v>4027</v>
      </c>
      <c r="T1744" s="3" t="s">
        <v>39</v>
      </c>
      <c r="U1744" s="3" t="s">
        <v>4028</v>
      </c>
      <c r="V1744" s="3" t="s">
        <v>39</v>
      </c>
      <c r="W1744" s="3" t="s">
        <v>42</v>
      </c>
      <c r="X1744" s="3" t="s">
        <v>39</v>
      </c>
      <c r="Y1744" s="3" t="s">
        <v>39</v>
      </c>
      <c r="Z1744" s="3" t="s">
        <v>39</v>
      </c>
      <c r="AA1744" s="3">
        <v>0</v>
      </c>
      <c r="AB1744" s="3" t="s">
        <v>34</v>
      </c>
      <c r="AC1744" s="3">
        <v>1</v>
      </c>
      <c r="AD1744" s="3">
        <v>0</v>
      </c>
      <c r="AE1744" s="3" t="s">
        <v>39</v>
      </c>
      <c r="AF1744" s="3">
        <v>0</v>
      </c>
      <c r="AG1744" s="3" t="s">
        <v>39</v>
      </c>
      <c r="AH1744" s="3" t="s">
        <v>39</v>
      </c>
    </row>
    <row r="1745" spans="1:34" hidden="1" outlineLevel="1" collapsed="1" x14ac:dyDescent="0.25">
      <c r="A1745" t="s">
        <v>39</v>
      </c>
      <c r="B1745" s="2" t="s">
        <v>45</v>
      </c>
      <c r="C1745" s="2" t="s">
        <v>46</v>
      </c>
      <c r="D1745" s="2" t="s">
        <v>33</v>
      </c>
      <c r="E1745" s="2" t="s">
        <v>47</v>
      </c>
      <c r="F1745" s="2" t="s">
        <v>48</v>
      </c>
      <c r="G1745" s="2" t="s">
        <v>28</v>
      </c>
      <c r="H1745" s="2" t="s">
        <v>49</v>
      </c>
      <c r="I1745" s="2" t="s">
        <v>8</v>
      </c>
      <c r="J1745" s="2" t="s">
        <v>50</v>
      </c>
      <c r="K1745" s="2" t="s">
        <v>51</v>
      </c>
      <c r="L1745" s="2" t="s">
        <v>52</v>
      </c>
      <c r="M1745" s="2" t="s">
        <v>53</v>
      </c>
      <c r="N1745" s="2" t="s">
        <v>54</v>
      </c>
      <c r="O1745" s="2" t="s">
        <v>27</v>
      </c>
      <c r="P1745" s="2" t="s">
        <v>55</v>
      </c>
      <c r="Q1745" s="2" t="s">
        <v>56</v>
      </c>
      <c r="R1745" s="2" t="s">
        <v>57</v>
      </c>
      <c r="S1745" s="2" t="s">
        <v>58</v>
      </c>
    </row>
    <row r="1746" spans="1:34" hidden="1" outlineLevel="1" collapsed="1" x14ac:dyDescent="0.25">
      <c r="A1746" t="s">
        <v>39</v>
      </c>
      <c r="B1746" s="4" t="s">
        <v>34</v>
      </c>
      <c r="C1746" s="4" t="s">
        <v>4029</v>
      </c>
      <c r="D1746" s="4" t="s">
        <v>39</v>
      </c>
      <c r="E1746" s="4">
        <v>2.86491E-2</v>
      </c>
      <c r="F1746" s="4">
        <v>6.6384300000000001E-4</v>
      </c>
      <c r="G1746" s="4">
        <v>1</v>
      </c>
      <c r="H1746" s="4">
        <v>1</v>
      </c>
      <c r="I1746" s="4">
        <v>1</v>
      </c>
      <c r="J1746" s="4" t="s">
        <v>4025</v>
      </c>
      <c r="K1746" s="4" t="s">
        <v>4030</v>
      </c>
      <c r="L1746" s="4" t="s">
        <v>39</v>
      </c>
      <c r="M1746" s="4">
        <v>0</v>
      </c>
      <c r="N1746" s="4">
        <v>1536.76928</v>
      </c>
      <c r="O1746" s="4" t="s">
        <v>34</v>
      </c>
      <c r="P1746" s="4" t="s">
        <v>34</v>
      </c>
      <c r="Q1746" s="4">
        <v>1.9819999999999999E-4</v>
      </c>
      <c r="R1746" s="4">
        <v>5.7080000000000004E-3</v>
      </c>
      <c r="S1746" s="4">
        <v>3.11</v>
      </c>
    </row>
    <row r="1747" spans="1:34" hidden="1" outlineLevel="1" collapsed="1" x14ac:dyDescent="0.25">
      <c r="A1747" t="s">
        <v>39</v>
      </c>
      <c r="B1747" s="4" t="s">
        <v>34</v>
      </c>
      <c r="C1747" s="4" t="s">
        <v>4031</v>
      </c>
      <c r="D1747" s="4" t="s">
        <v>39</v>
      </c>
      <c r="E1747" s="4">
        <v>3.1008199999999999E-5</v>
      </c>
      <c r="F1747" s="4">
        <v>6.6384300000000001E-4</v>
      </c>
      <c r="G1747" s="4">
        <v>1</v>
      </c>
      <c r="H1747" s="4">
        <v>1</v>
      </c>
      <c r="I1747" s="4">
        <v>2</v>
      </c>
      <c r="J1747" s="4" t="s">
        <v>4025</v>
      </c>
      <c r="K1747" s="4" t="s">
        <v>4032</v>
      </c>
      <c r="L1747" s="4" t="s">
        <v>39</v>
      </c>
      <c r="M1747" s="4">
        <v>0</v>
      </c>
      <c r="N1747" s="4">
        <v>1880.99638</v>
      </c>
      <c r="O1747" s="4" t="s">
        <v>34</v>
      </c>
      <c r="P1747" s="4" t="s">
        <v>34</v>
      </c>
      <c r="Q1747" s="4">
        <v>1.9819999999999999E-4</v>
      </c>
      <c r="R1747" s="4">
        <v>8.019E-7</v>
      </c>
      <c r="S1747" s="4">
        <v>4.07</v>
      </c>
    </row>
    <row r="1748" spans="1:34" x14ac:dyDescent="0.25">
      <c r="A1748" s="3" t="s">
        <v>34</v>
      </c>
      <c r="B1748" s="3" t="s">
        <v>35</v>
      </c>
      <c r="C1748" s="3" t="s">
        <v>4033</v>
      </c>
      <c r="D1748" s="3" t="s">
        <v>4034</v>
      </c>
      <c r="E1748" s="3">
        <v>0</v>
      </c>
      <c r="F1748" s="3">
        <v>8.2430000000000003</v>
      </c>
      <c r="G1748" s="3">
        <v>4</v>
      </c>
      <c r="H1748" s="3">
        <v>2</v>
      </c>
      <c r="I1748" s="3">
        <v>2</v>
      </c>
      <c r="J1748" s="3">
        <v>2</v>
      </c>
      <c r="K1748" s="3">
        <v>975</v>
      </c>
      <c r="L1748" s="3">
        <v>106.2</v>
      </c>
      <c r="M1748" s="3">
        <v>8.66</v>
      </c>
      <c r="N1748" s="3">
        <v>6.69</v>
      </c>
      <c r="O1748" s="3">
        <v>2</v>
      </c>
      <c r="P1748" s="3" t="s">
        <v>421</v>
      </c>
      <c r="Q1748" s="3" t="s">
        <v>39</v>
      </c>
      <c r="R1748" s="3" t="s">
        <v>1023</v>
      </c>
      <c r="S1748" s="3" t="s">
        <v>4035</v>
      </c>
      <c r="T1748" s="3" t="s">
        <v>39</v>
      </c>
      <c r="U1748" s="3" t="s">
        <v>4033</v>
      </c>
      <c r="V1748" s="3" t="s">
        <v>39</v>
      </c>
      <c r="W1748" s="3" t="s">
        <v>879</v>
      </c>
      <c r="X1748" s="3" t="s">
        <v>39</v>
      </c>
      <c r="Y1748" s="3" t="s">
        <v>39</v>
      </c>
      <c r="Z1748" s="3" t="s">
        <v>39</v>
      </c>
      <c r="AA1748" s="3">
        <v>0</v>
      </c>
      <c r="AB1748" s="3" t="s">
        <v>34</v>
      </c>
      <c r="AC1748" s="3">
        <v>1</v>
      </c>
      <c r="AD1748" s="3">
        <v>0</v>
      </c>
      <c r="AE1748" s="3" t="s">
        <v>39</v>
      </c>
      <c r="AF1748" s="3">
        <v>0</v>
      </c>
      <c r="AG1748" s="3" t="s">
        <v>39</v>
      </c>
      <c r="AH1748" s="3" t="s">
        <v>4036</v>
      </c>
    </row>
    <row r="1749" spans="1:34" hidden="1" outlineLevel="1" collapsed="1" x14ac:dyDescent="0.25">
      <c r="A1749" t="s">
        <v>39</v>
      </c>
      <c r="B1749" s="2" t="s">
        <v>45</v>
      </c>
      <c r="C1749" s="2" t="s">
        <v>46</v>
      </c>
      <c r="D1749" s="2" t="s">
        <v>33</v>
      </c>
      <c r="E1749" s="2" t="s">
        <v>47</v>
      </c>
      <c r="F1749" s="2" t="s">
        <v>48</v>
      </c>
      <c r="G1749" s="2" t="s">
        <v>28</v>
      </c>
      <c r="H1749" s="2" t="s">
        <v>49</v>
      </c>
      <c r="I1749" s="2" t="s">
        <v>8</v>
      </c>
      <c r="J1749" s="2" t="s">
        <v>50</v>
      </c>
      <c r="K1749" s="2" t="s">
        <v>51</v>
      </c>
      <c r="L1749" s="2" t="s">
        <v>52</v>
      </c>
      <c r="M1749" s="2" t="s">
        <v>53</v>
      </c>
      <c r="N1749" s="2" t="s">
        <v>54</v>
      </c>
      <c r="O1749" s="2" t="s">
        <v>27</v>
      </c>
      <c r="P1749" s="2" t="s">
        <v>55</v>
      </c>
      <c r="Q1749" s="2" t="s">
        <v>56</v>
      </c>
      <c r="R1749" s="2" t="s">
        <v>57</v>
      </c>
      <c r="S1749" s="2" t="s">
        <v>58</v>
      </c>
    </row>
    <row r="1750" spans="1:34" hidden="1" outlineLevel="1" collapsed="1" x14ac:dyDescent="0.25">
      <c r="A1750" t="s">
        <v>39</v>
      </c>
      <c r="B1750" s="4" t="s">
        <v>34</v>
      </c>
      <c r="C1750" s="4" t="s">
        <v>4037</v>
      </c>
      <c r="D1750" s="4" t="s">
        <v>202</v>
      </c>
      <c r="E1750" s="4">
        <v>5.5948600000000002E-5</v>
      </c>
      <c r="F1750" s="4">
        <v>6.6384300000000001E-4</v>
      </c>
      <c r="G1750" s="4">
        <v>1</v>
      </c>
      <c r="H1750" s="4">
        <v>1</v>
      </c>
      <c r="I1750" s="4">
        <v>1</v>
      </c>
      <c r="J1750" s="4" t="s">
        <v>4033</v>
      </c>
      <c r="K1750" s="4" t="s">
        <v>4038</v>
      </c>
      <c r="L1750" s="4" t="s">
        <v>4039</v>
      </c>
      <c r="M1750" s="4">
        <v>0</v>
      </c>
      <c r="N1750" s="4">
        <v>2458.3010199999999</v>
      </c>
      <c r="O1750" s="4" t="s">
        <v>34</v>
      </c>
      <c r="P1750" s="4" t="s">
        <v>34</v>
      </c>
      <c r="Q1750" s="4">
        <v>1.9819999999999999E-4</v>
      </c>
      <c r="R1750" s="4">
        <v>1.714E-6</v>
      </c>
      <c r="S1750" s="4">
        <v>4.8499999999999996</v>
      </c>
    </row>
    <row r="1751" spans="1:34" hidden="1" outlineLevel="1" collapsed="1" x14ac:dyDescent="0.25">
      <c r="A1751" t="s">
        <v>39</v>
      </c>
      <c r="B1751" s="4" t="s">
        <v>34</v>
      </c>
      <c r="C1751" s="4" t="s">
        <v>4040</v>
      </c>
      <c r="D1751" s="4" t="s">
        <v>39</v>
      </c>
      <c r="E1751" s="4">
        <v>1.9001799999999999E-2</v>
      </c>
      <c r="F1751" s="4">
        <v>6.6384300000000001E-4</v>
      </c>
      <c r="G1751" s="4">
        <v>1</v>
      </c>
      <c r="H1751" s="4">
        <v>1</v>
      </c>
      <c r="I1751" s="4">
        <v>1</v>
      </c>
      <c r="J1751" s="4" t="s">
        <v>4033</v>
      </c>
      <c r="K1751" s="4" t="s">
        <v>4041</v>
      </c>
      <c r="L1751" s="4" t="s">
        <v>39</v>
      </c>
      <c r="M1751" s="4">
        <v>0</v>
      </c>
      <c r="N1751" s="4">
        <v>1582.9162799999999</v>
      </c>
      <c r="O1751" s="4" t="s">
        <v>34</v>
      </c>
      <c r="P1751" s="4" t="s">
        <v>34</v>
      </c>
      <c r="Q1751" s="4">
        <v>1.9819999999999999E-4</v>
      </c>
      <c r="R1751" s="4">
        <v>3.3310000000000002E-3</v>
      </c>
      <c r="S1751" s="4">
        <v>1.84</v>
      </c>
    </row>
    <row r="1752" spans="1:34" x14ac:dyDescent="0.25">
      <c r="A1752" s="3" t="s">
        <v>34</v>
      </c>
      <c r="B1752" s="3" t="s">
        <v>35</v>
      </c>
      <c r="C1752" s="3" t="s">
        <v>4042</v>
      </c>
      <c r="D1752" s="3" t="s">
        <v>4043</v>
      </c>
      <c r="E1752" s="3">
        <v>0</v>
      </c>
      <c r="F1752" s="3">
        <v>8.2379999999999995</v>
      </c>
      <c r="G1752" s="3">
        <v>4</v>
      </c>
      <c r="H1752" s="3">
        <v>2</v>
      </c>
      <c r="I1752" s="3">
        <v>4</v>
      </c>
      <c r="J1752" s="3">
        <v>2</v>
      </c>
      <c r="K1752" s="3">
        <v>952</v>
      </c>
      <c r="L1752" s="3">
        <v>107</v>
      </c>
      <c r="M1752" s="3">
        <v>6.04</v>
      </c>
      <c r="N1752" s="3">
        <v>8.9600000000000009</v>
      </c>
      <c r="O1752" s="3">
        <v>2</v>
      </c>
      <c r="P1752" s="3" t="s">
        <v>4044</v>
      </c>
      <c r="Q1752" s="3" t="s">
        <v>4045</v>
      </c>
      <c r="R1752" s="3" t="s">
        <v>796</v>
      </c>
      <c r="S1752" s="3" t="s">
        <v>3928</v>
      </c>
      <c r="T1752" s="3" t="s">
        <v>4046</v>
      </c>
      <c r="U1752" s="3" t="s">
        <v>4042</v>
      </c>
      <c r="V1752" s="3" t="s">
        <v>4047</v>
      </c>
      <c r="W1752" s="3" t="s">
        <v>226</v>
      </c>
      <c r="X1752" s="3" t="s">
        <v>4048</v>
      </c>
      <c r="Y1752" s="3" t="s">
        <v>4049</v>
      </c>
      <c r="Z1752" s="3" t="s">
        <v>4050</v>
      </c>
      <c r="AA1752" s="3">
        <v>23</v>
      </c>
      <c r="AB1752" s="3" t="s">
        <v>34</v>
      </c>
      <c r="AC1752" s="3">
        <v>1</v>
      </c>
      <c r="AD1752" s="3">
        <v>0</v>
      </c>
      <c r="AE1752" s="3" t="s">
        <v>39</v>
      </c>
      <c r="AF1752" s="3">
        <v>0</v>
      </c>
      <c r="AG1752" s="3" t="s">
        <v>39</v>
      </c>
      <c r="AH1752" s="3" t="s">
        <v>39</v>
      </c>
    </row>
    <row r="1753" spans="1:34" hidden="1" outlineLevel="1" collapsed="1" x14ac:dyDescent="0.25">
      <c r="A1753" t="s">
        <v>39</v>
      </c>
      <c r="B1753" s="2" t="s">
        <v>45</v>
      </c>
      <c r="C1753" s="2" t="s">
        <v>46</v>
      </c>
      <c r="D1753" s="2" t="s">
        <v>33</v>
      </c>
      <c r="E1753" s="2" t="s">
        <v>47</v>
      </c>
      <c r="F1753" s="2" t="s">
        <v>48</v>
      </c>
      <c r="G1753" s="2" t="s">
        <v>28</v>
      </c>
      <c r="H1753" s="2" t="s">
        <v>49</v>
      </c>
      <c r="I1753" s="2" t="s">
        <v>8</v>
      </c>
      <c r="J1753" s="2" t="s">
        <v>50</v>
      </c>
      <c r="K1753" s="2" t="s">
        <v>51</v>
      </c>
      <c r="L1753" s="2" t="s">
        <v>52</v>
      </c>
      <c r="M1753" s="2" t="s">
        <v>53</v>
      </c>
      <c r="N1753" s="2" t="s">
        <v>54</v>
      </c>
      <c r="O1753" s="2" t="s">
        <v>27</v>
      </c>
      <c r="P1753" s="2" t="s">
        <v>55</v>
      </c>
      <c r="Q1753" s="2" t="s">
        <v>56</v>
      </c>
      <c r="R1753" s="2" t="s">
        <v>57</v>
      </c>
      <c r="S1753" s="2" t="s">
        <v>58</v>
      </c>
    </row>
    <row r="1754" spans="1:34" hidden="1" outlineLevel="1" collapsed="1" x14ac:dyDescent="0.25">
      <c r="A1754" t="s">
        <v>39</v>
      </c>
      <c r="B1754" s="4" t="s">
        <v>34</v>
      </c>
      <c r="C1754" s="4" t="s">
        <v>4051</v>
      </c>
      <c r="D1754" s="4" t="s">
        <v>39</v>
      </c>
      <c r="E1754" s="4">
        <v>1.51337E-3</v>
      </c>
      <c r="F1754" s="4">
        <v>6.6384300000000001E-4</v>
      </c>
      <c r="G1754" s="4">
        <v>1</v>
      </c>
      <c r="H1754" s="4">
        <v>1</v>
      </c>
      <c r="I1754" s="4">
        <v>1</v>
      </c>
      <c r="J1754" s="4" t="s">
        <v>4042</v>
      </c>
      <c r="K1754" s="4" t="s">
        <v>4052</v>
      </c>
      <c r="L1754" s="4" t="s">
        <v>39</v>
      </c>
      <c r="M1754" s="4">
        <v>0</v>
      </c>
      <c r="N1754" s="4">
        <v>2553.2031400000001</v>
      </c>
      <c r="O1754" s="4" t="s">
        <v>34</v>
      </c>
      <c r="P1754" s="4" t="s">
        <v>34</v>
      </c>
      <c r="Q1754" s="4">
        <v>1.9819999999999999E-4</v>
      </c>
      <c r="R1754" s="4">
        <v>1.2349999999999999E-4</v>
      </c>
      <c r="S1754" s="4">
        <v>4.1900000000000004</v>
      </c>
    </row>
    <row r="1755" spans="1:34" hidden="1" outlineLevel="1" collapsed="1" x14ac:dyDescent="0.25">
      <c r="A1755" t="s">
        <v>39</v>
      </c>
      <c r="B1755" s="4" t="s">
        <v>34</v>
      </c>
      <c r="C1755" s="4" t="s">
        <v>4053</v>
      </c>
      <c r="D1755" s="4" t="s">
        <v>39</v>
      </c>
      <c r="E1755" s="4">
        <v>1.10075E-2</v>
      </c>
      <c r="F1755" s="4">
        <v>6.6384300000000001E-4</v>
      </c>
      <c r="G1755" s="4">
        <v>1</v>
      </c>
      <c r="H1755" s="4">
        <v>1</v>
      </c>
      <c r="I1755" s="4">
        <v>3</v>
      </c>
      <c r="J1755" s="4" t="s">
        <v>4042</v>
      </c>
      <c r="K1755" s="4" t="s">
        <v>4054</v>
      </c>
      <c r="L1755" s="4" t="s">
        <v>39</v>
      </c>
      <c r="M1755" s="4">
        <v>1</v>
      </c>
      <c r="N1755" s="4">
        <v>1313.76749</v>
      </c>
      <c r="O1755" s="4" t="s">
        <v>34</v>
      </c>
      <c r="P1755" s="4" t="s">
        <v>34</v>
      </c>
      <c r="Q1755" s="4">
        <v>1.9819999999999999E-4</v>
      </c>
      <c r="R1755" s="4">
        <v>1.627E-3</v>
      </c>
      <c r="S1755" s="4">
        <v>2.4300000000000002</v>
      </c>
    </row>
    <row r="1756" spans="1:34" x14ac:dyDescent="0.25">
      <c r="A1756" s="3" t="s">
        <v>34</v>
      </c>
      <c r="B1756" s="3" t="s">
        <v>35</v>
      </c>
      <c r="C1756" s="3" t="s">
        <v>4055</v>
      </c>
      <c r="D1756" s="3" t="s">
        <v>4056</v>
      </c>
      <c r="E1756" s="3">
        <v>0</v>
      </c>
      <c r="F1756" s="3">
        <v>8.1289999999999996</v>
      </c>
      <c r="G1756" s="3">
        <v>10</v>
      </c>
      <c r="H1756" s="3">
        <v>2</v>
      </c>
      <c r="I1756" s="3">
        <v>3</v>
      </c>
      <c r="J1756" s="3">
        <v>2</v>
      </c>
      <c r="K1756" s="3">
        <v>376</v>
      </c>
      <c r="L1756" s="3">
        <v>42.5</v>
      </c>
      <c r="M1756" s="3">
        <v>8.7799999999999994</v>
      </c>
      <c r="N1756" s="3">
        <v>9.02</v>
      </c>
      <c r="O1756" s="3">
        <v>2</v>
      </c>
      <c r="P1756" s="3" t="s">
        <v>39</v>
      </c>
      <c r="Q1756" s="3" t="s">
        <v>39</v>
      </c>
      <c r="R1756" s="3" t="s">
        <v>39</v>
      </c>
      <c r="S1756" s="3" t="s">
        <v>2204</v>
      </c>
      <c r="T1756" s="3" t="s">
        <v>39</v>
      </c>
      <c r="U1756" s="3" t="s">
        <v>4057</v>
      </c>
      <c r="V1756" s="3" t="s">
        <v>39</v>
      </c>
      <c r="W1756" s="3" t="s">
        <v>652</v>
      </c>
      <c r="X1756" s="3" t="s">
        <v>39</v>
      </c>
      <c r="Y1756" s="3" t="s">
        <v>39</v>
      </c>
      <c r="Z1756" s="3" t="s">
        <v>39</v>
      </c>
      <c r="AA1756" s="3">
        <v>0</v>
      </c>
      <c r="AB1756" s="3" t="s">
        <v>34</v>
      </c>
      <c r="AC1756" s="3">
        <v>1</v>
      </c>
      <c r="AD1756" s="3">
        <v>0</v>
      </c>
      <c r="AE1756" s="3" t="s">
        <v>39</v>
      </c>
      <c r="AF1756" s="3">
        <v>1</v>
      </c>
      <c r="AG1756" s="3" t="s">
        <v>4058</v>
      </c>
      <c r="AH1756" s="3" t="s">
        <v>4058</v>
      </c>
    </row>
    <row r="1757" spans="1:34" hidden="1" outlineLevel="1" collapsed="1" x14ac:dyDescent="0.25">
      <c r="A1757" t="s">
        <v>39</v>
      </c>
      <c r="B1757" s="2" t="s">
        <v>45</v>
      </c>
      <c r="C1757" s="2" t="s">
        <v>46</v>
      </c>
      <c r="D1757" s="2" t="s">
        <v>33</v>
      </c>
      <c r="E1757" s="2" t="s">
        <v>47</v>
      </c>
      <c r="F1757" s="2" t="s">
        <v>48</v>
      </c>
      <c r="G1757" s="2" t="s">
        <v>28</v>
      </c>
      <c r="H1757" s="2" t="s">
        <v>49</v>
      </c>
      <c r="I1757" s="2" t="s">
        <v>8</v>
      </c>
      <c r="J1757" s="2" t="s">
        <v>50</v>
      </c>
      <c r="K1757" s="2" t="s">
        <v>51</v>
      </c>
      <c r="L1757" s="2" t="s">
        <v>52</v>
      </c>
      <c r="M1757" s="2" t="s">
        <v>53</v>
      </c>
      <c r="N1757" s="2" t="s">
        <v>54</v>
      </c>
      <c r="O1757" s="2" t="s">
        <v>27</v>
      </c>
      <c r="P1757" s="2" t="s">
        <v>55</v>
      </c>
      <c r="Q1757" s="2" t="s">
        <v>56</v>
      </c>
      <c r="R1757" s="2" t="s">
        <v>57</v>
      </c>
      <c r="S1757" s="2" t="s">
        <v>58</v>
      </c>
    </row>
    <row r="1758" spans="1:34" hidden="1" outlineLevel="1" collapsed="1" x14ac:dyDescent="0.25">
      <c r="A1758" t="s">
        <v>39</v>
      </c>
      <c r="B1758" s="4" t="s">
        <v>34</v>
      </c>
      <c r="C1758" s="4" t="s">
        <v>4059</v>
      </c>
      <c r="D1758" s="4" t="s">
        <v>270</v>
      </c>
      <c r="E1758" s="4">
        <v>3.2782599999999999E-3</v>
      </c>
      <c r="F1758" s="4">
        <v>6.6384300000000001E-4</v>
      </c>
      <c r="G1758" s="4">
        <v>1</v>
      </c>
      <c r="H1758" s="4">
        <v>1</v>
      </c>
      <c r="I1758" s="4">
        <v>2</v>
      </c>
      <c r="J1758" s="4" t="s">
        <v>4055</v>
      </c>
      <c r="K1758" s="4" t="s">
        <v>4060</v>
      </c>
      <c r="L1758" s="4" t="s">
        <v>4061</v>
      </c>
      <c r="M1758" s="4">
        <v>0</v>
      </c>
      <c r="N1758" s="4">
        <v>1808.9098799999999</v>
      </c>
      <c r="O1758" s="4" t="s">
        <v>34</v>
      </c>
      <c r="P1758" s="4" t="s">
        <v>34</v>
      </c>
      <c r="Q1758" s="4">
        <v>1.9819999999999999E-4</v>
      </c>
      <c r="R1758" s="4">
        <v>3.3649999999999999E-4</v>
      </c>
      <c r="S1758" s="4">
        <v>2.69</v>
      </c>
    </row>
    <row r="1759" spans="1:34" hidden="1" outlineLevel="1" collapsed="1" x14ac:dyDescent="0.25">
      <c r="A1759" t="s">
        <v>39</v>
      </c>
      <c r="B1759" s="4" t="s">
        <v>34</v>
      </c>
      <c r="C1759" s="4" t="s">
        <v>4062</v>
      </c>
      <c r="D1759" s="4" t="s">
        <v>39</v>
      </c>
      <c r="E1759" s="4">
        <v>4.0073399999999998E-4</v>
      </c>
      <c r="F1759" s="4">
        <v>6.6384300000000001E-4</v>
      </c>
      <c r="G1759" s="4">
        <v>1</v>
      </c>
      <c r="H1759" s="4">
        <v>1</v>
      </c>
      <c r="I1759" s="4">
        <v>1</v>
      </c>
      <c r="J1759" s="4" t="s">
        <v>4055</v>
      </c>
      <c r="K1759" s="4" t="s">
        <v>4063</v>
      </c>
      <c r="L1759" s="4" t="s">
        <v>39</v>
      </c>
      <c r="M1759" s="4">
        <v>0</v>
      </c>
      <c r="N1759" s="4">
        <v>2206.12779</v>
      </c>
      <c r="O1759" s="4" t="s">
        <v>34</v>
      </c>
      <c r="P1759" s="4" t="s">
        <v>34</v>
      </c>
      <c r="Q1759" s="4">
        <v>1.9819999999999999E-4</v>
      </c>
      <c r="R1759" s="4">
        <v>2.2059999999999999E-5</v>
      </c>
      <c r="S1759" s="4">
        <v>3.11</v>
      </c>
    </row>
    <row r="1760" spans="1:34" x14ac:dyDescent="0.25">
      <c r="A1760" s="3" t="s">
        <v>34</v>
      </c>
      <c r="B1760" s="3" t="s">
        <v>35</v>
      </c>
      <c r="C1760" s="3" t="s">
        <v>4064</v>
      </c>
      <c r="D1760" s="3" t="s">
        <v>4065</v>
      </c>
      <c r="E1760" s="3">
        <v>0</v>
      </c>
      <c r="F1760" s="3">
        <v>8.1150000000000002</v>
      </c>
      <c r="G1760" s="3">
        <v>10</v>
      </c>
      <c r="H1760" s="3">
        <v>2</v>
      </c>
      <c r="I1760" s="3">
        <v>5</v>
      </c>
      <c r="J1760" s="3">
        <v>2</v>
      </c>
      <c r="K1760" s="3">
        <v>319</v>
      </c>
      <c r="L1760" s="3">
        <v>34.799999999999997</v>
      </c>
      <c r="M1760" s="3">
        <v>6.24</v>
      </c>
      <c r="N1760" s="3">
        <v>14.38</v>
      </c>
      <c r="O1760" s="3">
        <v>2</v>
      </c>
      <c r="P1760" s="3" t="s">
        <v>39</v>
      </c>
      <c r="Q1760" s="3" t="s">
        <v>39</v>
      </c>
      <c r="R1760" s="3" t="s">
        <v>222</v>
      </c>
      <c r="S1760" s="3" t="s">
        <v>2437</v>
      </c>
      <c r="T1760" s="3" t="s">
        <v>39</v>
      </c>
      <c r="U1760" s="3" t="s">
        <v>4066</v>
      </c>
      <c r="V1760" s="3" t="s">
        <v>39</v>
      </c>
      <c r="W1760" s="3" t="s">
        <v>620</v>
      </c>
      <c r="X1760" s="3" t="s">
        <v>39</v>
      </c>
      <c r="Y1760" s="3" t="s">
        <v>39</v>
      </c>
      <c r="Z1760" s="3" t="s">
        <v>39</v>
      </c>
      <c r="AA1760" s="3">
        <v>0</v>
      </c>
      <c r="AB1760" s="3" t="s">
        <v>34</v>
      </c>
      <c r="AC1760" s="3">
        <v>1</v>
      </c>
      <c r="AD1760" s="3">
        <v>0</v>
      </c>
      <c r="AE1760" s="3" t="s">
        <v>39</v>
      </c>
      <c r="AF1760" s="3">
        <v>0</v>
      </c>
      <c r="AG1760" s="3" t="s">
        <v>39</v>
      </c>
      <c r="AH1760" s="3" t="s">
        <v>1912</v>
      </c>
    </row>
    <row r="1761" spans="1:34" hidden="1" outlineLevel="1" collapsed="1" x14ac:dyDescent="0.25">
      <c r="A1761" t="s">
        <v>39</v>
      </c>
      <c r="B1761" s="2" t="s">
        <v>45</v>
      </c>
      <c r="C1761" s="2" t="s">
        <v>46</v>
      </c>
      <c r="D1761" s="2" t="s">
        <v>33</v>
      </c>
      <c r="E1761" s="2" t="s">
        <v>47</v>
      </c>
      <c r="F1761" s="2" t="s">
        <v>48</v>
      </c>
      <c r="G1761" s="2" t="s">
        <v>28</v>
      </c>
      <c r="H1761" s="2" t="s">
        <v>49</v>
      </c>
      <c r="I1761" s="2" t="s">
        <v>8</v>
      </c>
      <c r="J1761" s="2" t="s">
        <v>50</v>
      </c>
      <c r="K1761" s="2" t="s">
        <v>51</v>
      </c>
      <c r="L1761" s="2" t="s">
        <v>52</v>
      </c>
      <c r="M1761" s="2" t="s">
        <v>53</v>
      </c>
      <c r="N1761" s="2" t="s">
        <v>54</v>
      </c>
      <c r="O1761" s="2" t="s">
        <v>27</v>
      </c>
      <c r="P1761" s="2" t="s">
        <v>55</v>
      </c>
      <c r="Q1761" s="2" t="s">
        <v>56</v>
      </c>
      <c r="R1761" s="2" t="s">
        <v>57</v>
      </c>
      <c r="S1761" s="2" t="s">
        <v>58</v>
      </c>
    </row>
    <row r="1762" spans="1:34" hidden="1" outlineLevel="1" collapsed="1" x14ac:dyDescent="0.25">
      <c r="A1762" t="s">
        <v>39</v>
      </c>
      <c r="B1762" s="4" t="s">
        <v>34</v>
      </c>
      <c r="C1762" s="4" t="s">
        <v>4067</v>
      </c>
      <c r="D1762" s="4" t="s">
        <v>341</v>
      </c>
      <c r="E1762" s="4">
        <v>1.52845E-3</v>
      </c>
      <c r="F1762" s="4">
        <v>6.6384300000000001E-4</v>
      </c>
      <c r="G1762" s="4">
        <v>1</v>
      </c>
      <c r="H1762" s="4">
        <v>1</v>
      </c>
      <c r="I1762" s="4">
        <v>2</v>
      </c>
      <c r="J1762" s="4" t="s">
        <v>4064</v>
      </c>
      <c r="K1762" s="4" t="s">
        <v>4068</v>
      </c>
      <c r="L1762" s="4" t="s">
        <v>4069</v>
      </c>
      <c r="M1762" s="4">
        <v>0</v>
      </c>
      <c r="N1762" s="4">
        <v>1042.5891300000001</v>
      </c>
      <c r="O1762" s="4" t="s">
        <v>34</v>
      </c>
      <c r="P1762" s="4" t="s">
        <v>34</v>
      </c>
      <c r="Q1762" s="4">
        <v>1.9819999999999999E-4</v>
      </c>
      <c r="R1762" s="4">
        <v>1.2549999999999999E-4</v>
      </c>
      <c r="S1762" s="4">
        <v>2.37</v>
      </c>
    </row>
    <row r="1763" spans="1:34" hidden="1" outlineLevel="1" collapsed="1" x14ac:dyDescent="0.25">
      <c r="A1763" t="s">
        <v>39</v>
      </c>
      <c r="B1763" s="4" t="s">
        <v>34</v>
      </c>
      <c r="C1763" s="4" t="s">
        <v>4070</v>
      </c>
      <c r="D1763" s="4" t="s">
        <v>39</v>
      </c>
      <c r="E1763" s="4">
        <v>8.7722500000000003E-4</v>
      </c>
      <c r="F1763" s="4">
        <v>6.6384300000000001E-4</v>
      </c>
      <c r="G1763" s="4">
        <v>1</v>
      </c>
      <c r="H1763" s="4">
        <v>1</v>
      </c>
      <c r="I1763" s="4">
        <v>3</v>
      </c>
      <c r="J1763" s="4" t="s">
        <v>4064</v>
      </c>
      <c r="K1763" s="4" t="s">
        <v>4071</v>
      </c>
      <c r="L1763" s="4" t="s">
        <v>39</v>
      </c>
      <c r="M1763" s="4">
        <v>1</v>
      </c>
      <c r="N1763" s="4">
        <v>2187.07755</v>
      </c>
      <c r="O1763" s="4" t="s">
        <v>34</v>
      </c>
      <c r="P1763" s="4" t="s">
        <v>34</v>
      </c>
      <c r="Q1763" s="4">
        <v>1.9819999999999999E-4</v>
      </c>
      <c r="R1763" s="4">
        <v>6.109E-5</v>
      </c>
      <c r="S1763" s="4">
        <v>4.0599999999999996</v>
      </c>
    </row>
    <row r="1764" spans="1:34" x14ac:dyDescent="0.25">
      <c r="A1764" s="3" t="s">
        <v>34</v>
      </c>
      <c r="B1764" s="3" t="s">
        <v>35</v>
      </c>
      <c r="C1764" s="3" t="s">
        <v>4072</v>
      </c>
      <c r="D1764" s="3" t="s">
        <v>4073</v>
      </c>
      <c r="E1764" s="3">
        <v>0</v>
      </c>
      <c r="F1764" s="3">
        <v>8.0350000000000001</v>
      </c>
      <c r="G1764" s="3">
        <v>7</v>
      </c>
      <c r="H1764" s="3">
        <v>2</v>
      </c>
      <c r="I1764" s="3">
        <v>3</v>
      </c>
      <c r="J1764" s="3">
        <v>2</v>
      </c>
      <c r="K1764" s="3">
        <v>414</v>
      </c>
      <c r="L1764" s="3">
        <v>44.5</v>
      </c>
      <c r="M1764" s="3">
        <v>4.93</v>
      </c>
      <c r="N1764" s="3">
        <v>9.0500000000000007</v>
      </c>
      <c r="O1764" s="3">
        <v>2</v>
      </c>
      <c r="P1764" s="3" t="s">
        <v>39</v>
      </c>
      <c r="Q1764" s="3" t="s">
        <v>39</v>
      </c>
      <c r="R1764" s="3" t="s">
        <v>39</v>
      </c>
      <c r="S1764" s="3" t="s">
        <v>1843</v>
      </c>
      <c r="T1764" s="3" t="s">
        <v>39</v>
      </c>
      <c r="U1764" s="3" t="s">
        <v>4072</v>
      </c>
      <c r="V1764" s="3" t="s">
        <v>39</v>
      </c>
      <c r="W1764" s="3" t="s">
        <v>226</v>
      </c>
      <c r="X1764" s="3" t="s">
        <v>39</v>
      </c>
      <c r="Y1764" s="3" t="s">
        <v>39</v>
      </c>
      <c r="Z1764" s="3" t="s">
        <v>39</v>
      </c>
      <c r="AA1764" s="3">
        <v>0</v>
      </c>
      <c r="AB1764" s="3" t="s">
        <v>34</v>
      </c>
      <c r="AC1764" s="3">
        <v>1</v>
      </c>
      <c r="AD1764" s="3">
        <v>0</v>
      </c>
      <c r="AE1764" s="3" t="s">
        <v>39</v>
      </c>
      <c r="AF1764" s="3">
        <v>0</v>
      </c>
      <c r="AG1764" s="3" t="s">
        <v>39</v>
      </c>
      <c r="AH1764" s="3" t="s">
        <v>39</v>
      </c>
    </row>
    <row r="1765" spans="1:34" hidden="1" outlineLevel="1" collapsed="1" x14ac:dyDescent="0.25">
      <c r="A1765" t="s">
        <v>39</v>
      </c>
      <c r="B1765" s="2" t="s">
        <v>45</v>
      </c>
      <c r="C1765" s="2" t="s">
        <v>46</v>
      </c>
      <c r="D1765" s="2" t="s">
        <v>33</v>
      </c>
      <c r="E1765" s="2" t="s">
        <v>47</v>
      </c>
      <c r="F1765" s="2" t="s">
        <v>48</v>
      </c>
      <c r="G1765" s="2" t="s">
        <v>28</v>
      </c>
      <c r="H1765" s="2" t="s">
        <v>49</v>
      </c>
      <c r="I1765" s="2" t="s">
        <v>8</v>
      </c>
      <c r="J1765" s="2" t="s">
        <v>50</v>
      </c>
      <c r="K1765" s="2" t="s">
        <v>51</v>
      </c>
      <c r="L1765" s="2" t="s">
        <v>52</v>
      </c>
      <c r="M1765" s="2" t="s">
        <v>53</v>
      </c>
      <c r="N1765" s="2" t="s">
        <v>54</v>
      </c>
      <c r="O1765" s="2" t="s">
        <v>27</v>
      </c>
      <c r="P1765" s="2" t="s">
        <v>55</v>
      </c>
      <c r="Q1765" s="2" t="s">
        <v>56</v>
      </c>
      <c r="R1765" s="2" t="s">
        <v>57</v>
      </c>
      <c r="S1765" s="2" t="s">
        <v>58</v>
      </c>
    </row>
    <row r="1766" spans="1:34" hidden="1" outlineLevel="1" collapsed="1" x14ac:dyDescent="0.25">
      <c r="A1766" t="s">
        <v>39</v>
      </c>
      <c r="B1766" s="4" t="s">
        <v>34</v>
      </c>
      <c r="C1766" s="4" t="s">
        <v>4074</v>
      </c>
      <c r="D1766" s="4" t="s">
        <v>39</v>
      </c>
      <c r="E1766" s="4">
        <v>9.9245099999999992E-3</v>
      </c>
      <c r="F1766" s="4">
        <v>6.6384300000000001E-4</v>
      </c>
      <c r="G1766" s="4">
        <v>1</v>
      </c>
      <c r="H1766" s="4">
        <v>1</v>
      </c>
      <c r="I1766" s="4">
        <v>2</v>
      </c>
      <c r="J1766" s="4" t="s">
        <v>4072</v>
      </c>
      <c r="K1766" s="4" t="s">
        <v>4075</v>
      </c>
      <c r="L1766" s="4" t="s">
        <v>39</v>
      </c>
      <c r="M1766" s="4">
        <v>0</v>
      </c>
      <c r="N1766" s="4">
        <v>1829.9504400000001</v>
      </c>
      <c r="O1766" s="4" t="s">
        <v>34</v>
      </c>
      <c r="P1766" s="4" t="s">
        <v>34</v>
      </c>
      <c r="Q1766" s="4">
        <v>1.9819999999999999E-4</v>
      </c>
      <c r="R1766" s="4">
        <v>1.42E-3</v>
      </c>
      <c r="S1766" s="4">
        <v>2.68</v>
      </c>
    </row>
    <row r="1767" spans="1:34" hidden="1" outlineLevel="1" collapsed="1" x14ac:dyDescent="0.25">
      <c r="A1767" t="s">
        <v>39</v>
      </c>
      <c r="B1767" s="4" t="s">
        <v>34</v>
      </c>
      <c r="C1767" s="4" t="s">
        <v>4076</v>
      </c>
      <c r="D1767" s="4" t="s">
        <v>39</v>
      </c>
      <c r="E1767" s="4">
        <v>1.5618500000000001E-4</v>
      </c>
      <c r="F1767" s="4">
        <v>6.6384300000000001E-4</v>
      </c>
      <c r="G1767" s="4">
        <v>1</v>
      </c>
      <c r="H1767" s="4">
        <v>1</v>
      </c>
      <c r="I1767" s="4">
        <v>1</v>
      </c>
      <c r="J1767" s="4" t="s">
        <v>4072</v>
      </c>
      <c r="K1767" s="4" t="s">
        <v>4077</v>
      </c>
      <c r="L1767" s="4" t="s">
        <v>39</v>
      </c>
      <c r="M1767" s="4">
        <v>0</v>
      </c>
      <c r="N1767" s="4">
        <v>1591.7598399999999</v>
      </c>
      <c r="O1767" s="4" t="s">
        <v>34</v>
      </c>
      <c r="P1767" s="4" t="s">
        <v>34</v>
      </c>
      <c r="Q1767" s="4">
        <v>1.9819999999999999E-4</v>
      </c>
      <c r="R1767" s="4">
        <v>6.4989999999999999E-6</v>
      </c>
      <c r="S1767" s="4">
        <v>4.0199999999999996</v>
      </c>
    </row>
    <row r="1768" spans="1:34" x14ac:dyDescent="0.25">
      <c r="A1768" s="3" t="s">
        <v>34</v>
      </c>
      <c r="B1768" s="3" t="s">
        <v>35</v>
      </c>
      <c r="C1768" s="3" t="s">
        <v>4078</v>
      </c>
      <c r="D1768" s="3" t="s">
        <v>4079</v>
      </c>
      <c r="E1768" s="3">
        <v>0</v>
      </c>
      <c r="F1768" s="3">
        <v>8.0060000000000002</v>
      </c>
      <c r="G1768" s="3">
        <v>14</v>
      </c>
      <c r="H1768" s="3">
        <v>3</v>
      </c>
      <c r="I1768" s="3">
        <v>3</v>
      </c>
      <c r="J1768" s="3">
        <v>3</v>
      </c>
      <c r="K1768" s="3">
        <v>359</v>
      </c>
      <c r="L1768" s="3">
        <v>39.4</v>
      </c>
      <c r="M1768" s="3">
        <v>6.25</v>
      </c>
      <c r="N1768" s="3">
        <v>5.5</v>
      </c>
      <c r="O1768" s="3">
        <v>3</v>
      </c>
      <c r="P1768" s="3" t="s">
        <v>39</v>
      </c>
      <c r="Q1768" s="3" t="s">
        <v>39</v>
      </c>
      <c r="R1768" s="3" t="s">
        <v>355</v>
      </c>
      <c r="S1768" s="3" t="s">
        <v>4080</v>
      </c>
      <c r="T1768" s="3" t="s">
        <v>39</v>
      </c>
      <c r="U1768" s="3" t="s">
        <v>4081</v>
      </c>
      <c r="V1768" s="3" t="s">
        <v>39</v>
      </c>
      <c r="W1768" s="3" t="s">
        <v>652</v>
      </c>
      <c r="X1768" s="3" t="s">
        <v>39</v>
      </c>
      <c r="Y1768" s="3" t="s">
        <v>39</v>
      </c>
      <c r="Z1768" s="3" t="s">
        <v>39</v>
      </c>
      <c r="AA1768" s="3">
        <v>0</v>
      </c>
      <c r="AB1768" s="3" t="s">
        <v>34</v>
      </c>
      <c r="AC1768" s="3">
        <v>1</v>
      </c>
      <c r="AD1768" s="3">
        <v>0</v>
      </c>
      <c r="AE1768" s="3" t="s">
        <v>39</v>
      </c>
      <c r="AF1768" s="3">
        <v>2</v>
      </c>
      <c r="AG1768" s="3" t="s">
        <v>4082</v>
      </c>
      <c r="AH1768" s="3" t="s">
        <v>4082</v>
      </c>
    </row>
    <row r="1769" spans="1:34" hidden="1" outlineLevel="1" collapsed="1" x14ac:dyDescent="0.25">
      <c r="A1769" t="s">
        <v>39</v>
      </c>
      <c r="B1769" s="2" t="s">
        <v>45</v>
      </c>
      <c r="C1769" s="2" t="s">
        <v>46</v>
      </c>
      <c r="D1769" s="2" t="s">
        <v>33</v>
      </c>
      <c r="E1769" s="2" t="s">
        <v>47</v>
      </c>
      <c r="F1769" s="2" t="s">
        <v>48</v>
      </c>
      <c r="G1769" s="2" t="s">
        <v>28</v>
      </c>
      <c r="H1769" s="2" t="s">
        <v>49</v>
      </c>
      <c r="I1769" s="2" t="s">
        <v>8</v>
      </c>
      <c r="J1769" s="2" t="s">
        <v>50</v>
      </c>
      <c r="K1769" s="2" t="s">
        <v>51</v>
      </c>
      <c r="L1769" s="2" t="s">
        <v>52</v>
      </c>
      <c r="M1769" s="2" t="s">
        <v>53</v>
      </c>
      <c r="N1769" s="2" t="s">
        <v>54</v>
      </c>
      <c r="O1769" s="2" t="s">
        <v>27</v>
      </c>
      <c r="P1769" s="2" t="s">
        <v>55</v>
      </c>
      <c r="Q1769" s="2" t="s">
        <v>56</v>
      </c>
      <c r="R1769" s="2" t="s">
        <v>57</v>
      </c>
      <c r="S1769" s="2" t="s">
        <v>58</v>
      </c>
    </row>
    <row r="1770" spans="1:34" hidden="1" outlineLevel="1" collapsed="1" x14ac:dyDescent="0.25">
      <c r="A1770" t="s">
        <v>39</v>
      </c>
      <c r="B1770" s="4" t="s">
        <v>34</v>
      </c>
      <c r="C1770" s="4" t="s">
        <v>4083</v>
      </c>
      <c r="D1770" s="4" t="s">
        <v>87</v>
      </c>
      <c r="E1770" s="4">
        <v>1.8360399999999999E-2</v>
      </c>
      <c r="F1770" s="4">
        <v>6.6384300000000001E-4</v>
      </c>
      <c r="G1770" s="4">
        <v>1</v>
      </c>
      <c r="H1770" s="4">
        <v>1</v>
      </c>
      <c r="I1770" s="4">
        <v>1</v>
      </c>
      <c r="J1770" s="4" t="s">
        <v>4078</v>
      </c>
      <c r="K1770" s="4" t="s">
        <v>4084</v>
      </c>
      <c r="L1770" s="4" t="s">
        <v>4085</v>
      </c>
      <c r="M1770" s="4">
        <v>0</v>
      </c>
      <c r="N1770" s="4">
        <v>2218.0947799999999</v>
      </c>
      <c r="O1770" s="4" t="s">
        <v>34</v>
      </c>
      <c r="P1770" s="4" t="s">
        <v>34</v>
      </c>
      <c r="Q1770" s="4">
        <v>1.9819999999999999E-4</v>
      </c>
      <c r="R1770" s="4">
        <v>3.1670000000000001E-3</v>
      </c>
      <c r="S1770" s="4">
        <v>3.18</v>
      </c>
    </row>
    <row r="1771" spans="1:34" hidden="1" outlineLevel="1" collapsed="1" x14ac:dyDescent="0.25">
      <c r="A1771" t="s">
        <v>39</v>
      </c>
      <c r="B1771" s="4" t="s">
        <v>34</v>
      </c>
      <c r="C1771" s="4" t="s">
        <v>4086</v>
      </c>
      <c r="D1771" s="4" t="s">
        <v>270</v>
      </c>
      <c r="E1771" s="4">
        <v>1.49377E-2</v>
      </c>
      <c r="F1771" s="4">
        <v>6.6384300000000001E-4</v>
      </c>
      <c r="G1771" s="4">
        <v>1</v>
      </c>
      <c r="H1771" s="4">
        <v>1</v>
      </c>
      <c r="I1771" s="4">
        <v>1</v>
      </c>
      <c r="J1771" s="4" t="s">
        <v>4078</v>
      </c>
      <c r="K1771" s="4" t="s">
        <v>4087</v>
      </c>
      <c r="L1771" s="4" t="s">
        <v>4088</v>
      </c>
      <c r="M1771" s="4">
        <v>0</v>
      </c>
      <c r="N1771" s="4">
        <v>1622.7941800000001</v>
      </c>
      <c r="O1771" s="4" t="s">
        <v>34</v>
      </c>
      <c r="P1771" s="4" t="s">
        <v>34</v>
      </c>
      <c r="Q1771" s="4">
        <v>1.9819999999999999E-4</v>
      </c>
      <c r="R1771" s="4">
        <v>2.4329999999999998E-3</v>
      </c>
      <c r="S1771" s="4">
        <v>2.33</v>
      </c>
    </row>
    <row r="1772" spans="1:34" hidden="1" outlineLevel="1" collapsed="1" x14ac:dyDescent="0.25">
      <c r="A1772" t="s">
        <v>39</v>
      </c>
      <c r="B1772" s="4" t="s">
        <v>34</v>
      </c>
      <c r="C1772" s="4" t="s">
        <v>4089</v>
      </c>
      <c r="D1772" s="4" t="s">
        <v>39</v>
      </c>
      <c r="E1772" s="4">
        <v>9.1258799999999994E-3</v>
      </c>
      <c r="F1772" s="4">
        <v>6.6384300000000001E-4</v>
      </c>
      <c r="G1772" s="4">
        <v>1</v>
      </c>
      <c r="H1772" s="4">
        <v>1</v>
      </c>
      <c r="I1772" s="4">
        <v>1</v>
      </c>
      <c r="J1772" s="4" t="s">
        <v>4078</v>
      </c>
      <c r="K1772" s="4" t="s">
        <v>4090</v>
      </c>
      <c r="L1772" s="4" t="s">
        <v>39</v>
      </c>
      <c r="M1772" s="4">
        <v>0</v>
      </c>
      <c r="N1772" s="4">
        <v>1557.82311</v>
      </c>
      <c r="O1772" s="4" t="s">
        <v>34</v>
      </c>
      <c r="P1772" s="4" t="s">
        <v>34</v>
      </c>
      <c r="Q1772" s="4">
        <v>1.9819999999999999E-4</v>
      </c>
      <c r="R1772" s="4">
        <v>1.279E-3</v>
      </c>
      <c r="S1772" s="4">
        <v>1.35</v>
      </c>
    </row>
    <row r="1773" spans="1:34" x14ac:dyDescent="0.25">
      <c r="A1773" s="3" t="s">
        <v>34</v>
      </c>
      <c r="B1773" s="3" t="s">
        <v>35</v>
      </c>
      <c r="C1773" s="3" t="s">
        <v>4091</v>
      </c>
      <c r="D1773" s="3" t="s">
        <v>4092</v>
      </c>
      <c r="E1773" s="3">
        <v>0</v>
      </c>
      <c r="F1773" s="3">
        <v>8.0020000000000007</v>
      </c>
      <c r="G1773" s="3">
        <v>9</v>
      </c>
      <c r="H1773" s="3">
        <v>3</v>
      </c>
      <c r="I1773" s="3">
        <v>4</v>
      </c>
      <c r="J1773" s="3">
        <v>3</v>
      </c>
      <c r="K1773" s="3">
        <v>551</v>
      </c>
      <c r="L1773" s="3">
        <v>61.3</v>
      </c>
      <c r="M1773" s="3">
        <v>6.4</v>
      </c>
      <c r="N1773" s="3">
        <v>10.98</v>
      </c>
      <c r="O1773" s="3">
        <v>3</v>
      </c>
      <c r="P1773" s="3" t="s">
        <v>39</v>
      </c>
      <c r="Q1773" s="3" t="s">
        <v>39</v>
      </c>
      <c r="R1773" s="3" t="s">
        <v>39</v>
      </c>
      <c r="S1773" s="3" t="s">
        <v>4093</v>
      </c>
      <c r="T1773" s="3" t="s">
        <v>39</v>
      </c>
      <c r="U1773" s="3" t="s">
        <v>4091</v>
      </c>
      <c r="V1773" s="3" t="s">
        <v>39</v>
      </c>
      <c r="W1773" s="3" t="s">
        <v>358</v>
      </c>
      <c r="X1773" s="3" t="s">
        <v>39</v>
      </c>
      <c r="Y1773" s="3" t="s">
        <v>39</v>
      </c>
      <c r="Z1773" s="3" t="s">
        <v>39</v>
      </c>
      <c r="AA1773" s="3">
        <v>0</v>
      </c>
      <c r="AB1773" s="3" t="s">
        <v>34</v>
      </c>
      <c r="AC1773" s="3">
        <v>1</v>
      </c>
      <c r="AD1773" s="3">
        <v>0</v>
      </c>
      <c r="AE1773" s="3" t="s">
        <v>39</v>
      </c>
      <c r="AF1773" s="3">
        <v>1</v>
      </c>
      <c r="AG1773" s="3" t="s">
        <v>4094</v>
      </c>
      <c r="AH1773" s="3" t="s">
        <v>4095</v>
      </c>
    </row>
    <row r="1774" spans="1:34" hidden="1" outlineLevel="1" collapsed="1" x14ac:dyDescent="0.25">
      <c r="A1774" t="s">
        <v>39</v>
      </c>
      <c r="B1774" s="2" t="s">
        <v>45</v>
      </c>
      <c r="C1774" s="2" t="s">
        <v>46</v>
      </c>
      <c r="D1774" s="2" t="s">
        <v>33</v>
      </c>
      <c r="E1774" s="2" t="s">
        <v>47</v>
      </c>
      <c r="F1774" s="2" t="s">
        <v>48</v>
      </c>
      <c r="G1774" s="2" t="s">
        <v>28</v>
      </c>
      <c r="H1774" s="2" t="s">
        <v>49</v>
      </c>
      <c r="I1774" s="2" t="s">
        <v>8</v>
      </c>
      <c r="J1774" s="2" t="s">
        <v>50</v>
      </c>
      <c r="K1774" s="2" t="s">
        <v>51</v>
      </c>
      <c r="L1774" s="2" t="s">
        <v>52</v>
      </c>
      <c r="M1774" s="2" t="s">
        <v>53</v>
      </c>
      <c r="N1774" s="2" t="s">
        <v>54</v>
      </c>
      <c r="O1774" s="2" t="s">
        <v>27</v>
      </c>
      <c r="P1774" s="2" t="s">
        <v>55</v>
      </c>
      <c r="Q1774" s="2" t="s">
        <v>56</v>
      </c>
      <c r="R1774" s="2" t="s">
        <v>57</v>
      </c>
      <c r="S1774" s="2" t="s">
        <v>58</v>
      </c>
    </row>
    <row r="1775" spans="1:34" hidden="1" outlineLevel="1" collapsed="1" x14ac:dyDescent="0.25">
      <c r="A1775" t="s">
        <v>39</v>
      </c>
      <c r="B1775" s="4" t="s">
        <v>34</v>
      </c>
      <c r="C1775" s="4" t="s">
        <v>4096</v>
      </c>
      <c r="D1775" s="4" t="s">
        <v>39</v>
      </c>
      <c r="E1775" s="4">
        <v>1.76472E-3</v>
      </c>
      <c r="F1775" s="4">
        <v>6.6384300000000001E-4</v>
      </c>
      <c r="G1775" s="4">
        <v>1</v>
      </c>
      <c r="H1775" s="4">
        <v>1</v>
      </c>
      <c r="I1775" s="4">
        <v>2</v>
      </c>
      <c r="J1775" s="4" t="s">
        <v>4091</v>
      </c>
      <c r="K1775" s="4" t="s">
        <v>4097</v>
      </c>
      <c r="L1775" s="4" t="s">
        <v>39</v>
      </c>
      <c r="M1775" s="4">
        <v>0</v>
      </c>
      <c r="N1775" s="4">
        <v>1420.70668</v>
      </c>
      <c r="O1775" s="4" t="s">
        <v>34</v>
      </c>
      <c r="P1775" s="4" t="s">
        <v>34</v>
      </c>
      <c r="Q1775" s="4">
        <v>1.9819999999999999E-4</v>
      </c>
      <c r="R1775" s="4">
        <v>1.5119999999999999E-4</v>
      </c>
      <c r="S1775" s="4">
        <v>3.28</v>
      </c>
    </row>
    <row r="1776" spans="1:34" hidden="1" outlineLevel="1" collapsed="1" x14ac:dyDescent="0.25">
      <c r="A1776" t="s">
        <v>39</v>
      </c>
      <c r="B1776" s="4" t="s">
        <v>34</v>
      </c>
      <c r="C1776" s="4" t="s">
        <v>4098</v>
      </c>
      <c r="D1776" s="4" t="s">
        <v>39</v>
      </c>
      <c r="E1776" s="4">
        <v>9.4934200000000007E-3</v>
      </c>
      <c r="F1776" s="4">
        <v>6.6384300000000001E-4</v>
      </c>
      <c r="G1776" s="4">
        <v>1</v>
      </c>
      <c r="H1776" s="4">
        <v>1</v>
      </c>
      <c r="I1776" s="4">
        <v>1</v>
      </c>
      <c r="J1776" s="4" t="s">
        <v>4091</v>
      </c>
      <c r="K1776" s="4" t="s">
        <v>4099</v>
      </c>
      <c r="L1776" s="4" t="s">
        <v>39</v>
      </c>
      <c r="M1776" s="4">
        <v>0</v>
      </c>
      <c r="N1776" s="4">
        <v>2066.0876600000001</v>
      </c>
      <c r="O1776" s="4" t="s">
        <v>34</v>
      </c>
      <c r="P1776" s="4" t="s">
        <v>34</v>
      </c>
      <c r="Q1776" s="4">
        <v>1.9819999999999999E-4</v>
      </c>
      <c r="R1776" s="4">
        <v>1.341E-3</v>
      </c>
      <c r="S1776" s="4">
        <v>3.29</v>
      </c>
    </row>
    <row r="1777" spans="1:34" hidden="1" outlineLevel="1" collapsed="1" x14ac:dyDescent="0.25">
      <c r="A1777" t="s">
        <v>39</v>
      </c>
      <c r="B1777" s="4" t="s">
        <v>34</v>
      </c>
      <c r="C1777" s="4" t="s">
        <v>4100</v>
      </c>
      <c r="D1777" s="4" t="s">
        <v>4101</v>
      </c>
      <c r="E1777" s="4">
        <v>0.14271400000000001</v>
      </c>
      <c r="F1777" s="4">
        <v>1.97102E-3</v>
      </c>
      <c r="G1777" s="4">
        <v>1</v>
      </c>
      <c r="H1777" s="4">
        <v>1</v>
      </c>
      <c r="I1777" s="4">
        <v>1</v>
      </c>
      <c r="J1777" s="4" t="s">
        <v>4091</v>
      </c>
      <c r="K1777" s="4" t="s">
        <v>4102</v>
      </c>
      <c r="L1777" s="4" t="s">
        <v>4103</v>
      </c>
      <c r="M1777" s="4">
        <v>0</v>
      </c>
      <c r="N1777" s="4">
        <v>2129.0253200000002</v>
      </c>
      <c r="O1777" s="4" t="s">
        <v>34</v>
      </c>
      <c r="P1777" s="4" t="s">
        <v>34</v>
      </c>
      <c r="Q1777" s="4">
        <v>5.2709999999999996E-4</v>
      </c>
      <c r="R1777" s="4">
        <v>4.9119999999999997E-2</v>
      </c>
      <c r="S1777" s="4">
        <v>1.77</v>
      </c>
    </row>
    <row r="1778" spans="1:34" x14ac:dyDescent="0.25">
      <c r="A1778" s="3" t="s">
        <v>34</v>
      </c>
      <c r="B1778" s="3" t="s">
        <v>35</v>
      </c>
      <c r="C1778" s="3" t="s">
        <v>4104</v>
      </c>
      <c r="D1778" s="3" t="s">
        <v>4105</v>
      </c>
      <c r="E1778" s="3">
        <v>0</v>
      </c>
      <c r="F1778" s="3">
        <v>7.8230000000000004</v>
      </c>
      <c r="G1778" s="3">
        <v>8</v>
      </c>
      <c r="H1778" s="3">
        <v>2</v>
      </c>
      <c r="I1778" s="3">
        <v>5</v>
      </c>
      <c r="J1778" s="3">
        <v>2</v>
      </c>
      <c r="K1778" s="3">
        <v>409</v>
      </c>
      <c r="L1778" s="3">
        <v>44.6</v>
      </c>
      <c r="M1778" s="3">
        <v>6.3</v>
      </c>
      <c r="N1778" s="3">
        <v>12.22</v>
      </c>
      <c r="O1778" s="3">
        <v>2</v>
      </c>
      <c r="P1778" s="3" t="s">
        <v>4106</v>
      </c>
      <c r="Q1778" s="3" t="s">
        <v>4107</v>
      </c>
      <c r="R1778" s="3" t="s">
        <v>4108</v>
      </c>
      <c r="S1778" s="3" t="s">
        <v>4109</v>
      </c>
      <c r="T1778" s="3" t="s">
        <v>4110</v>
      </c>
      <c r="U1778" s="3" t="s">
        <v>4104</v>
      </c>
      <c r="V1778" s="3" t="s">
        <v>4111</v>
      </c>
      <c r="W1778" s="3" t="s">
        <v>138</v>
      </c>
      <c r="X1778" s="3" t="s">
        <v>4112</v>
      </c>
      <c r="Y1778" s="3" t="s">
        <v>4113</v>
      </c>
      <c r="Z1778" s="3" t="s">
        <v>39</v>
      </c>
      <c r="AA1778" s="3">
        <v>4</v>
      </c>
      <c r="AB1778" s="3" t="s">
        <v>34</v>
      </c>
      <c r="AC1778" s="3">
        <v>1</v>
      </c>
      <c r="AD1778" s="3">
        <v>0</v>
      </c>
      <c r="AE1778" s="3" t="s">
        <v>39</v>
      </c>
      <c r="AF1778" s="3">
        <v>1</v>
      </c>
      <c r="AG1778" s="3" t="s">
        <v>4114</v>
      </c>
      <c r="AH1778" s="3" t="s">
        <v>4114</v>
      </c>
    </row>
    <row r="1779" spans="1:34" hidden="1" outlineLevel="1" collapsed="1" x14ac:dyDescent="0.25">
      <c r="A1779" t="s">
        <v>39</v>
      </c>
      <c r="B1779" s="2" t="s">
        <v>45</v>
      </c>
      <c r="C1779" s="2" t="s">
        <v>46</v>
      </c>
      <c r="D1779" s="2" t="s">
        <v>33</v>
      </c>
      <c r="E1779" s="2" t="s">
        <v>47</v>
      </c>
      <c r="F1779" s="2" t="s">
        <v>48</v>
      </c>
      <c r="G1779" s="2" t="s">
        <v>28</v>
      </c>
      <c r="H1779" s="2" t="s">
        <v>49</v>
      </c>
      <c r="I1779" s="2" t="s">
        <v>8</v>
      </c>
      <c r="J1779" s="2" t="s">
        <v>50</v>
      </c>
      <c r="K1779" s="2" t="s">
        <v>51</v>
      </c>
      <c r="L1779" s="2" t="s">
        <v>52</v>
      </c>
      <c r="M1779" s="2" t="s">
        <v>53</v>
      </c>
      <c r="N1779" s="2" t="s">
        <v>54</v>
      </c>
      <c r="O1779" s="2" t="s">
        <v>27</v>
      </c>
      <c r="P1779" s="2" t="s">
        <v>55</v>
      </c>
      <c r="Q1779" s="2" t="s">
        <v>56</v>
      </c>
      <c r="R1779" s="2" t="s">
        <v>57</v>
      </c>
      <c r="S1779" s="2" t="s">
        <v>58</v>
      </c>
    </row>
    <row r="1780" spans="1:34" hidden="1" outlineLevel="1" collapsed="1" x14ac:dyDescent="0.25">
      <c r="A1780" t="s">
        <v>39</v>
      </c>
      <c r="B1780" s="4" t="s">
        <v>34</v>
      </c>
      <c r="C1780" s="4" t="s">
        <v>4115</v>
      </c>
      <c r="D1780" s="4" t="s">
        <v>39</v>
      </c>
      <c r="E1780" s="4">
        <v>5.8176499999999999E-2</v>
      </c>
      <c r="F1780" s="4">
        <v>6.6384300000000001E-4</v>
      </c>
      <c r="G1780" s="4">
        <v>1</v>
      </c>
      <c r="H1780" s="4">
        <v>1</v>
      </c>
      <c r="I1780" s="4">
        <v>1</v>
      </c>
      <c r="J1780" s="4" t="s">
        <v>4104</v>
      </c>
      <c r="K1780" s="4" t="s">
        <v>4116</v>
      </c>
      <c r="L1780" s="4" t="s">
        <v>39</v>
      </c>
      <c r="M1780" s="4">
        <v>0</v>
      </c>
      <c r="N1780" s="4">
        <v>1880.0051599999999</v>
      </c>
      <c r="O1780" s="4" t="s">
        <v>34</v>
      </c>
      <c r="P1780" s="4" t="s">
        <v>34</v>
      </c>
      <c r="Q1780" s="4">
        <v>1.9819999999999999E-4</v>
      </c>
      <c r="R1780" s="4">
        <v>1.4540000000000001E-2</v>
      </c>
      <c r="S1780" s="4">
        <v>2.4</v>
      </c>
    </row>
    <row r="1781" spans="1:34" hidden="1" outlineLevel="1" collapsed="1" x14ac:dyDescent="0.25">
      <c r="A1781" t="s">
        <v>39</v>
      </c>
      <c r="B1781" s="4" t="s">
        <v>34</v>
      </c>
      <c r="C1781" s="4" t="s">
        <v>4117</v>
      </c>
      <c r="D1781" s="4" t="s">
        <v>467</v>
      </c>
      <c r="E1781" s="4">
        <v>3.7812199999999997E-5</v>
      </c>
      <c r="F1781" s="4">
        <v>6.6384300000000001E-4</v>
      </c>
      <c r="G1781" s="4">
        <v>1</v>
      </c>
      <c r="H1781" s="4">
        <v>1</v>
      </c>
      <c r="I1781" s="4">
        <v>4</v>
      </c>
      <c r="J1781" s="4" t="s">
        <v>4104</v>
      </c>
      <c r="K1781" s="4" t="s">
        <v>4118</v>
      </c>
      <c r="L1781" s="4" t="s">
        <v>4119</v>
      </c>
      <c r="M1781" s="4">
        <v>0</v>
      </c>
      <c r="N1781" s="4">
        <v>1410.7773500000001</v>
      </c>
      <c r="O1781" s="4" t="s">
        <v>34</v>
      </c>
      <c r="P1781" s="4" t="s">
        <v>34</v>
      </c>
      <c r="Q1781" s="4">
        <v>1.9819999999999999E-4</v>
      </c>
      <c r="R1781" s="4">
        <v>1.0330000000000001E-6</v>
      </c>
      <c r="S1781" s="4">
        <v>2.4700000000000002</v>
      </c>
    </row>
    <row r="1782" spans="1:34" x14ac:dyDescent="0.25">
      <c r="A1782" s="3" t="s">
        <v>34</v>
      </c>
      <c r="B1782" s="3" t="s">
        <v>35</v>
      </c>
      <c r="C1782" s="3" t="s">
        <v>4120</v>
      </c>
      <c r="D1782" s="3" t="s">
        <v>4121</v>
      </c>
      <c r="E1782" s="3">
        <v>0</v>
      </c>
      <c r="F1782" s="3">
        <v>7.7510000000000003</v>
      </c>
      <c r="G1782" s="3">
        <v>14</v>
      </c>
      <c r="H1782" s="3">
        <v>2</v>
      </c>
      <c r="I1782" s="3">
        <v>5</v>
      </c>
      <c r="J1782" s="3">
        <v>2</v>
      </c>
      <c r="K1782" s="3">
        <v>242</v>
      </c>
      <c r="L1782" s="3">
        <v>26.7</v>
      </c>
      <c r="M1782" s="3">
        <v>9.64</v>
      </c>
      <c r="N1782" s="3">
        <v>14.58</v>
      </c>
      <c r="O1782" s="3">
        <v>2</v>
      </c>
      <c r="P1782" s="3" t="s">
        <v>2716</v>
      </c>
      <c r="Q1782" s="3" t="s">
        <v>4122</v>
      </c>
      <c r="R1782" s="3" t="s">
        <v>1039</v>
      </c>
      <c r="S1782" s="3" t="s">
        <v>4123</v>
      </c>
      <c r="T1782" s="3" t="s">
        <v>4124</v>
      </c>
      <c r="U1782" s="3" t="s">
        <v>4120</v>
      </c>
      <c r="V1782" s="3" t="s">
        <v>4125</v>
      </c>
      <c r="W1782" s="3" t="s">
        <v>42</v>
      </c>
      <c r="X1782" s="3" t="s">
        <v>4126</v>
      </c>
      <c r="Y1782" s="3" t="s">
        <v>39</v>
      </c>
      <c r="Z1782" s="3" t="s">
        <v>39</v>
      </c>
      <c r="AA1782" s="3">
        <v>3</v>
      </c>
      <c r="AB1782" s="3" t="s">
        <v>34</v>
      </c>
      <c r="AC1782" s="3">
        <v>1</v>
      </c>
      <c r="AD1782" s="3">
        <v>0</v>
      </c>
      <c r="AE1782" s="3" t="s">
        <v>39</v>
      </c>
      <c r="AF1782" s="3">
        <v>2</v>
      </c>
      <c r="AG1782" s="3" t="s">
        <v>4127</v>
      </c>
      <c r="AH1782" s="3" t="s">
        <v>4128</v>
      </c>
    </row>
    <row r="1783" spans="1:34" hidden="1" outlineLevel="1" collapsed="1" x14ac:dyDescent="0.25">
      <c r="A1783" t="s">
        <v>39</v>
      </c>
      <c r="B1783" s="2" t="s">
        <v>45</v>
      </c>
      <c r="C1783" s="2" t="s">
        <v>46</v>
      </c>
      <c r="D1783" s="2" t="s">
        <v>33</v>
      </c>
      <c r="E1783" s="2" t="s">
        <v>47</v>
      </c>
      <c r="F1783" s="2" t="s">
        <v>48</v>
      </c>
      <c r="G1783" s="2" t="s">
        <v>28</v>
      </c>
      <c r="H1783" s="2" t="s">
        <v>49</v>
      </c>
      <c r="I1783" s="2" t="s">
        <v>8</v>
      </c>
      <c r="J1783" s="2" t="s">
        <v>50</v>
      </c>
      <c r="K1783" s="2" t="s">
        <v>51</v>
      </c>
      <c r="L1783" s="2" t="s">
        <v>52</v>
      </c>
      <c r="M1783" s="2" t="s">
        <v>53</v>
      </c>
      <c r="N1783" s="2" t="s">
        <v>54</v>
      </c>
      <c r="O1783" s="2" t="s">
        <v>27</v>
      </c>
      <c r="P1783" s="2" t="s">
        <v>55</v>
      </c>
      <c r="Q1783" s="2" t="s">
        <v>56</v>
      </c>
      <c r="R1783" s="2" t="s">
        <v>57</v>
      </c>
      <c r="S1783" s="2" t="s">
        <v>58</v>
      </c>
    </row>
    <row r="1784" spans="1:34" hidden="1" outlineLevel="1" collapsed="1" x14ac:dyDescent="0.25">
      <c r="A1784" t="s">
        <v>39</v>
      </c>
      <c r="B1784" s="4" t="s">
        <v>34</v>
      </c>
      <c r="C1784" s="4" t="s">
        <v>4129</v>
      </c>
      <c r="D1784" s="4" t="s">
        <v>4130</v>
      </c>
      <c r="E1784" s="4">
        <v>2.88214E-3</v>
      </c>
      <c r="F1784" s="4">
        <v>6.6384300000000001E-4</v>
      </c>
      <c r="G1784" s="4">
        <v>1</v>
      </c>
      <c r="H1784" s="4">
        <v>1</v>
      </c>
      <c r="I1784" s="4">
        <v>2</v>
      </c>
      <c r="J1784" s="4" t="s">
        <v>4120</v>
      </c>
      <c r="K1784" s="4" t="s">
        <v>4131</v>
      </c>
      <c r="L1784" s="4" t="s">
        <v>4132</v>
      </c>
      <c r="M1784" s="4">
        <v>0</v>
      </c>
      <c r="N1784" s="4">
        <v>2644.15101</v>
      </c>
      <c r="O1784" s="4" t="s">
        <v>34</v>
      </c>
      <c r="P1784" s="4" t="s">
        <v>34</v>
      </c>
      <c r="Q1784" s="4">
        <v>1.9819999999999999E-4</v>
      </c>
      <c r="R1784" s="4">
        <v>2.8509999999999999E-4</v>
      </c>
      <c r="S1784" s="4">
        <v>3.63</v>
      </c>
    </row>
    <row r="1785" spans="1:34" hidden="1" outlineLevel="1" collapsed="1" x14ac:dyDescent="0.25">
      <c r="A1785" t="s">
        <v>39</v>
      </c>
      <c r="B1785" s="4" t="s">
        <v>34</v>
      </c>
      <c r="C1785" s="4" t="s">
        <v>4133</v>
      </c>
      <c r="D1785" s="4" t="s">
        <v>39</v>
      </c>
      <c r="E1785" s="4">
        <v>8.9037100000000004E-4</v>
      </c>
      <c r="F1785" s="4">
        <v>6.6384300000000001E-4</v>
      </c>
      <c r="G1785" s="4">
        <v>1</v>
      </c>
      <c r="H1785" s="4">
        <v>1</v>
      </c>
      <c r="I1785" s="4">
        <v>3</v>
      </c>
      <c r="J1785" s="4" t="s">
        <v>4120</v>
      </c>
      <c r="K1785" s="4" t="s">
        <v>4134</v>
      </c>
      <c r="L1785" s="4" t="s">
        <v>39</v>
      </c>
      <c r="M1785" s="4">
        <v>0</v>
      </c>
      <c r="N1785" s="4">
        <v>1164.62591</v>
      </c>
      <c r="O1785" s="4" t="s">
        <v>34</v>
      </c>
      <c r="P1785" s="4" t="s">
        <v>34</v>
      </c>
      <c r="Q1785" s="4">
        <v>1.9819999999999999E-4</v>
      </c>
      <c r="R1785" s="4">
        <v>6.2210000000000002E-5</v>
      </c>
      <c r="S1785" s="4">
        <v>2.6</v>
      </c>
    </row>
    <row r="1786" spans="1:34" x14ac:dyDescent="0.25">
      <c r="A1786" s="3" t="s">
        <v>34</v>
      </c>
      <c r="B1786" s="3" t="s">
        <v>35</v>
      </c>
      <c r="C1786" s="3" t="s">
        <v>4135</v>
      </c>
      <c r="D1786" s="3" t="s">
        <v>4136</v>
      </c>
      <c r="E1786" s="3">
        <v>0</v>
      </c>
      <c r="F1786" s="3">
        <v>7.7480000000000002</v>
      </c>
      <c r="G1786" s="3">
        <v>21</v>
      </c>
      <c r="H1786" s="3">
        <v>3</v>
      </c>
      <c r="I1786" s="3">
        <v>7</v>
      </c>
      <c r="J1786" s="3">
        <v>3</v>
      </c>
      <c r="K1786" s="3">
        <v>136</v>
      </c>
      <c r="L1786" s="3">
        <v>15.5</v>
      </c>
      <c r="M1786" s="3">
        <v>10.36</v>
      </c>
      <c r="N1786" s="3">
        <v>18.82</v>
      </c>
      <c r="O1786" s="3">
        <v>3</v>
      </c>
      <c r="P1786" s="3" t="s">
        <v>421</v>
      </c>
      <c r="Q1786" s="3" t="s">
        <v>876</v>
      </c>
      <c r="R1786" s="3" t="s">
        <v>877</v>
      </c>
      <c r="S1786" s="3" t="s">
        <v>4137</v>
      </c>
      <c r="T1786" s="3" t="s">
        <v>39</v>
      </c>
      <c r="U1786" s="3" t="s">
        <v>4135</v>
      </c>
      <c r="V1786" s="3" t="s">
        <v>39</v>
      </c>
      <c r="W1786" s="3" t="s">
        <v>42</v>
      </c>
      <c r="X1786" s="3" t="s">
        <v>39</v>
      </c>
      <c r="Y1786" s="3" t="s">
        <v>39</v>
      </c>
      <c r="Z1786" s="3" t="s">
        <v>39</v>
      </c>
      <c r="AA1786" s="3">
        <v>0</v>
      </c>
      <c r="AB1786" s="3" t="s">
        <v>34</v>
      </c>
      <c r="AC1786" s="3">
        <v>1</v>
      </c>
      <c r="AD1786" s="3">
        <v>0</v>
      </c>
      <c r="AE1786" s="3" t="s">
        <v>39</v>
      </c>
      <c r="AF1786" s="3">
        <v>0</v>
      </c>
      <c r="AG1786" s="3" t="s">
        <v>39</v>
      </c>
      <c r="AH1786" s="3" t="s">
        <v>39</v>
      </c>
    </row>
    <row r="1787" spans="1:34" hidden="1" outlineLevel="1" collapsed="1" x14ac:dyDescent="0.25">
      <c r="A1787" t="s">
        <v>39</v>
      </c>
      <c r="B1787" s="2" t="s">
        <v>45</v>
      </c>
      <c r="C1787" s="2" t="s">
        <v>46</v>
      </c>
      <c r="D1787" s="2" t="s">
        <v>33</v>
      </c>
      <c r="E1787" s="2" t="s">
        <v>47</v>
      </c>
      <c r="F1787" s="2" t="s">
        <v>48</v>
      </c>
      <c r="G1787" s="2" t="s">
        <v>28</v>
      </c>
      <c r="H1787" s="2" t="s">
        <v>49</v>
      </c>
      <c r="I1787" s="2" t="s">
        <v>8</v>
      </c>
      <c r="J1787" s="2" t="s">
        <v>50</v>
      </c>
      <c r="K1787" s="2" t="s">
        <v>51</v>
      </c>
      <c r="L1787" s="2" t="s">
        <v>52</v>
      </c>
      <c r="M1787" s="2" t="s">
        <v>53</v>
      </c>
      <c r="N1787" s="2" t="s">
        <v>54</v>
      </c>
      <c r="O1787" s="2" t="s">
        <v>27</v>
      </c>
      <c r="P1787" s="2" t="s">
        <v>55</v>
      </c>
      <c r="Q1787" s="2" t="s">
        <v>56</v>
      </c>
      <c r="R1787" s="2" t="s">
        <v>57</v>
      </c>
      <c r="S1787" s="2" t="s">
        <v>58</v>
      </c>
    </row>
    <row r="1788" spans="1:34" hidden="1" outlineLevel="1" collapsed="1" x14ac:dyDescent="0.25">
      <c r="A1788" t="s">
        <v>39</v>
      </c>
      <c r="B1788" s="4" t="s">
        <v>34</v>
      </c>
      <c r="C1788" s="4" t="s">
        <v>4138</v>
      </c>
      <c r="D1788" s="4" t="s">
        <v>39</v>
      </c>
      <c r="E1788" s="4">
        <v>2.61028E-3</v>
      </c>
      <c r="F1788" s="4">
        <v>6.6384300000000001E-4</v>
      </c>
      <c r="G1788" s="4">
        <v>1</v>
      </c>
      <c r="H1788" s="4">
        <v>2</v>
      </c>
      <c r="I1788" s="4">
        <v>4</v>
      </c>
      <c r="J1788" s="4" t="s">
        <v>4135</v>
      </c>
      <c r="K1788" s="4" t="s">
        <v>4139</v>
      </c>
      <c r="L1788" s="4" t="s">
        <v>39</v>
      </c>
      <c r="M1788" s="4">
        <v>1</v>
      </c>
      <c r="N1788" s="4">
        <v>2051.9879999999998</v>
      </c>
      <c r="O1788" s="4" t="s">
        <v>34</v>
      </c>
      <c r="P1788" s="4" t="s">
        <v>34</v>
      </c>
      <c r="Q1788" s="4">
        <v>1.9819999999999999E-4</v>
      </c>
      <c r="R1788" s="4">
        <v>2.5040000000000001E-4</v>
      </c>
      <c r="S1788" s="4">
        <v>4.32</v>
      </c>
    </row>
    <row r="1789" spans="1:34" hidden="1" outlineLevel="1" collapsed="1" x14ac:dyDescent="0.25">
      <c r="A1789" t="s">
        <v>39</v>
      </c>
      <c r="B1789" s="4" t="s">
        <v>34</v>
      </c>
      <c r="C1789" s="4" t="s">
        <v>4140</v>
      </c>
      <c r="D1789" s="4" t="s">
        <v>39</v>
      </c>
      <c r="E1789" s="4">
        <v>0.167626</v>
      </c>
      <c r="F1789" s="4">
        <v>5.2710999999999999E-3</v>
      </c>
      <c r="G1789" s="4">
        <v>1</v>
      </c>
      <c r="H1789" s="4">
        <v>2</v>
      </c>
      <c r="I1789" s="4">
        <v>1</v>
      </c>
      <c r="J1789" s="4" t="s">
        <v>4135</v>
      </c>
      <c r="K1789" s="4" t="s">
        <v>4141</v>
      </c>
      <c r="L1789" s="4" t="s">
        <v>39</v>
      </c>
      <c r="M1789" s="4">
        <v>2</v>
      </c>
      <c r="N1789" s="4">
        <v>2180.0829699999999</v>
      </c>
      <c r="O1789" s="4" t="s">
        <v>34</v>
      </c>
      <c r="P1789" s="4" t="s">
        <v>34</v>
      </c>
      <c r="Q1789" s="4">
        <v>1.3780000000000001E-3</v>
      </c>
      <c r="R1789" s="4">
        <v>6.1440000000000002E-2</v>
      </c>
      <c r="S1789" s="4">
        <v>2.81</v>
      </c>
    </row>
    <row r="1790" spans="1:34" hidden="1" outlineLevel="1" collapsed="1" x14ac:dyDescent="0.25">
      <c r="A1790" t="s">
        <v>39</v>
      </c>
      <c r="B1790" s="4" t="s">
        <v>34</v>
      </c>
      <c r="C1790" s="4" t="s">
        <v>4142</v>
      </c>
      <c r="D1790" s="4" t="s">
        <v>39</v>
      </c>
      <c r="E1790" s="4">
        <v>2.86491E-2</v>
      </c>
      <c r="F1790" s="4">
        <v>6.6384300000000001E-4</v>
      </c>
      <c r="G1790" s="4">
        <v>1</v>
      </c>
      <c r="H1790" s="4">
        <v>2</v>
      </c>
      <c r="I1790" s="4">
        <v>2</v>
      </c>
      <c r="J1790" s="4" t="s">
        <v>4135</v>
      </c>
      <c r="K1790" s="4" t="s">
        <v>4143</v>
      </c>
      <c r="L1790" s="4" t="s">
        <v>39</v>
      </c>
      <c r="M1790" s="4">
        <v>0</v>
      </c>
      <c r="N1790" s="4">
        <v>1085.55135</v>
      </c>
      <c r="O1790" s="4" t="s">
        <v>34</v>
      </c>
      <c r="P1790" s="4" t="s">
        <v>34</v>
      </c>
      <c r="Q1790" s="4">
        <v>1.9819999999999999E-4</v>
      </c>
      <c r="R1790" s="4">
        <v>5.6959999999999997E-3</v>
      </c>
      <c r="S1790" s="4">
        <v>1.92</v>
      </c>
    </row>
    <row r="1791" spans="1:34" x14ac:dyDescent="0.25">
      <c r="A1791" s="3" t="s">
        <v>34</v>
      </c>
      <c r="B1791" s="3" t="s">
        <v>35</v>
      </c>
      <c r="C1791" s="3" t="s">
        <v>4144</v>
      </c>
      <c r="D1791" s="3" t="s">
        <v>4145</v>
      </c>
      <c r="E1791" s="3">
        <v>0</v>
      </c>
      <c r="F1791" s="3">
        <v>7.6269999999999998</v>
      </c>
      <c r="G1791" s="3">
        <v>3</v>
      </c>
      <c r="H1791" s="3">
        <v>2</v>
      </c>
      <c r="I1791" s="3">
        <v>5</v>
      </c>
      <c r="J1791" s="3">
        <v>2</v>
      </c>
      <c r="K1791" s="3">
        <v>1174</v>
      </c>
      <c r="L1791" s="3">
        <v>135</v>
      </c>
      <c r="M1791" s="3">
        <v>6.38</v>
      </c>
      <c r="N1791" s="3">
        <v>13.4</v>
      </c>
      <c r="O1791" s="3">
        <v>2</v>
      </c>
      <c r="P1791" s="3" t="s">
        <v>421</v>
      </c>
      <c r="Q1791" s="3" t="s">
        <v>795</v>
      </c>
      <c r="R1791" s="3" t="s">
        <v>222</v>
      </c>
      <c r="S1791" s="3" t="s">
        <v>4146</v>
      </c>
      <c r="T1791" s="3" t="s">
        <v>4147</v>
      </c>
      <c r="U1791" s="3" t="s">
        <v>4144</v>
      </c>
      <c r="V1791" s="3" t="s">
        <v>4148</v>
      </c>
      <c r="W1791" s="3" t="s">
        <v>1026</v>
      </c>
      <c r="X1791" s="3" t="s">
        <v>39</v>
      </c>
      <c r="Y1791" s="3" t="s">
        <v>39</v>
      </c>
      <c r="Z1791" s="3" t="s">
        <v>39</v>
      </c>
      <c r="AA1791" s="3">
        <v>0</v>
      </c>
      <c r="AB1791" s="3" t="s">
        <v>34</v>
      </c>
      <c r="AC1791" s="3">
        <v>1</v>
      </c>
      <c r="AD1791" s="3">
        <v>0</v>
      </c>
      <c r="AE1791" s="3" t="s">
        <v>39</v>
      </c>
      <c r="AF1791" s="3">
        <v>0</v>
      </c>
      <c r="AG1791" s="3" t="s">
        <v>39</v>
      </c>
      <c r="AH1791" s="3" t="s">
        <v>4149</v>
      </c>
    </row>
    <row r="1792" spans="1:34" hidden="1" outlineLevel="1" collapsed="1" x14ac:dyDescent="0.25">
      <c r="A1792" t="s">
        <v>39</v>
      </c>
      <c r="B1792" s="2" t="s">
        <v>45</v>
      </c>
      <c r="C1792" s="2" t="s">
        <v>46</v>
      </c>
      <c r="D1792" s="2" t="s">
        <v>33</v>
      </c>
      <c r="E1792" s="2" t="s">
        <v>47</v>
      </c>
      <c r="F1792" s="2" t="s">
        <v>48</v>
      </c>
      <c r="G1792" s="2" t="s">
        <v>28</v>
      </c>
      <c r="H1792" s="2" t="s">
        <v>49</v>
      </c>
      <c r="I1792" s="2" t="s">
        <v>8</v>
      </c>
      <c r="J1792" s="2" t="s">
        <v>50</v>
      </c>
      <c r="K1792" s="2" t="s">
        <v>51</v>
      </c>
      <c r="L1792" s="2" t="s">
        <v>52</v>
      </c>
      <c r="M1792" s="2" t="s">
        <v>53</v>
      </c>
      <c r="N1792" s="2" t="s">
        <v>54</v>
      </c>
      <c r="O1792" s="2" t="s">
        <v>27</v>
      </c>
      <c r="P1792" s="2" t="s">
        <v>55</v>
      </c>
      <c r="Q1792" s="2" t="s">
        <v>56</v>
      </c>
      <c r="R1792" s="2" t="s">
        <v>57</v>
      </c>
      <c r="S1792" s="2" t="s">
        <v>58</v>
      </c>
    </row>
    <row r="1793" spans="1:34" hidden="1" outlineLevel="1" collapsed="1" x14ac:dyDescent="0.25">
      <c r="A1793" t="s">
        <v>39</v>
      </c>
      <c r="B1793" s="4" t="s">
        <v>34</v>
      </c>
      <c r="C1793" s="4" t="s">
        <v>4150</v>
      </c>
      <c r="D1793" s="4" t="s">
        <v>1306</v>
      </c>
      <c r="E1793" s="4">
        <v>1.6793800000000001E-3</v>
      </c>
      <c r="F1793" s="4">
        <v>6.6384300000000001E-4</v>
      </c>
      <c r="G1793" s="4">
        <v>1</v>
      </c>
      <c r="H1793" s="4">
        <v>1</v>
      </c>
      <c r="I1793" s="4">
        <v>4</v>
      </c>
      <c r="J1793" s="4" t="s">
        <v>4144</v>
      </c>
      <c r="K1793" s="4" t="s">
        <v>4151</v>
      </c>
      <c r="L1793" s="4" t="s">
        <v>4152</v>
      </c>
      <c r="M1793" s="4">
        <v>0</v>
      </c>
      <c r="N1793" s="4">
        <v>1944.93966</v>
      </c>
      <c r="O1793" s="4" t="s">
        <v>34</v>
      </c>
      <c r="P1793" s="4" t="s">
        <v>34</v>
      </c>
      <c r="Q1793" s="4">
        <v>1.9819999999999999E-4</v>
      </c>
      <c r="R1793" s="4">
        <v>1.4200000000000001E-4</v>
      </c>
      <c r="S1793" s="4">
        <v>3.3</v>
      </c>
    </row>
    <row r="1794" spans="1:34" hidden="1" outlineLevel="1" collapsed="1" x14ac:dyDescent="0.25">
      <c r="A1794" t="s">
        <v>39</v>
      </c>
      <c r="B1794" s="4" t="s">
        <v>34</v>
      </c>
      <c r="C1794" s="4" t="s">
        <v>4153</v>
      </c>
      <c r="D1794" s="4" t="s">
        <v>2005</v>
      </c>
      <c r="E1794" s="4">
        <v>1.90091E-3</v>
      </c>
      <c r="F1794" s="4">
        <v>6.6384300000000001E-4</v>
      </c>
      <c r="G1794" s="4">
        <v>1</v>
      </c>
      <c r="H1794" s="4">
        <v>1</v>
      </c>
      <c r="I1794" s="4">
        <v>1</v>
      </c>
      <c r="J1794" s="4" t="s">
        <v>4144</v>
      </c>
      <c r="K1794" s="4" t="s">
        <v>4154</v>
      </c>
      <c r="L1794" s="4" t="s">
        <v>4155</v>
      </c>
      <c r="M1794" s="4">
        <v>0</v>
      </c>
      <c r="N1794" s="4">
        <v>1646.73666</v>
      </c>
      <c r="O1794" s="4" t="s">
        <v>34</v>
      </c>
      <c r="P1794" s="4" t="s">
        <v>34</v>
      </c>
      <c r="Q1794" s="4">
        <v>1.9819999999999999E-4</v>
      </c>
      <c r="R1794" s="4">
        <v>1.6640000000000001E-4</v>
      </c>
      <c r="S1794" s="4">
        <v>3.33</v>
      </c>
    </row>
    <row r="1795" spans="1:34" x14ac:dyDescent="0.25">
      <c r="A1795" s="3" t="s">
        <v>34</v>
      </c>
      <c r="B1795" s="3" t="s">
        <v>35</v>
      </c>
      <c r="C1795" s="3" t="s">
        <v>4156</v>
      </c>
      <c r="D1795" s="3" t="s">
        <v>4157</v>
      </c>
      <c r="E1795" s="3">
        <v>0</v>
      </c>
      <c r="F1795" s="3">
        <v>7.6</v>
      </c>
      <c r="G1795" s="3">
        <v>8</v>
      </c>
      <c r="H1795" s="3">
        <v>3</v>
      </c>
      <c r="I1795" s="3">
        <v>3</v>
      </c>
      <c r="J1795" s="3">
        <v>3</v>
      </c>
      <c r="K1795" s="3">
        <v>568</v>
      </c>
      <c r="L1795" s="3">
        <v>61.6</v>
      </c>
      <c r="M1795" s="3">
        <v>5.72</v>
      </c>
      <c r="N1795" s="3">
        <v>7.41</v>
      </c>
      <c r="O1795" s="3">
        <v>3</v>
      </c>
      <c r="P1795" s="3" t="s">
        <v>421</v>
      </c>
      <c r="Q1795" s="3" t="s">
        <v>39</v>
      </c>
      <c r="R1795" s="3" t="s">
        <v>1534</v>
      </c>
      <c r="S1795" s="3" t="s">
        <v>4158</v>
      </c>
      <c r="T1795" s="3" t="s">
        <v>39</v>
      </c>
      <c r="U1795" s="3" t="s">
        <v>4159</v>
      </c>
      <c r="V1795" s="3" t="s">
        <v>39</v>
      </c>
      <c r="W1795" s="3" t="s">
        <v>1026</v>
      </c>
      <c r="X1795" s="3" t="s">
        <v>39</v>
      </c>
      <c r="Y1795" s="3" t="s">
        <v>39</v>
      </c>
      <c r="Z1795" s="3" t="s">
        <v>39</v>
      </c>
      <c r="AA1795" s="3">
        <v>0</v>
      </c>
      <c r="AB1795" s="3" t="s">
        <v>34</v>
      </c>
      <c r="AC1795" s="3">
        <v>1</v>
      </c>
      <c r="AD1795" s="3">
        <v>0</v>
      </c>
      <c r="AE1795" s="3" t="s">
        <v>39</v>
      </c>
      <c r="AF1795" s="3">
        <v>0</v>
      </c>
      <c r="AG1795" s="3" t="s">
        <v>39</v>
      </c>
      <c r="AH1795" s="3" t="s">
        <v>4160</v>
      </c>
    </row>
    <row r="1796" spans="1:34" hidden="1" outlineLevel="1" collapsed="1" x14ac:dyDescent="0.25">
      <c r="A1796" t="s">
        <v>39</v>
      </c>
      <c r="B1796" s="2" t="s">
        <v>45</v>
      </c>
      <c r="C1796" s="2" t="s">
        <v>46</v>
      </c>
      <c r="D1796" s="2" t="s">
        <v>33</v>
      </c>
      <c r="E1796" s="2" t="s">
        <v>47</v>
      </c>
      <c r="F1796" s="2" t="s">
        <v>48</v>
      </c>
      <c r="G1796" s="2" t="s">
        <v>28</v>
      </c>
      <c r="H1796" s="2" t="s">
        <v>49</v>
      </c>
      <c r="I1796" s="2" t="s">
        <v>8</v>
      </c>
      <c r="J1796" s="2" t="s">
        <v>50</v>
      </c>
      <c r="K1796" s="2" t="s">
        <v>51</v>
      </c>
      <c r="L1796" s="2" t="s">
        <v>52</v>
      </c>
      <c r="M1796" s="2" t="s">
        <v>53</v>
      </c>
      <c r="N1796" s="2" t="s">
        <v>54</v>
      </c>
      <c r="O1796" s="2" t="s">
        <v>27</v>
      </c>
      <c r="P1796" s="2" t="s">
        <v>55</v>
      </c>
      <c r="Q1796" s="2" t="s">
        <v>56</v>
      </c>
      <c r="R1796" s="2" t="s">
        <v>57</v>
      </c>
      <c r="S1796" s="2" t="s">
        <v>58</v>
      </c>
    </row>
    <row r="1797" spans="1:34" hidden="1" outlineLevel="1" collapsed="1" x14ac:dyDescent="0.25">
      <c r="A1797" t="s">
        <v>39</v>
      </c>
      <c r="B1797" s="4" t="s">
        <v>34</v>
      </c>
      <c r="C1797" s="4" t="s">
        <v>4161</v>
      </c>
      <c r="D1797" s="4" t="s">
        <v>39</v>
      </c>
      <c r="E1797" s="4">
        <v>3.6195699999999999E-3</v>
      </c>
      <c r="F1797" s="4">
        <v>6.6384300000000001E-4</v>
      </c>
      <c r="G1797" s="4">
        <v>1</v>
      </c>
      <c r="H1797" s="4">
        <v>1</v>
      </c>
      <c r="I1797" s="4">
        <v>1</v>
      </c>
      <c r="J1797" s="4" t="s">
        <v>4156</v>
      </c>
      <c r="K1797" s="4" t="s">
        <v>4162</v>
      </c>
      <c r="L1797" s="4" t="s">
        <v>39</v>
      </c>
      <c r="M1797" s="4">
        <v>0</v>
      </c>
      <c r="N1797" s="4">
        <v>1652.9105300000001</v>
      </c>
      <c r="O1797" s="4" t="s">
        <v>34</v>
      </c>
      <c r="P1797" s="4" t="s">
        <v>34</v>
      </c>
      <c r="Q1797" s="4">
        <v>1.9819999999999999E-4</v>
      </c>
      <c r="R1797" s="4">
        <v>3.8420000000000001E-4</v>
      </c>
      <c r="S1797" s="4">
        <v>2.5299999999999998</v>
      </c>
    </row>
    <row r="1798" spans="1:34" hidden="1" outlineLevel="1" collapsed="1" x14ac:dyDescent="0.25">
      <c r="A1798" t="s">
        <v>39</v>
      </c>
      <c r="B1798" s="4" t="s">
        <v>34</v>
      </c>
      <c r="C1798" s="4" t="s">
        <v>4163</v>
      </c>
      <c r="D1798" s="4" t="s">
        <v>39</v>
      </c>
      <c r="E1798" s="4">
        <v>2.4389899999999999E-2</v>
      </c>
      <c r="F1798" s="4">
        <v>6.6384300000000001E-4</v>
      </c>
      <c r="G1798" s="4">
        <v>1</v>
      </c>
      <c r="H1798" s="4">
        <v>1</v>
      </c>
      <c r="I1798" s="4">
        <v>1</v>
      </c>
      <c r="J1798" s="4" t="s">
        <v>4156</v>
      </c>
      <c r="K1798" s="4" t="s">
        <v>4164</v>
      </c>
      <c r="L1798" s="4" t="s">
        <v>39</v>
      </c>
      <c r="M1798" s="4">
        <v>0</v>
      </c>
      <c r="N1798" s="4">
        <v>1539.87408</v>
      </c>
      <c r="O1798" s="4" t="s">
        <v>34</v>
      </c>
      <c r="P1798" s="4" t="s">
        <v>34</v>
      </c>
      <c r="Q1798" s="4">
        <v>1.9819999999999999E-4</v>
      </c>
      <c r="R1798" s="4">
        <v>4.6080000000000001E-3</v>
      </c>
      <c r="S1798" s="4">
        <v>2.2799999999999998</v>
      </c>
    </row>
    <row r="1799" spans="1:34" hidden="1" outlineLevel="1" collapsed="1" x14ac:dyDescent="0.25">
      <c r="A1799" t="s">
        <v>39</v>
      </c>
      <c r="B1799" s="4" t="s">
        <v>34</v>
      </c>
      <c r="C1799" s="4" t="s">
        <v>4165</v>
      </c>
      <c r="D1799" s="4" t="s">
        <v>110</v>
      </c>
      <c r="E1799" s="4">
        <v>5.70803E-2</v>
      </c>
      <c r="F1799" s="4">
        <v>6.6384300000000001E-4</v>
      </c>
      <c r="G1799" s="4">
        <v>1</v>
      </c>
      <c r="H1799" s="4">
        <v>1</v>
      </c>
      <c r="I1799" s="4">
        <v>1</v>
      </c>
      <c r="J1799" s="4" t="s">
        <v>4156</v>
      </c>
      <c r="K1799" s="4" t="s">
        <v>4166</v>
      </c>
      <c r="L1799" s="4" t="s">
        <v>4167</v>
      </c>
      <c r="M1799" s="4">
        <v>0</v>
      </c>
      <c r="N1799" s="4">
        <v>1778.89931</v>
      </c>
      <c r="O1799" s="4" t="s">
        <v>34</v>
      </c>
      <c r="P1799" s="4" t="s">
        <v>34</v>
      </c>
      <c r="Q1799" s="4">
        <v>1.9819999999999999E-4</v>
      </c>
      <c r="R1799" s="4">
        <v>1.4200000000000001E-2</v>
      </c>
      <c r="S1799" s="4">
        <v>2.59</v>
      </c>
    </row>
    <row r="1800" spans="1:34" x14ac:dyDescent="0.25">
      <c r="A1800" s="3" t="s">
        <v>34</v>
      </c>
      <c r="B1800" s="3" t="s">
        <v>35</v>
      </c>
      <c r="C1800" s="3" t="s">
        <v>4168</v>
      </c>
      <c r="D1800" s="3" t="s">
        <v>4169</v>
      </c>
      <c r="E1800" s="3">
        <v>0</v>
      </c>
      <c r="F1800" s="3">
        <v>7.5350000000000001</v>
      </c>
      <c r="G1800" s="3">
        <v>11</v>
      </c>
      <c r="H1800" s="3">
        <v>3</v>
      </c>
      <c r="I1800" s="3">
        <v>6</v>
      </c>
      <c r="J1800" s="3">
        <v>3</v>
      </c>
      <c r="K1800" s="3">
        <v>471</v>
      </c>
      <c r="L1800" s="3">
        <v>52.4</v>
      </c>
      <c r="M1800" s="3">
        <v>8.2200000000000006</v>
      </c>
      <c r="N1800" s="3">
        <v>12.33</v>
      </c>
      <c r="O1800" s="3">
        <v>3</v>
      </c>
      <c r="P1800" s="3" t="s">
        <v>2831</v>
      </c>
      <c r="Q1800" s="3" t="s">
        <v>1252</v>
      </c>
      <c r="R1800" s="3" t="s">
        <v>3962</v>
      </c>
      <c r="S1800" s="3" t="s">
        <v>4170</v>
      </c>
      <c r="T1800" s="3" t="s">
        <v>4171</v>
      </c>
      <c r="U1800" s="3" t="s">
        <v>4168</v>
      </c>
      <c r="V1800" s="3" t="s">
        <v>4172</v>
      </c>
      <c r="W1800" s="3" t="s">
        <v>620</v>
      </c>
      <c r="X1800" s="3" t="s">
        <v>4173</v>
      </c>
      <c r="Y1800" s="3" t="s">
        <v>4174</v>
      </c>
      <c r="Z1800" s="3" t="s">
        <v>4175</v>
      </c>
      <c r="AA1800" s="3">
        <v>12</v>
      </c>
      <c r="AB1800" s="3" t="s">
        <v>34</v>
      </c>
      <c r="AC1800" s="3">
        <v>1</v>
      </c>
      <c r="AD1800" s="3">
        <v>0</v>
      </c>
      <c r="AE1800" s="3" t="s">
        <v>39</v>
      </c>
      <c r="AF1800" s="3">
        <v>0</v>
      </c>
      <c r="AG1800" s="3" t="s">
        <v>39</v>
      </c>
      <c r="AH1800" s="3" t="s">
        <v>39</v>
      </c>
    </row>
    <row r="1801" spans="1:34" hidden="1" outlineLevel="1" collapsed="1" x14ac:dyDescent="0.25">
      <c r="A1801" t="s">
        <v>39</v>
      </c>
      <c r="B1801" s="2" t="s">
        <v>45</v>
      </c>
      <c r="C1801" s="2" t="s">
        <v>46</v>
      </c>
      <c r="D1801" s="2" t="s">
        <v>33</v>
      </c>
      <c r="E1801" s="2" t="s">
        <v>47</v>
      </c>
      <c r="F1801" s="2" t="s">
        <v>48</v>
      </c>
      <c r="G1801" s="2" t="s">
        <v>28</v>
      </c>
      <c r="H1801" s="2" t="s">
        <v>49</v>
      </c>
      <c r="I1801" s="2" t="s">
        <v>8</v>
      </c>
      <c r="J1801" s="2" t="s">
        <v>50</v>
      </c>
      <c r="K1801" s="2" t="s">
        <v>51</v>
      </c>
      <c r="L1801" s="2" t="s">
        <v>52</v>
      </c>
      <c r="M1801" s="2" t="s">
        <v>53</v>
      </c>
      <c r="N1801" s="2" t="s">
        <v>54</v>
      </c>
      <c r="O1801" s="2" t="s">
        <v>27</v>
      </c>
      <c r="P1801" s="2" t="s">
        <v>55</v>
      </c>
      <c r="Q1801" s="2" t="s">
        <v>56</v>
      </c>
      <c r="R1801" s="2" t="s">
        <v>57</v>
      </c>
      <c r="S1801" s="2" t="s">
        <v>58</v>
      </c>
    </row>
    <row r="1802" spans="1:34" hidden="1" outlineLevel="1" collapsed="1" x14ac:dyDescent="0.25">
      <c r="A1802" t="s">
        <v>39</v>
      </c>
      <c r="B1802" s="4" t="s">
        <v>34</v>
      </c>
      <c r="C1802" s="4" t="s">
        <v>4176</v>
      </c>
      <c r="D1802" s="4" t="s">
        <v>39</v>
      </c>
      <c r="E1802" s="4">
        <v>6.2764399999999998E-2</v>
      </c>
      <c r="F1802" s="4">
        <v>6.6384300000000001E-4</v>
      </c>
      <c r="G1802" s="4">
        <v>1</v>
      </c>
      <c r="H1802" s="4">
        <v>1</v>
      </c>
      <c r="I1802" s="4">
        <v>2</v>
      </c>
      <c r="J1802" s="4" t="s">
        <v>4168</v>
      </c>
      <c r="K1802" s="4" t="s">
        <v>4177</v>
      </c>
      <c r="L1802" s="4" t="s">
        <v>39</v>
      </c>
      <c r="M1802" s="4">
        <v>0</v>
      </c>
      <c r="N1802" s="4">
        <v>2106.0349500000002</v>
      </c>
      <c r="O1802" s="4" t="s">
        <v>34</v>
      </c>
      <c r="P1802" s="4" t="s">
        <v>34</v>
      </c>
      <c r="Q1802" s="4">
        <v>1.9819999999999999E-4</v>
      </c>
      <c r="R1802" s="4">
        <v>1.61E-2</v>
      </c>
      <c r="S1802" s="4">
        <v>2.0299999999999998</v>
      </c>
    </row>
    <row r="1803" spans="1:34" hidden="1" outlineLevel="1" collapsed="1" x14ac:dyDescent="0.25">
      <c r="A1803" t="s">
        <v>39</v>
      </c>
      <c r="B1803" s="4" t="s">
        <v>34</v>
      </c>
      <c r="C1803" s="4" t="s">
        <v>4178</v>
      </c>
      <c r="D1803" s="4" t="s">
        <v>39</v>
      </c>
      <c r="E1803" s="4">
        <v>8.1461799999999994E-3</v>
      </c>
      <c r="F1803" s="4">
        <v>6.6384300000000001E-4</v>
      </c>
      <c r="G1803" s="4">
        <v>1</v>
      </c>
      <c r="H1803" s="4">
        <v>1</v>
      </c>
      <c r="I1803" s="4">
        <v>2</v>
      </c>
      <c r="J1803" s="4" t="s">
        <v>4168</v>
      </c>
      <c r="K1803" s="4" t="s">
        <v>4179</v>
      </c>
      <c r="L1803" s="4" t="s">
        <v>39</v>
      </c>
      <c r="M1803" s="4">
        <v>1</v>
      </c>
      <c r="N1803" s="4">
        <v>2360.1364600000002</v>
      </c>
      <c r="O1803" s="4" t="s">
        <v>34</v>
      </c>
      <c r="P1803" s="4" t="s">
        <v>34</v>
      </c>
      <c r="Q1803" s="4">
        <v>1.9819999999999999E-4</v>
      </c>
      <c r="R1803" s="4">
        <v>1.0989999999999999E-3</v>
      </c>
      <c r="S1803" s="4">
        <v>2.91</v>
      </c>
    </row>
    <row r="1804" spans="1:34" hidden="1" outlineLevel="1" collapsed="1" x14ac:dyDescent="0.25">
      <c r="A1804" t="s">
        <v>39</v>
      </c>
      <c r="B1804" s="4" t="s">
        <v>34</v>
      </c>
      <c r="C1804" s="4" t="s">
        <v>4180</v>
      </c>
      <c r="D1804" s="4" t="s">
        <v>39</v>
      </c>
      <c r="E1804" s="4">
        <v>1.1116600000000001E-2</v>
      </c>
      <c r="F1804" s="4">
        <v>6.6384300000000001E-4</v>
      </c>
      <c r="G1804" s="4">
        <v>1</v>
      </c>
      <c r="H1804" s="4">
        <v>1</v>
      </c>
      <c r="I1804" s="4">
        <v>2</v>
      </c>
      <c r="J1804" s="4" t="s">
        <v>4168</v>
      </c>
      <c r="K1804" s="4" t="s">
        <v>4181</v>
      </c>
      <c r="L1804" s="4" t="s">
        <v>39</v>
      </c>
      <c r="M1804" s="4">
        <v>0</v>
      </c>
      <c r="N1804" s="4">
        <v>1297.6310599999999</v>
      </c>
      <c r="O1804" s="4" t="s">
        <v>34</v>
      </c>
      <c r="P1804" s="4" t="s">
        <v>34</v>
      </c>
      <c r="Q1804" s="4">
        <v>1.9819999999999999E-4</v>
      </c>
      <c r="R1804" s="4">
        <v>1.6490000000000001E-3</v>
      </c>
      <c r="S1804" s="4">
        <v>2.34</v>
      </c>
    </row>
    <row r="1805" spans="1:34" x14ac:dyDescent="0.25">
      <c r="A1805" s="3" t="s">
        <v>34</v>
      </c>
      <c r="B1805" s="3" t="s">
        <v>35</v>
      </c>
      <c r="C1805" s="3" t="s">
        <v>4182</v>
      </c>
      <c r="D1805" s="3" t="s">
        <v>4183</v>
      </c>
      <c r="E1805" s="3">
        <v>0</v>
      </c>
      <c r="F1805" s="3">
        <v>7.5279999999999996</v>
      </c>
      <c r="G1805" s="3">
        <v>8</v>
      </c>
      <c r="H1805" s="3">
        <v>1</v>
      </c>
      <c r="I1805" s="3">
        <v>4</v>
      </c>
      <c r="J1805" s="3">
        <v>1</v>
      </c>
      <c r="K1805" s="3">
        <v>297</v>
      </c>
      <c r="L1805" s="3">
        <v>34.4</v>
      </c>
      <c r="M1805" s="3">
        <v>8.8699999999999992</v>
      </c>
      <c r="N1805" s="3">
        <v>13.65</v>
      </c>
      <c r="O1805" s="3">
        <v>1</v>
      </c>
      <c r="P1805" s="3" t="s">
        <v>794</v>
      </c>
      <c r="Q1805" s="3" t="s">
        <v>795</v>
      </c>
      <c r="R1805" s="3" t="s">
        <v>222</v>
      </c>
      <c r="S1805" s="3" t="s">
        <v>4184</v>
      </c>
      <c r="T1805" s="3" t="s">
        <v>4185</v>
      </c>
      <c r="U1805" s="3" t="s">
        <v>4182</v>
      </c>
      <c r="V1805" s="3" t="s">
        <v>4186</v>
      </c>
      <c r="W1805" s="3" t="s">
        <v>1558</v>
      </c>
      <c r="X1805" s="3" t="s">
        <v>1290</v>
      </c>
      <c r="Y1805" s="3" t="s">
        <v>39</v>
      </c>
      <c r="Z1805" s="3" t="s">
        <v>39</v>
      </c>
      <c r="AA1805" s="3">
        <v>1</v>
      </c>
      <c r="AB1805" s="3" t="s">
        <v>34</v>
      </c>
      <c r="AC1805" s="3">
        <v>1</v>
      </c>
      <c r="AD1805" s="3">
        <v>0</v>
      </c>
      <c r="AE1805" s="3" t="s">
        <v>39</v>
      </c>
      <c r="AF1805" s="3">
        <v>0</v>
      </c>
      <c r="AG1805" s="3" t="s">
        <v>39</v>
      </c>
      <c r="AH1805" s="3" t="s">
        <v>39</v>
      </c>
    </row>
    <row r="1806" spans="1:34" hidden="1" outlineLevel="1" collapsed="1" x14ac:dyDescent="0.25">
      <c r="A1806" t="s">
        <v>39</v>
      </c>
      <c r="B1806" s="2" t="s">
        <v>45</v>
      </c>
      <c r="C1806" s="2" t="s">
        <v>46</v>
      </c>
      <c r="D1806" s="2" t="s">
        <v>33</v>
      </c>
      <c r="E1806" s="2" t="s">
        <v>47</v>
      </c>
      <c r="F1806" s="2" t="s">
        <v>48</v>
      </c>
      <c r="G1806" s="2" t="s">
        <v>28</v>
      </c>
      <c r="H1806" s="2" t="s">
        <v>49</v>
      </c>
      <c r="I1806" s="2" t="s">
        <v>8</v>
      </c>
      <c r="J1806" s="2" t="s">
        <v>50</v>
      </c>
      <c r="K1806" s="2" t="s">
        <v>51</v>
      </c>
      <c r="L1806" s="2" t="s">
        <v>52</v>
      </c>
      <c r="M1806" s="2" t="s">
        <v>53</v>
      </c>
      <c r="N1806" s="2" t="s">
        <v>54</v>
      </c>
      <c r="O1806" s="2" t="s">
        <v>27</v>
      </c>
      <c r="P1806" s="2" t="s">
        <v>55</v>
      </c>
      <c r="Q1806" s="2" t="s">
        <v>56</v>
      </c>
      <c r="R1806" s="2" t="s">
        <v>57</v>
      </c>
      <c r="S1806" s="2" t="s">
        <v>58</v>
      </c>
    </row>
    <row r="1807" spans="1:34" hidden="1" outlineLevel="1" collapsed="1" x14ac:dyDescent="0.25">
      <c r="A1807" t="s">
        <v>39</v>
      </c>
      <c r="B1807" s="4" t="s">
        <v>34</v>
      </c>
      <c r="C1807" s="4" t="s">
        <v>4187</v>
      </c>
      <c r="D1807" s="4" t="s">
        <v>39</v>
      </c>
      <c r="E1807" s="4">
        <v>6.0779699999999998E-4</v>
      </c>
      <c r="F1807" s="4">
        <v>6.6384300000000001E-4</v>
      </c>
      <c r="G1807" s="4">
        <v>1</v>
      </c>
      <c r="H1807" s="4">
        <v>1</v>
      </c>
      <c r="I1807" s="4">
        <v>4</v>
      </c>
      <c r="J1807" s="4" t="s">
        <v>4182</v>
      </c>
      <c r="K1807" s="4" t="s">
        <v>4188</v>
      </c>
      <c r="L1807" s="4" t="s">
        <v>39</v>
      </c>
      <c r="M1807" s="4">
        <v>0</v>
      </c>
      <c r="N1807" s="4">
        <v>2564.23623</v>
      </c>
      <c r="O1807" s="4" t="s">
        <v>34</v>
      </c>
      <c r="P1807" s="4" t="s">
        <v>34</v>
      </c>
      <c r="Q1807" s="4">
        <v>1.9819999999999999E-4</v>
      </c>
      <c r="R1807" s="4">
        <v>3.7979999999999999E-5</v>
      </c>
      <c r="S1807" s="4">
        <v>4.55</v>
      </c>
    </row>
    <row r="1808" spans="1:34" x14ac:dyDescent="0.25">
      <c r="A1808" s="3" t="s">
        <v>34</v>
      </c>
      <c r="B1808" s="3" t="s">
        <v>35</v>
      </c>
      <c r="C1808" s="3" t="s">
        <v>4189</v>
      </c>
      <c r="D1808" s="3" t="s">
        <v>4190</v>
      </c>
      <c r="E1808" s="3">
        <v>0</v>
      </c>
      <c r="F1808" s="3">
        <v>7.5010000000000003</v>
      </c>
      <c r="G1808" s="3">
        <v>10</v>
      </c>
      <c r="H1808" s="3">
        <v>2</v>
      </c>
      <c r="I1808" s="3">
        <v>5</v>
      </c>
      <c r="J1808" s="3">
        <v>2</v>
      </c>
      <c r="K1808" s="3">
        <v>283</v>
      </c>
      <c r="L1808" s="3">
        <v>30.4</v>
      </c>
      <c r="M1808" s="3">
        <v>7.93</v>
      </c>
      <c r="N1808" s="3">
        <v>13.25</v>
      </c>
      <c r="O1808" s="3">
        <v>2</v>
      </c>
      <c r="P1808" s="3" t="s">
        <v>4191</v>
      </c>
      <c r="Q1808" s="3" t="s">
        <v>3240</v>
      </c>
      <c r="R1808" s="3" t="s">
        <v>3078</v>
      </c>
      <c r="S1808" s="3" t="s">
        <v>4192</v>
      </c>
      <c r="T1808" s="3" t="s">
        <v>4193</v>
      </c>
      <c r="U1808" s="3" t="s">
        <v>4189</v>
      </c>
      <c r="V1808" s="3" t="s">
        <v>4194</v>
      </c>
      <c r="W1808" s="3" t="s">
        <v>138</v>
      </c>
      <c r="X1808" s="3" t="s">
        <v>39</v>
      </c>
      <c r="Y1808" s="3" t="s">
        <v>39</v>
      </c>
      <c r="Z1808" s="3" t="s">
        <v>39</v>
      </c>
      <c r="AA1808" s="3">
        <v>0</v>
      </c>
      <c r="AB1808" s="3" t="s">
        <v>34</v>
      </c>
      <c r="AC1808" s="3">
        <v>1</v>
      </c>
      <c r="AD1808" s="3">
        <v>0</v>
      </c>
      <c r="AE1808" s="3" t="s">
        <v>39</v>
      </c>
      <c r="AF1808" s="3">
        <v>0</v>
      </c>
      <c r="AG1808" s="3" t="s">
        <v>39</v>
      </c>
      <c r="AH1808" s="3" t="s">
        <v>39</v>
      </c>
    </row>
    <row r="1809" spans="1:34" hidden="1" outlineLevel="1" collapsed="1" x14ac:dyDescent="0.25">
      <c r="A1809" t="s">
        <v>39</v>
      </c>
      <c r="B1809" s="2" t="s">
        <v>45</v>
      </c>
      <c r="C1809" s="2" t="s">
        <v>46</v>
      </c>
      <c r="D1809" s="2" t="s">
        <v>33</v>
      </c>
      <c r="E1809" s="2" t="s">
        <v>47</v>
      </c>
      <c r="F1809" s="2" t="s">
        <v>48</v>
      </c>
      <c r="G1809" s="2" t="s">
        <v>28</v>
      </c>
      <c r="H1809" s="2" t="s">
        <v>49</v>
      </c>
      <c r="I1809" s="2" t="s">
        <v>8</v>
      </c>
      <c r="J1809" s="2" t="s">
        <v>50</v>
      </c>
      <c r="K1809" s="2" t="s">
        <v>51</v>
      </c>
      <c r="L1809" s="2" t="s">
        <v>52</v>
      </c>
      <c r="M1809" s="2" t="s">
        <v>53</v>
      </c>
      <c r="N1809" s="2" t="s">
        <v>54</v>
      </c>
      <c r="O1809" s="2" t="s">
        <v>27</v>
      </c>
      <c r="P1809" s="2" t="s">
        <v>55</v>
      </c>
      <c r="Q1809" s="2" t="s">
        <v>56</v>
      </c>
      <c r="R1809" s="2" t="s">
        <v>57</v>
      </c>
      <c r="S1809" s="2" t="s">
        <v>58</v>
      </c>
    </row>
    <row r="1810" spans="1:34" hidden="1" outlineLevel="1" collapsed="1" x14ac:dyDescent="0.25">
      <c r="A1810" t="s">
        <v>39</v>
      </c>
      <c r="B1810" s="4" t="s">
        <v>34</v>
      </c>
      <c r="C1810" s="4" t="s">
        <v>4195</v>
      </c>
      <c r="D1810" s="4" t="s">
        <v>39</v>
      </c>
      <c r="E1810" s="4">
        <v>7.0937400000000003E-3</v>
      </c>
      <c r="F1810" s="4">
        <v>6.6384300000000001E-4</v>
      </c>
      <c r="G1810" s="4">
        <v>1</v>
      </c>
      <c r="H1810" s="4">
        <v>1</v>
      </c>
      <c r="I1810" s="4">
        <v>4</v>
      </c>
      <c r="J1810" s="4" t="s">
        <v>4189</v>
      </c>
      <c r="K1810" s="4" t="s">
        <v>4196</v>
      </c>
      <c r="L1810" s="4" t="s">
        <v>39</v>
      </c>
      <c r="M1810" s="4">
        <v>0</v>
      </c>
      <c r="N1810" s="4">
        <v>1474.76487</v>
      </c>
      <c r="O1810" s="4" t="s">
        <v>34</v>
      </c>
      <c r="P1810" s="4" t="s">
        <v>34</v>
      </c>
      <c r="Q1810" s="4">
        <v>1.9819999999999999E-4</v>
      </c>
      <c r="R1810" s="4">
        <v>9.2069999999999999E-4</v>
      </c>
      <c r="S1810" s="4">
        <v>2.27</v>
      </c>
    </row>
    <row r="1811" spans="1:34" hidden="1" outlineLevel="1" collapsed="1" x14ac:dyDescent="0.25">
      <c r="A1811" t="s">
        <v>39</v>
      </c>
      <c r="B1811" s="4" t="s">
        <v>34</v>
      </c>
      <c r="C1811" s="4" t="s">
        <v>4197</v>
      </c>
      <c r="D1811" s="4" t="s">
        <v>39</v>
      </c>
      <c r="E1811" s="4">
        <v>5.6143800000000004E-4</v>
      </c>
      <c r="F1811" s="4">
        <v>6.6384300000000001E-4</v>
      </c>
      <c r="G1811" s="4">
        <v>1</v>
      </c>
      <c r="H1811" s="4">
        <v>1</v>
      </c>
      <c r="I1811" s="4">
        <v>1</v>
      </c>
      <c r="J1811" s="4" t="s">
        <v>4189</v>
      </c>
      <c r="K1811" s="4" t="s">
        <v>4198</v>
      </c>
      <c r="L1811" s="4" t="s">
        <v>39</v>
      </c>
      <c r="M1811" s="4">
        <v>0</v>
      </c>
      <c r="N1811" s="4">
        <v>1800.9279100000001</v>
      </c>
      <c r="O1811" s="4" t="s">
        <v>34</v>
      </c>
      <c r="P1811" s="4" t="s">
        <v>34</v>
      </c>
      <c r="Q1811" s="4">
        <v>1.9819999999999999E-4</v>
      </c>
      <c r="R1811" s="4">
        <v>3.4239999999999997E-5</v>
      </c>
      <c r="S1811" s="4">
        <v>3.79</v>
      </c>
    </row>
    <row r="1812" spans="1:34" x14ac:dyDescent="0.25">
      <c r="A1812" s="3" t="s">
        <v>34</v>
      </c>
      <c r="B1812" s="3" t="s">
        <v>35</v>
      </c>
      <c r="C1812" s="3" t="s">
        <v>4199</v>
      </c>
      <c r="D1812" s="3" t="s">
        <v>4200</v>
      </c>
      <c r="E1812" s="3">
        <v>0</v>
      </c>
      <c r="F1812" s="3">
        <v>7.4850000000000003</v>
      </c>
      <c r="G1812" s="3">
        <v>8</v>
      </c>
      <c r="H1812" s="3">
        <v>3</v>
      </c>
      <c r="I1812" s="3">
        <v>5</v>
      </c>
      <c r="J1812" s="3">
        <v>3</v>
      </c>
      <c r="K1812" s="3">
        <v>554</v>
      </c>
      <c r="L1812" s="3">
        <v>62.2</v>
      </c>
      <c r="M1812" s="3">
        <v>5.85</v>
      </c>
      <c r="N1812" s="3">
        <v>10.18</v>
      </c>
      <c r="O1812" s="3">
        <v>3</v>
      </c>
      <c r="P1812" s="3" t="s">
        <v>421</v>
      </c>
      <c r="Q1812" s="3" t="s">
        <v>4107</v>
      </c>
      <c r="R1812" s="3" t="s">
        <v>1023</v>
      </c>
      <c r="S1812" s="3" t="s">
        <v>4201</v>
      </c>
      <c r="T1812" s="3" t="s">
        <v>4202</v>
      </c>
      <c r="U1812" s="3" t="s">
        <v>4199</v>
      </c>
      <c r="V1812" s="3" t="s">
        <v>4203</v>
      </c>
      <c r="W1812" s="3" t="s">
        <v>652</v>
      </c>
      <c r="X1812" s="3" t="s">
        <v>4204</v>
      </c>
      <c r="Y1812" s="3" t="s">
        <v>39</v>
      </c>
      <c r="Z1812" s="3" t="s">
        <v>4205</v>
      </c>
      <c r="AA1812" s="3">
        <v>2</v>
      </c>
      <c r="AB1812" s="3" t="s">
        <v>34</v>
      </c>
      <c r="AC1812" s="3">
        <v>1</v>
      </c>
      <c r="AD1812" s="3">
        <v>0</v>
      </c>
      <c r="AE1812" s="3" t="s">
        <v>39</v>
      </c>
      <c r="AF1812" s="3">
        <v>4</v>
      </c>
      <c r="AG1812" s="3" t="s">
        <v>4206</v>
      </c>
      <c r="AH1812" s="3" t="s">
        <v>4206</v>
      </c>
    </row>
    <row r="1813" spans="1:34" hidden="1" outlineLevel="1" collapsed="1" x14ac:dyDescent="0.25">
      <c r="A1813" t="s">
        <v>39</v>
      </c>
      <c r="B1813" s="2" t="s">
        <v>45</v>
      </c>
      <c r="C1813" s="2" t="s">
        <v>46</v>
      </c>
      <c r="D1813" s="2" t="s">
        <v>33</v>
      </c>
      <c r="E1813" s="2" t="s">
        <v>47</v>
      </c>
      <c r="F1813" s="2" t="s">
        <v>48</v>
      </c>
      <c r="G1813" s="2" t="s">
        <v>28</v>
      </c>
      <c r="H1813" s="2" t="s">
        <v>49</v>
      </c>
      <c r="I1813" s="2" t="s">
        <v>8</v>
      </c>
      <c r="J1813" s="2" t="s">
        <v>50</v>
      </c>
      <c r="K1813" s="2" t="s">
        <v>51</v>
      </c>
      <c r="L1813" s="2" t="s">
        <v>52</v>
      </c>
      <c r="M1813" s="2" t="s">
        <v>53</v>
      </c>
      <c r="N1813" s="2" t="s">
        <v>54</v>
      </c>
      <c r="O1813" s="2" t="s">
        <v>27</v>
      </c>
      <c r="P1813" s="2" t="s">
        <v>55</v>
      </c>
      <c r="Q1813" s="2" t="s">
        <v>56</v>
      </c>
      <c r="R1813" s="2" t="s">
        <v>57</v>
      </c>
      <c r="S1813" s="2" t="s">
        <v>58</v>
      </c>
    </row>
    <row r="1814" spans="1:34" hidden="1" outlineLevel="1" collapsed="1" x14ac:dyDescent="0.25">
      <c r="A1814" t="s">
        <v>39</v>
      </c>
      <c r="B1814" s="4" t="s">
        <v>34</v>
      </c>
      <c r="C1814" s="4" t="s">
        <v>4207</v>
      </c>
      <c r="D1814" s="4" t="s">
        <v>39</v>
      </c>
      <c r="E1814" s="4">
        <v>2.63627E-3</v>
      </c>
      <c r="F1814" s="4">
        <v>6.6384300000000001E-4</v>
      </c>
      <c r="G1814" s="4">
        <v>1</v>
      </c>
      <c r="H1814" s="4">
        <v>1</v>
      </c>
      <c r="I1814" s="4">
        <v>1</v>
      </c>
      <c r="J1814" s="4" t="s">
        <v>4199</v>
      </c>
      <c r="K1814" s="4" t="s">
        <v>4208</v>
      </c>
      <c r="L1814" s="4" t="s">
        <v>39</v>
      </c>
      <c r="M1814" s="4">
        <v>0</v>
      </c>
      <c r="N1814" s="4">
        <v>1513.78566</v>
      </c>
      <c r="O1814" s="4" t="s">
        <v>34</v>
      </c>
      <c r="P1814" s="4" t="s">
        <v>34</v>
      </c>
      <c r="Q1814" s="4">
        <v>1.9819999999999999E-4</v>
      </c>
      <c r="R1814" s="4">
        <v>2.5480000000000001E-4</v>
      </c>
      <c r="S1814" s="4">
        <v>2.6</v>
      </c>
    </row>
    <row r="1815" spans="1:34" hidden="1" outlineLevel="1" collapsed="1" x14ac:dyDescent="0.25">
      <c r="A1815" t="s">
        <v>39</v>
      </c>
      <c r="B1815" s="4" t="s">
        <v>34</v>
      </c>
      <c r="C1815" s="4" t="s">
        <v>4209</v>
      </c>
      <c r="D1815" s="4" t="s">
        <v>4210</v>
      </c>
      <c r="E1815" s="4">
        <v>4.3450700000000002E-2</v>
      </c>
      <c r="F1815" s="4">
        <v>6.6384300000000001E-4</v>
      </c>
      <c r="G1815" s="4">
        <v>1</v>
      </c>
      <c r="H1815" s="4">
        <v>1</v>
      </c>
      <c r="I1815" s="4">
        <v>1</v>
      </c>
      <c r="J1815" s="4" t="s">
        <v>4199</v>
      </c>
      <c r="K1815" s="4" t="s">
        <v>4211</v>
      </c>
      <c r="L1815" s="4" t="s">
        <v>4212</v>
      </c>
      <c r="M1815" s="4">
        <v>0</v>
      </c>
      <c r="N1815" s="4">
        <v>1416.60214</v>
      </c>
      <c r="O1815" s="4" t="s">
        <v>34</v>
      </c>
      <c r="P1815" s="4" t="s">
        <v>34</v>
      </c>
      <c r="Q1815" s="4">
        <v>1.9819999999999999E-4</v>
      </c>
      <c r="R1815" s="4">
        <v>9.868E-3</v>
      </c>
      <c r="S1815" s="4">
        <v>1.96</v>
      </c>
    </row>
    <row r="1816" spans="1:34" hidden="1" outlineLevel="1" collapsed="1" x14ac:dyDescent="0.25">
      <c r="A1816" t="s">
        <v>39</v>
      </c>
      <c r="B1816" s="4" t="s">
        <v>34</v>
      </c>
      <c r="C1816" s="4" t="s">
        <v>4213</v>
      </c>
      <c r="D1816" s="4" t="s">
        <v>4214</v>
      </c>
      <c r="E1816" s="4">
        <v>5.3651699999999997E-2</v>
      </c>
      <c r="F1816" s="4">
        <v>6.6384300000000001E-4</v>
      </c>
      <c r="G1816" s="4">
        <v>1</v>
      </c>
      <c r="H1816" s="4">
        <v>1</v>
      </c>
      <c r="I1816" s="4">
        <v>3</v>
      </c>
      <c r="J1816" s="4" t="s">
        <v>4199</v>
      </c>
      <c r="K1816" s="4" t="s">
        <v>4215</v>
      </c>
      <c r="L1816" s="4" t="s">
        <v>4216</v>
      </c>
      <c r="M1816" s="4">
        <v>0</v>
      </c>
      <c r="N1816" s="4">
        <v>2223.0631600000002</v>
      </c>
      <c r="O1816" s="4" t="s">
        <v>34</v>
      </c>
      <c r="P1816" s="4" t="s">
        <v>34</v>
      </c>
      <c r="Q1816" s="4">
        <v>1.9819999999999999E-4</v>
      </c>
      <c r="R1816" s="4">
        <v>1.3010000000000001E-2</v>
      </c>
      <c r="S1816" s="4">
        <v>1.9</v>
      </c>
    </row>
    <row r="1817" spans="1:34" x14ac:dyDescent="0.25">
      <c r="A1817" s="3" t="s">
        <v>34</v>
      </c>
      <c r="B1817" s="3" t="s">
        <v>35</v>
      </c>
      <c r="C1817" s="3" t="s">
        <v>4217</v>
      </c>
      <c r="D1817" s="3" t="s">
        <v>4218</v>
      </c>
      <c r="E1817" s="3">
        <v>0</v>
      </c>
      <c r="F1817" s="3">
        <v>7.3540000000000001</v>
      </c>
      <c r="G1817" s="3">
        <v>2</v>
      </c>
      <c r="H1817" s="3">
        <v>2</v>
      </c>
      <c r="I1817" s="3">
        <v>4</v>
      </c>
      <c r="J1817" s="3">
        <v>2</v>
      </c>
      <c r="K1817" s="3">
        <v>887</v>
      </c>
      <c r="L1817" s="3">
        <v>101.1</v>
      </c>
      <c r="M1817" s="3">
        <v>6.55</v>
      </c>
      <c r="N1817" s="3">
        <v>11.5</v>
      </c>
      <c r="O1817" s="3">
        <v>2</v>
      </c>
      <c r="P1817" s="3" t="s">
        <v>39</v>
      </c>
      <c r="Q1817" s="3" t="s">
        <v>39</v>
      </c>
      <c r="R1817" s="3" t="s">
        <v>39</v>
      </c>
      <c r="S1817" s="3" t="s">
        <v>1843</v>
      </c>
      <c r="T1817" s="3" t="s">
        <v>39</v>
      </c>
      <c r="U1817" s="3" t="s">
        <v>4217</v>
      </c>
      <c r="V1817" s="3" t="s">
        <v>39</v>
      </c>
      <c r="W1817" s="3" t="s">
        <v>1885</v>
      </c>
      <c r="X1817" s="3" t="s">
        <v>39</v>
      </c>
      <c r="Y1817" s="3" t="s">
        <v>39</v>
      </c>
      <c r="Z1817" s="3" t="s">
        <v>39</v>
      </c>
      <c r="AA1817" s="3">
        <v>0</v>
      </c>
      <c r="AB1817" s="3" t="s">
        <v>34</v>
      </c>
      <c r="AC1817" s="3">
        <v>1</v>
      </c>
      <c r="AD1817" s="3">
        <v>0</v>
      </c>
      <c r="AE1817" s="3" t="s">
        <v>39</v>
      </c>
      <c r="AF1817" s="3">
        <v>1</v>
      </c>
      <c r="AG1817" s="3" t="s">
        <v>4219</v>
      </c>
      <c r="AH1817" s="3" t="s">
        <v>4219</v>
      </c>
    </row>
    <row r="1818" spans="1:34" hidden="1" outlineLevel="1" collapsed="1" x14ac:dyDescent="0.25">
      <c r="A1818" t="s">
        <v>39</v>
      </c>
      <c r="B1818" s="2" t="s">
        <v>45</v>
      </c>
      <c r="C1818" s="2" t="s">
        <v>46</v>
      </c>
      <c r="D1818" s="2" t="s">
        <v>33</v>
      </c>
      <c r="E1818" s="2" t="s">
        <v>47</v>
      </c>
      <c r="F1818" s="2" t="s">
        <v>48</v>
      </c>
      <c r="G1818" s="2" t="s">
        <v>28</v>
      </c>
      <c r="H1818" s="2" t="s">
        <v>49</v>
      </c>
      <c r="I1818" s="2" t="s">
        <v>8</v>
      </c>
      <c r="J1818" s="2" t="s">
        <v>50</v>
      </c>
      <c r="K1818" s="2" t="s">
        <v>51</v>
      </c>
      <c r="L1818" s="2" t="s">
        <v>52</v>
      </c>
      <c r="M1818" s="2" t="s">
        <v>53</v>
      </c>
      <c r="N1818" s="2" t="s">
        <v>54</v>
      </c>
      <c r="O1818" s="2" t="s">
        <v>27</v>
      </c>
      <c r="P1818" s="2" t="s">
        <v>55</v>
      </c>
      <c r="Q1818" s="2" t="s">
        <v>56</v>
      </c>
      <c r="R1818" s="2" t="s">
        <v>57</v>
      </c>
      <c r="S1818" s="2" t="s">
        <v>58</v>
      </c>
    </row>
    <row r="1819" spans="1:34" hidden="1" outlineLevel="1" collapsed="1" x14ac:dyDescent="0.25">
      <c r="A1819" t="s">
        <v>39</v>
      </c>
      <c r="B1819" s="4" t="s">
        <v>34</v>
      </c>
      <c r="C1819" s="4" t="s">
        <v>4220</v>
      </c>
      <c r="D1819" s="4" t="s">
        <v>270</v>
      </c>
      <c r="E1819" s="4">
        <v>3.10444E-3</v>
      </c>
      <c r="F1819" s="4">
        <v>6.6384300000000001E-4</v>
      </c>
      <c r="G1819" s="4">
        <v>1</v>
      </c>
      <c r="H1819" s="4">
        <v>1</v>
      </c>
      <c r="I1819" s="4">
        <v>3</v>
      </c>
      <c r="J1819" s="4" t="s">
        <v>4217</v>
      </c>
      <c r="K1819" s="4" t="s">
        <v>4221</v>
      </c>
      <c r="L1819" s="4" t="s">
        <v>4222</v>
      </c>
      <c r="M1819" s="4">
        <v>0</v>
      </c>
      <c r="N1819" s="4">
        <v>2196.9965200000001</v>
      </c>
      <c r="O1819" s="4" t="s">
        <v>34</v>
      </c>
      <c r="P1819" s="4" t="s">
        <v>34</v>
      </c>
      <c r="Q1819" s="4">
        <v>1.9819999999999999E-4</v>
      </c>
      <c r="R1819" s="4">
        <v>3.1520000000000002E-4</v>
      </c>
      <c r="S1819" s="4">
        <v>2.83</v>
      </c>
    </row>
    <row r="1820" spans="1:34" hidden="1" outlineLevel="1" collapsed="1" x14ac:dyDescent="0.25">
      <c r="A1820" t="s">
        <v>39</v>
      </c>
      <c r="B1820" s="4" t="s">
        <v>34</v>
      </c>
      <c r="C1820" s="4" t="s">
        <v>4223</v>
      </c>
      <c r="D1820" s="4" t="s">
        <v>592</v>
      </c>
      <c r="E1820" s="4">
        <v>2.7022000000000001E-2</v>
      </c>
      <c r="F1820" s="4">
        <v>6.6384300000000001E-4</v>
      </c>
      <c r="G1820" s="4">
        <v>1</v>
      </c>
      <c r="H1820" s="4">
        <v>1</v>
      </c>
      <c r="I1820" s="4">
        <v>1</v>
      </c>
      <c r="J1820" s="4" t="s">
        <v>4217</v>
      </c>
      <c r="K1820" s="4" t="s">
        <v>4224</v>
      </c>
      <c r="L1820" s="4" t="s">
        <v>4222</v>
      </c>
      <c r="M1820" s="4">
        <v>1</v>
      </c>
      <c r="N1820" s="4">
        <v>2353.0976300000002</v>
      </c>
      <c r="O1820" s="4" t="s">
        <v>34</v>
      </c>
      <c r="P1820" s="4" t="s">
        <v>34</v>
      </c>
      <c r="Q1820" s="4">
        <v>1.9819999999999999E-4</v>
      </c>
      <c r="R1820" s="4">
        <v>5.2789999999999998E-3</v>
      </c>
      <c r="S1820" s="4">
        <v>3.72</v>
      </c>
    </row>
    <row r="1821" spans="1:34" x14ac:dyDescent="0.25">
      <c r="A1821" s="3" t="s">
        <v>34</v>
      </c>
      <c r="B1821" s="3" t="s">
        <v>35</v>
      </c>
      <c r="C1821" s="3" t="s">
        <v>4225</v>
      </c>
      <c r="D1821" s="3" t="s">
        <v>4226</v>
      </c>
      <c r="E1821" s="3">
        <v>0</v>
      </c>
      <c r="F1821" s="3">
        <v>7.1660000000000004</v>
      </c>
      <c r="G1821" s="3">
        <v>14</v>
      </c>
      <c r="H1821" s="3">
        <v>2</v>
      </c>
      <c r="I1821" s="3">
        <v>2</v>
      </c>
      <c r="J1821" s="3">
        <v>2</v>
      </c>
      <c r="K1821" s="3">
        <v>233</v>
      </c>
      <c r="L1821" s="3">
        <v>26.9</v>
      </c>
      <c r="M1821" s="3">
        <v>8.73</v>
      </c>
      <c r="N1821" s="3">
        <v>7.11</v>
      </c>
      <c r="O1821" s="3">
        <v>2</v>
      </c>
      <c r="P1821" s="3" t="s">
        <v>421</v>
      </c>
      <c r="Q1821" s="3" t="s">
        <v>795</v>
      </c>
      <c r="R1821" s="3" t="s">
        <v>619</v>
      </c>
      <c r="S1821" s="3" t="s">
        <v>4227</v>
      </c>
      <c r="T1821" s="3" t="s">
        <v>4228</v>
      </c>
      <c r="U1821" s="3" t="s">
        <v>4225</v>
      </c>
      <c r="V1821" s="3" t="s">
        <v>4229</v>
      </c>
      <c r="W1821" s="3" t="s">
        <v>1026</v>
      </c>
      <c r="X1821" s="3" t="s">
        <v>4230</v>
      </c>
      <c r="Y1821" s="3" t="s">
        <v>39</v>
      </c>
      <c r="Z1821" s="3" t="s">
        <v>39</v>
      </c>
      <c r="AA1821" s="3">
        <v>4</v>
      </c>
      <c r="AB1821" s="3" t="s">
        <v>34</v>
      </c>
      <c r="AC1821" s="3">
        <v>1</v>
      </c>
      <c r="AD1821" s="3">
        <v>0</v>
      </c>
      <c r="AE1821" s="3" t="s">
        <v>39</v>
      </c>
      <c r="AF1821" s="3">
        <v>2</v>
      </c>
      <c r="AG1821" s="3" t="s">
        <v>4231</v>
      </c>
      <c r="AH1821" s="3" t="s">
        <v>4231</v>
      </c>
    </row>
    <row r="1822" spans="1:34" hidden="1" outlineLevel="1" collapsed="1" x14ac:dyDescent="0.25">
      <c r="A1822" t="s">
        <v>39</v>
      </c>
      <c r="B1822" s="2" t="s">
        <v>45</v>
      </c>
      <c r="C1822" s="2" t="s">
        <v>46</v>
      </c>
      <c r="D1822" s="2" t="s">
        <v>33</v>
      </c>
      <c r="E1822" s="2" t="s">
        <v>47</v>
      </c>
      <c r="F1822" s="2" t="s">
        <v>48</v>
      </c>
      <c r="G1822" s="2" t="s">
        <v>28</v>
      </c>
      <c r="H1822" s="2" t="s">
        <v>49</v>
      </c>
      <c r="I1822" s="2" t="s">
        <v>8</v>
      </c>
      <c r="J1822" s="2" t="s">
        <v>50</v>
      </c>
      <c r="K1822" s="2" t="s">
        <v>51</v>
      </c>
      <c r="L1822" s="2" t="s">
        <v>52</v>
      </c>
      <c r="M1822" s="2" t="s">
        <v>53</v>
      </c>
      <c r="N1822" s="2" t="s">
        <v>54</v>
      </c>
      <c r="O1822" s="2" t="s">
        <v>27</v>
      </c>
      <c r="P1822" s="2" t="s">
        <v>55</v>
      </c>
      <c r="Q1822" s="2" t="s">
        <v>56</v>
      </c>
      <c r="R1822" s="2" t="s">
        <v>57</v>
      </c>
      <c r="S1822" s="2" t="s">
        <v>58</v>
      </c>
    </row>
    <row r="1823" spans="1:34" hidden="1" outlineLevel="1" collapsed="1" x14ac:dyDescent="0.25">
      <c r="A1823" t="s">
        <v>39</v>
      </c>
      <c r="B1823" s="4" t="s">
        <v>34</v>
      </c>
      <c r="C1823" s="4" t="s">
        <v>4232</v>
      </c>
      <c r="D1823" s="4" t="s">
        <v>4233</v>
      </c>
      <c r="E1823" s="4">
        <v>1.5852600000000001E-4</v>
      </c>
      <c r="F1823" s="4">
        <v>6.6384300000000001E-4</v>
      </c>
      <c r="G1823" s="4">
        <v>1</v>
      </c>
      <c r="H1823" s="4">
        <v>1</v>
      </c>
      <c r="I1823" s="4">
        <v>1</v>
      </c>
      <c r="J1823" s="4" t="s">
        <v>4225</v>
      </c>
      <c r="K1823" s="4" t="s">
        <v>4234</v>
      </c>
      <c r="L1823" s="4" t="s">
        <v>4235</v>
      </c>
      <c r="M1823" s="4">
        <v>0</v>
      </c>
      <c r="N1823" s="4">
        <v>3128.4497299999998</v>
      </c>
      <c r="O1823" s="4" t="s">
        <v>34</v>
      </c>
      <c r="P1823" s="4" t="s">
        <v>34</v>
      </c>
      <c r="Q1823" s="4">
        <v>1.9819999999999999E-4</v>
      </c>
      <c r="R1823" s="4">
        <v>6.6379999999999998E-6</v>
      </c>
      <c r="S1823" s="4">
        <v>3.54</v>
      </c>
    </row>
    <row r="1824" spans="1:34" hidden="1" outlineLevel="1" collapsed="1" x14ac:dyDescent="0.25">
      <c r="A1824" t="s">
        <v>39</v>
      </c>
      <c r="B1824" s="4" t="s">
        <v>34</v>
      </c>
      <c r="C1824" s="4" t="s">
        <v>4236</v>
      </c>
      <c r="D1824" s="4" t="s">
        <v>4233</v>
      </c>
      <c r="E1824" s="4">
        <v>4.4722900000000003E-2</v>
      </c>
      <c r="F1824" s="4">
        <v>6.6384300000000001E-4</v>
      </c>
      <c r="G1824" s="4">
        <v>1</v>
      </c>
      <c r="H1824" s="4">
        <v>1</v>
      </c>
      <c r="I1824" s="4">
        <v>1</v>
      </c>
      <c r="J1824" s="4" t="s">
        <v>4225</v>
      </c>
      <c r="K1824" s="4" t="s">
        <v>4237</v>
      </c>
      <c r="L1824" s="4" t="s">
        <v>4235</v>
      </c>
      <c r="M1824" s="4">
        <v>1</v>
      </c>
      <c r="N1824" s="4">
        <v>3585.7033799999999</v>
      </c>
      <c r="O1824" s="4" t="s">
        <v>34</v>
      </c>
      <c r="P1824" s="4" t="s">
        <v>34</v>
      </c>
      <c r="Q1824" s="4">
        <v>1.9819999999999999E-4</v>
      </c>
      <c r="R1824" s="4">
        <v>1.027E-2</v>
      </c>
      <c r="S1824" s="4">
        <v>3.57</v>
      </c>
    </row>
    <row r="1825" spans="1:34" x14ac:dyDescent="0.25">
      <c r="A1825" s="3" t="s">
        <v>34</v>
      </c>
      <c r="B1825" s="3" t="s">
        <v>35</v>
      </c>
      <c r="C1825" s="3" t="s">
        <v>4238</v>
      </c>
      <c r="D1825" s="3" t="s">
        <v>4239</v>
      </c>
      <c r="E1825" s="3">
        <v>0</v>
      </c>
      <c r="F1825" s="3">
        <v>7.1280000000000001</v>
      </c>
      <c r="G1825" s="3">
        <v>18</v>
      </c>
      <c r="H1825" s="3">
        <v>3</v>
      </c>
      <c r="I1825" s="3">
        <v>7</v>
      </c>
      <c r="J1825" s="3">
        <v>3</v>
      </c>
      <c r="K1825" s="3">
        <v>316</v>
      </c>
      <c r="L1825" s="3">
        <v>37.1</v>
      </c>
      <c r="M1825" s="3">
        <v>9.39</v>
      </c>
      <c r="N1825" s="3">
        <v>13.93</v>
      </c>
      <c r="O1825" s="3">
        <v>3</v>
      </c>
      <c r="P1825" s="3" t="s">
        <v>421</v>
      </c>
      <c r="Q1825" s="3" t="s">
        <v>795</v>
      </c>
      <c r="R1825" s="3" t="s">
        <v>796</v>
      </c>
      <c r="S1825" s="3" t="s">
        <v>39</v>
      </c>
      <c r="T1825" s="3" t="s">
        <v>4240</v>
      </c>
      <c r="U1825" s="3" t="s">
        <v>4238</v>
      </c>
      <c r="V1825" s="3" t="s">
        <v>4241</v>
      </c>
      <c r="W1825" s="3" t="s">
        <v>1558</v>
      </c>
      <c r="X1825" s="3" t="s">
        <v>39</v>
      </c>
      <c r="Y1825" s="3" t="s">
        <v>800</v>
      </c>
      <c r="Z1825" s="3" t="s">
        <v>39</v>
      </c>
      <c r="AA1825" s="3">
        <v>4</v>
      </c>
      <c r="AB1825" s="3" t="s">
        <v>34</v>
      </c>
      <c r="AC1825" s="3">
        <v>1</v>
      </c>
      <c r="AD1825" s="3">
        <v>0</v>
      </c>
      <c r="AE1825" s="3" t="s">
        <v>39</v>
      </c>
      <c r="AF1825" s="3">
        <v>1</v>
      </c>
      <c r="AG1825" s="3" t="s">
        <v>4242</v>
      </c>
      <c r="AH1825" s="3" t="s">
        <v>4242</v>
      </c>
    </row>
    <row r="1826" spans="1:34" hidden="1" outlineLevel="1" collapsed="1" x14ac:dyDescent="0.25">
      <c r="A1826" t="s">
        <v>39</v>
      </c>
      <c r="B1826" s="2" t="s">
        <v>45</v>
      </c>
      <c r="C1826" s="2" t="s">
        <v>46</v>
      </c>
      <c r="D1826" s="2" t="s">
        <v>33</v>
      </c>
      <c r="E1826" s="2" t="s">
        <v>47</v>
      </c>
      <c r="F1826" s="2" t="s">
        <v>48</v>
      </c>
      <c r="G1826" s="2" t="s">
        <v>28</v>
      </c>
      <c r="H1826" s="2" t="s">
        <v>49</v>
      </c>
      <c r="I1826" s="2" t="s">
        <v>8</v>
      </c>
      <c r="J1826" s="2" t="s">
        <v>50</v>
      </c>
      <c r="K1826" s="2" t="s">
        <v>51</v>
      </c>
      <c r="L1826" s="2" t="s">
        <v>52</v>
      </c>
      <c r="M1826" s="2" t="s">
        <v>53</v>
      </c>
      <c r="N1826" s="2" t="s">
        <v>54</v>
      </c>
      <c r="O1826" s="2" t="s">
        <v>27</v>
      </c>
      <c r="P1826" s="2" t="s">
        <v>55</v>
      </c>
      <c r="Q1826" s="2" t="s">
        <v>56</v>
      </c>
      <c r="R1826" s="2" t="s">
        <v>57</v>
      </c>
      <c r="S1826" s="2" t="s">
        <v>58</v>
      </c>
    </row>
    <row r="1827" spans="1:34" hidden="1" outlineLevel="1" collapsed="1" x14ac:dyDescent="0.25">
      <c r="A1827" t="s">
        <v>39</v>
      </c>
      <c r="B1827" s="4" t="s">
        <v>34</v>
      </c>
      <c r="C1827" s="4" t="s">
        <v>4243</v>
      </c>
      <c r="D1827" s="4" t="s">
        <v>39</v>
      </c>
      <c r="E1827" s="4">
        <v>3.7472299999999998E-3</v>
      </c>
      <c r="F1827" s="4">
        <v>6.6384300000000001E-4</v>
      </c>
      <c r="G1827" s="4">
        <v>1</v>
      </c>
      <c r="H1827" s="4">
        <v>1</v>
      </c>
      <c r="I1827" s="4">
        <v>2</v>
      </c>
      <c r="J1827" s="4" t="s">
        <v>4238</v>
      </c>
      <c r="K1827" s="4" t="s">
        <v>4244</v>
      </c>
      <c r="L1827" s="4" t="s">
        <v>39</v>
      </c>
      <c r="M1827" s="4">
        <v>1</v>
      </c>
      <c r="N1827" s="4">
        <v>1963.9395999999999</v>
      </c>
      <c r="O1827" s="4" t="s">
        <v>34</v>
      </c>
      <c r="P1827" s="4" t="s">
        <v>34</v>
      </c>
      <c r="Q1827" s="4">
        <v>1.9819999999999999E-4</v>
      </c>
      <c r="R1827" s="4">
        <v>4.0039999999999997E-4</v>
      </c>
      <c r="S1827" s="4">
        <v>4.2300000000000004</v>
      </c>
    </row>
    <row r="1828" spans="1:34" hidden="1" outlineLevel="1" collapsed="1" x14ac:dyDescent="0.25">
      <c r="A1828" t="s">
        <v>39</v>
      </c>
      <c r="B1828" s="4" t="s">
        <v>34</v>
      </c>
      <c r="C1828" s="4" t="s">
        <v>4245</v>
      </c>
      <c r="D1828" s="4" t="s">
        <v>4246</v>
      </c>
      <c r="E1828" s="4">
        <v>0.13120599999999999</v>
      </c>
      <c r="F1828" s="4">
        <v>1.97102E-3</v>
      </c>
      <c r="G1828" s="4">
        <v>1</v>
      </c>
      <c r="H1828" s="4">
        <v>1</v>
      </c>
      <c r="I1828" s="4">
        <v>1</v>
      </c>
      <c r="J1828" s="4" t="s">
        <v>4238</v>
      </c>
      <c r="K1828" s="4" t="s">
        <v>4247</v>
      </c>
      <c r="L1828" s="4" t="s">
        <v>4248</v>
      </c>
      <c r="M1828" s="4">
        <v>1</v>
      </c>
      <c r="N1828" s="4">
        <v>3123.4139399999999</v>
      </c>
      <c r="O1828" s="4" t="s">
        <v>34</v>
      </c>
      <c r="P1828" s="4" t="s">
        <v>34</v>
      </c>
      <c r="Q1828" s="4">
        <v>5.2709999999999996E-4</v>
      </c>
      <c r="R1828" s="4">
        <v>4.3860000000000003E-2</v>
      </c>
      <c r="S1828" s="4">
        <v>2.76</v>
      </c>
    </row>
    <row r="1829" spans="1:34" hidden="1" outlineLevel="1" collapsed="1" x14ac:dyDescent="0.25">
      <c r="A1829" t="s">
        <v>39</v>
      </c>
      <c r="B1829" s="4" t="s">
        <v>34</v>
      </c>
      <c r="C1829" s="4" t="s">
        <v>4249</v>
      </c>
      <c r="D1829" s="4" t="s">
        <v>39</v>
      </c>
      <c r="E1829" s="4">
        <v>2.28884E-2</v>
      </c>
      <c r="F1829" s="4">
        <v>6.6384300000000001E-4</v>
      </c>
      <c r="G1829" s="4">
        <v>1</v>
      </c>
      <c r="H1829" s="4">
        <v>1</v>
      </c>
      <c r="I1829" s="4">
        <v>4</v>
      </c>
      <c r="J1829" s="4" t="s">
        <v>4238</v>
      </c>
      <c r="K1829" s="4" t="s">
        <v>4250</v>
      </c>
      <c r="L1829" s="4" t="s">
        <v>39</v>
      </c>
      <c r="M1829" s="4">
        <v>0</v>
      </c>
      <c r="N1829" s="4">
        <v>1385.7575999999999</v>
      </c>
      <c r="O1829" s="4" t="s">
        <v>34</v>
      </c>
      <c r="P1829" s="4" t="s">
        <v>34</v>
      </c>
      <c r="Q1829" s="4">
        <v>1.9819999999999999E-4</v>
      </c>
      <c r="R1829" s="4">
        <v>4.241E-3</v>
      </c>
      <c r="S1829" s="4">
        <v>2.04</v>
      </c>
    </row>
    <row r="1830" spans="1:34" x14ac:dyDescent="0.25">
      <c r="A1830" s="3" t="s">
        <v>34</v>
      </c>
      <c r="B1830" s="3" t="s">
        <v>35</v>
      </c>
      <c r="C1830" s="3" t="s">
        <v>947</v>
      </c>
      <c r="D1830" s="3" t="s">
        <v>4251</v>
      </c>
      <c r="E1830" s="3">
        <v>0</v>
      </c>
      <c r="F1830" s="3">
        <v>7.125</v>
      </c>
      <c r="G1830" s="3">
        <v>4</v>
      </c>
      <c r="H1830" s="3">
        <v>2</v>
      </c>
      <c r="I1830" s="3">
        <v>2</v>
      </c>
      <c r="J1830" s="3">
        <v>2</v>
      </c>
      <c r="K1830" s="3">
        <v>607</v>
      </c>
      <c r="L1830" s="3">
        <v>69.2</v>
      </c>
      <c r="M1830" s="3">
        <v>6.18</v>
      </c>
      <c r="N1830" s="3">
        <v>5.78</v>
      </c>
      <c r="O1830" s="3">
        <v>2</v>
      </c>
      <c r="P1830" s="3" t="s">
        <v>39</v>
      </c>
      <c r="Q1830" s="3" t="s">
        <v>39</v>
      </c>
      <c r="R1830" s="3" t="s">
        <v>39</v>
      </c>
      <c r="S1830" s="3" t="s">
        <v>39</v>
      </c>
      <c r="T1830" s="3" t="s">
        <v>39</v>
      </c>
      <c r="U1830" s="3" t="s">
        <v>39</v>
      </c>
      <c r="V1830" s="3" t="s">
        <v>39</v>
      </c>
      <c r="W1830" s="3" t="s">
        <v>39</v>
      </c>
      <c r="X1830" s="3" t="s">
        <v>39</v>
      </c>
      <c r="Y1830" s="3" t="s">
        <v>39</v>
      </c>
      <c r="Z1830" s="3" t="s">
        <v>39</v>
      </c>
      <c r="AA1830" s="3">
        <v>0</v>
      </c>
      <c r="AB1830" s="3" t="s">
        <v>34</v>
      </c>
      <c r="AC1830" s="3">
        <v>1</v>
      </c>
      <c r="AD1830" s="3">
        <v>0</v>
      </c>
      <c r="AE1830" s="3" t="s">
        <v>39</v>
      </c>
      <c r="AF1830" s="3">
        <v>0</v>
      </c>
      <c r="AG1830" s="3" t="s">
        <v>39</v>
      </c>
      <c r="AH1830" s="3" t="s">
        <v>39</v>
      </c>
    </row>
    <row r="1831" spans="1:34" hidden="1" outlineLevel="1" collapsed="1" x14ac:dyDescent="0.25">
      <c r="A1831" t="s">
        <v>39</v>
      </c>
      <c r="B1831" s="2" t="s">
        <v>45</v>
      </c>
      <c r="C1831" s="2" t="s">
        <v>46</v>
      </c>
      <c r="D1831" s="2" t="s">
        <v>33</v>
      </c>
      <c r="E1831" s="2" t="s">
        <v>47</v>
      </c>
      <c r="F1831" s="2" t="s">
        <v>48</v>
      </c>
      <c r="G1831" s="2" t="s">
        <v>28</v>
      </c>
      <c r="H1831" s="2" t="s">
        <v>49</v>
      </c>
      <c r="I1831" s="2" t="s">
        <v>8</v>
      </c>
      <c r="J1831" s="2" t="s">
        <v>50</v>
      </c>
      <c r="K1831" s="2" t="s">
        <v>51</v>
      </c>
      <c r="L1831" s="2" t="s">
        <v>52</v>
      </c>
      <c r="M1831" s="2" t="s">
        <v>53</v>
      </c>
      <c r="N1831" s="2" t="s">
        <v>54</v>
      </c>
      <c r="O1831" s="2" t="s">
        <v>27</v>
      </c>
      <c r="P1831" s="2" t="s">
        <v>55</v>
      </c>
      <c r="Q1831" s="2" t="s">
        <v>56</v>
      </c>
      <c r="R1831" s="2" t="s">
        <v>57</v>
      </c>
      <c r="S1831" s="2" t="s">
        <v>58</v>
      </c>
    </row>
    <row r="1832" spans="1:34" hidden="1" outlineLevel="1" collapsed="1" x14ac:dyDescent="0.25">
      <c r="A1832" t="s">
        <v>39</v>
      </c>
      <c r="B1832" s="4" t="s">
        <v>34</v>
      </c>
      <c r="C1832" s="4" t="s">
        <v>4252</v>
      </c>
      <c r="D1832" s="4" t="s">
        <v>39</v>
      </c>
      <c r="E1832" s="4">
        <v>3.0056700000000001E-4</v>
      </c>
      <c r="F1832" s="4">
        <v>6.6384300000000001E-4</v>
      </c>
      <c r="G1832" s="4">
        <v>1</v>
      </c>
      <c r="H1832" s="4">
        <v>1</v>
      </c>
      <c r="I1832" s="4">
        <v>1</v>
      </c>
      <c r="J1832" s="4" t="s">
        <v>947</v>
      </c>
      <c r="K1832" s="4" t="s">
        <v>4253</v>
      </c>
      <c r="L1832" s="4" t="s">
        <v>39</v>
      </c>
      <c r="M1832" s="4">
        <v>0</v>
      </c>
      <c r="N1832" s="4">
        <v>1479.7954400000001</v>
      </c>
      <c r="O1832" s="4" t="s">
        <v>34</v>
      </c>
      <c r="P1832" s="4" t="s">
        <v>34</v>
      </c>
      <c r="Q1832" s="4">
        <v>1.9819999999999999E-4</v>
      </c>
      <c r="R1832" s="4">
        <v>1.523E-5</v>
      </c>
      <c r="S1832" s="4">
        <v>3.73</v>
      </c>
    </row>
    <row r="1833" spans="1:34" hidden="1" outlineLevel="1" collapsed="1" x14ac:dyDescent="0.25">
      <c r="A1833" t="s">
        <v>39</v>
      </c>
      <c r="B1833" s="4" t="s">
        <v>34</v>
      </c>
      <c r="C1833" s="4" t="s">
        <v>4254</v>
      </c>
      <c r="D1833" s="4" t="s">
        <v>39</v>
      </c>
      <c r="E1833" s="4">
        <v>2.5610299999999999E-2</v>
      </c>
      <c r="F1833" s="4">
        <v>6.6384300000000001E-4</v>
      </c>
      <c r="G1833" s="4">
        <v>1</v>
      </c>
      <c r="H1833" s="4">
        <v>1</v>
      </c>
      <c r="I1833" s="4">
        <v>1</v>
      </c>
      <c r="J1833" s="4" t="s">
        <v>947</v>
      </c>
      <c r="K1833" s="4" t="s">
        <v>4255</v>
      </c>
      <c r="L1833" s="4" t="s">
        <v>39</v>
      </c>
      <c r="M1833" s="4">
        <v>0</v>
      </c>
      <c r="N1833" s="4">
        <v>1163.63067</v>
      </c>
      <c r="O1833" s="4" t="s">
        <v>34</v>
      </c>
      <c r="P1833" s="4" t="s">
        <v>34</v>
      </c>
      <c r="Q1833" s="4">
        <v>1.9819999999999999E-4</v>
      </c>
      <c r="R1833" s="4">
        <v>4.9230000000000003E-3</v>
      </c>
      <c r="S1833" s="4">
        <v>2.0499999999999998</v>
      </c>
    </row>
    <row r="1834" spans="1:34" x14ac:dyDescent="0.25">
      <c r="A1834" s="3" t="s">
        <v>34</v>
      </c>
      <c r="B1834" s="3" t="s">
        <v>35</v>
      </c>
      <c r="C1834" s="3" t="s">
        <v>4256</v>
      </c>
      <c r="D1834" s="3" t="s">
        <v>4257</v>
      </c>
      <c r="E1834" s="3">
        <v>0</v>
      </c>
      <c r="F1834" s="3">
        <v>7.1189999999999998</v>
      </c>
      <c r="G1834" s="3">
        <v>3</v>
      </c>
      <c r="H1834" s="3">
        <v>2</v>
      </c>
      <c r="I1834" s="3">
        <v>10</v>
      </c>
      <c r="J1834" s="3">
        <v>2</v>
      </c>
      <c r="K1834" s="3">
        <v>1025</v>
      </c>
      <c r="L1834" s="3">
        <v>116.6</v>
      </c>
      <c r="M1834" s="3">
        <v>5.0199999999999996</v>
      </c>
      <c r="N1834" s="3">
        <v>17.86</v>
      </c>
      <c r="O1834" s="3">
        <v>2</v>
      </c>
      <c r="P1834" s="3" t="s">
        <v>38</v>
      </c>
      <c r="Q1834" s="3" t="s">
        <v>795</v>
      </c>
      <c r="R1834" s="3" t="s">
        <v>796</v>
      </c>
      <c r="S1834" s="3" t="s">
        <v>4258</v>
      </c>
      <c r="T1834" s="3" t="s">
        <v>4259</v>
      </c>
      <c r="U1834" s="3" t="s">
        <v>4256</v>
      </c>
      <c r="V1834" s="3" t="s">
        <v>4260</v>
      </c>
      <c r="W1834" s="3" t="s">
        <v>42</v>
      </c>
      <c r="X1834" s="3" t="s">
        <v>39</v>
      </c>
      <c r="Y1834" s="3" t="s">
        <v>39</v>
      </c>
      <c r="Z1834" s="3" t="s">
        <v>39</v>
      </c>
      <c r="AA1834" s="3">
        <v>0</v>
      </c>
      <c r="AB1834" s="3" t="s">
        <v>34</v>
      </c>
      <c r="AC1834" s="3">
        <v>1</v>
      </c>
      <c r="AD1834" s="3">
        <v>0</v>
      </c>
      <c r="AE1834" s="3" t="s">
        <v>39</v>
      </c>
      <c r="AF1834" s="3">
        <v>2</v>
      </c>
      <c r="AG1834" s="3" t="s">
        <v>4261</v>
      </c>
      <c r="AH1834" s="3" t="s">
        <v>4261</v>
      </c>
    </row>
    <row r="1835" spans="1:34" hidden="1" outlineLevel="1" collapsed="1" x14ac:dyDescent="0.25">
      <c r="A1835" t="s">
        <v>39</v>
      </c>
      <c r="B1835" s="2" t="s">
        <v>45</v>
      </c>
      <c r="C1835" s="2" t="s">
        <v>46</v>
      </c>
      <c r="D1835" s="2" t="s">
        <v>33</v>
      </c>
      <c r="E1835" s="2" t="s">
        <v>47</v>
      </c>
      <c r="F1835" s="2" t="s">
        <v>48</v>
      </c>
      <c r="G1835" s="2" t="s">
        <v>28</v>
      </c>
      <c r="H1835" s="2" t="s">
        <v>49</v>
      </c>
      <c r="I1835" s="2" t="s">
        <v>8</v>
      </c>
      <c r="J1835" s="2" t="s">
        <v>50</v>
      </c>
      <c r="K1835" s="2" t="s">
        <v>51</v>
      </c>
      <c r="L1835" s="2" t="s">
        <v>52</v>
      </c>
      <c r="M1835" s="2" t="s">
        <v>53</v>
      </c>
      <c r="N1835" s="2" t="s">
        <v>54</v>
      </c>
      <c r="O1835" s="2" t="s">
        <v>27</v>
      </c>
      <c r="P1835" s="2" t="s">
        <v>55</v>
      </c>
      <c r="Q1835" s="2" t="s">
        <v>56</v>
      </c>
      <c r="R1835" s="2" t="s">
        <v>57</v>
      </c>
      <c r="S1835" s="2" t="s">
        <v>58</v>
      </c>
    </row>
    <row r="1836" spans="1:34" hidden="1" outlineLevel="1" collapsed="1" x14ac:dyDescent="0.25">
      <c r="A1836" t="s">
        <v>39</v>
      </c>
      <c r="B1836" s="4" t="s">
        <v>34</v>
      </c>
      <c r="C1836" s="4" t="s">
        <v>4262</v>
      </c>
      <c r="D1836" s="4" t="s">
        <v>152</v>
      </c>
      <c r="E1836" s="4">
        <v>7.4113399999999996E-4</v>
      </c>
      <c r="F1836" s="4">
        <v>6.6384300000000001E-4</v>
      </c>
      <c r="G1836" s="4">
        <v>1</v>
      </c>
      <c r="H1836" s="4">
        <v>1</v>
      </c>
      <c r="I1836" s="4">
        <v>1</v>
      </c>
      <c r="J1836" s="4" t="s">
        <v>4256</v>
      </c>
      <c r="K1836" s="4" t="s">
        <v>4263</v>
      </c>
      <c r="L1836" s="4" t="s">
        <v>4264</v>
      </c>
      <c r="M1836" s="4">
        <v>0</v>
      </c>
      <c r="N1836" s="4">
        <v>2172.9866200000001</v>
      </c>
      <c r="O1836" s="4" t="s">
        <v>34</v>
      </c>
      <c r="P1836" s="4" t="s">
        <v>34</v>
      </c>
      <c r="Q1836" s="4">
        <v>1.9819999999999999E-4</v>
      </c>
      <c r="R1836" s="4">
        <v>4.9079999999999998E-5</v>
      </c>
      <c r="S1836" s="4">
        <v>3.82</v>
      </c>
    </row>
    <row r="1837" spans="1:34" hidden="1" outlineLevel="1" collapsed="1" x14ac:dyDescent="0.25">
      <c r="A1837" t="s">
        <v>39</v>
      </c>
      <c r="B1837" s="4" t="s">
        <v>34</v>
      </c>
      <c r="C1837" s="4" t="s">
        <v>4265</v>
      </c>
      <c r="D1837" s="4" t="s">
        <v>152</v>
      </c>
      <c r="E1837" s="4">
        <v>1.0581800000000001E-2</v>
      </c>
      <c r="F1837" s="4">
        <v>6.6384300000000001E-4</v>
      </c>
      <c r="G1837" s="4">
        <v>1</v>
      </c>
      <c r="H1837" s="4">
        <v>1</v>
      </c>
      <c r="I1837" s="4">
        <v>9</v>
      </c>
      <c r="J1837" s="4" t="s">
        <v>4256</v>
      </c>
      <c r="K1837" s="4" t="s">
        <v>4266</v>
      </c>
      <c r="L1837" s="4" t="s">
        <v>4267</v>
      </c>
      <c r="M1837" s="4">
        <v>0</v>
      </c>
      <c r="N1837" s="4">
        <v>1396.68893</v>
      </c>
      <c r="O1837" s="4" t="s">
        <v>34</v>
      </c>
      <c r="P1837" s="4" t="s">
        <v>34</v>
      </c>
      <c r="Q1837" s="4">
        <v>1.9819999999999999E-4</v>
      </c>
      <c r="R1837" s="4">
        <v>1.5479999999999999E-3</v>
      </c>
      <c r="S1837" s="4">
        <v>2.1800000000000002</v>
      </c>
    </row>
    <row r="1838" spans="1:34" x14ac:dyDescent="0.25">
      <c r="A1838" s="3" t="s">
        <v>34</v>
      </c>
      <c r="B1838" s="3" t="s">
        <v>35</v>
      </c>
      <c r="C1838" s="3" t="s">
        <v>4268</v>
      </c>
      <c r="D1838" s="3" t="s">
        <v>4269</v>
      </c>
      <c r="E1838" s="3">
        <v>0</v>
      </c>
      <c r="F1838" s="3">
        <v>7.0940000000000003</v>
      </c>
      <c r="G1838" s="3">
        <v>15</v>
      </c>
      <c r="H1838" s="3">
        <v>1</v>
      </c>
      <c r="I1838" s="3">
        <v>4</v>
      </c>
      <c r="J1838" s="3">
        <v>1</v>
      </c>
      <c r="K1838" s="3">
        <v>106</v>
      </c>
      <c r="L1838" s="3">
        <v>10.7</v>
      </c>
      <c r="M1838" s="3">
        <v>4.01</v>
      </c>
      <c r="N1838" s="3">
        <v>15.39</v>
      </c>
      <c r="O1838" s="3">
        <v>1</v>
      </c>
      <c r="P1838" s="3" t="s">
        <v>421</v>
      </c>
      <c r="Q1838" s="3" t="s">
        <v>876</v>
      </c>
      <c r="R1838" s="3" t="s">
        <v>877</v>
      </c>
      <c r="S1838" s="3" t="s">
        <v>4270</v>
      </c>
      <c r="T1838" s="3" t="s">
        <v>39</v>
      </c>
      <c r="U1838" s="3" t="s">
        <v>4271</v>
      </c>
      <c r="V1838" s="3" t="s">
        <v>39</v>
      </c>
      <c r="W1838" s="3" t="s">
        <v>42</v>
      </c>
      <c r="X1838" s="3" t="s">
        <v>39</v>
      </c>
      <c r="Y1838" s="3" t="s">
        <v>39</v>
      </c>
      <c r="Z1838" s="3" t="s">
        <v>39</v>
      </c>
      <c r="AA1838" s="3">
        <v>0</v>
      </c>
      <c r="AB1838" s="3" t="s">
        <v>34</v>
      </c>
      <c r="AC1838" s="3">
        <v>1</v>
      </c>
      <c r="AD1838" s="3">
        <v>0</v>
      </c>
      <c r="AE1838" s="3" t="s">
        <v>39</v>
      </c>
      <c r="AF1838" s="3">
        <v>0</v>
      </c>
      <c r="AG1838" s="3" t="s">
        <v>39</v>
      </c>
      <c r="AH1838" s="3" t="s">
        <v>39</v>
      </c>
    </row>
    <row r="1839" spans="1:34" hidden="1" outlineLevel="1" collapsed="1" x14ac:dyDescent="0.25">
      <c r="A1839" t="s">
        <v>39</v>
      </c>
      <c r="B1839" s="2" t="s">
        <v>45</v>
      </c>
      <c r="C1839" s="2" t="s">
        <v>46</v>
      </c>
      <c r="D1839" s="2" t="s">
        <v>33</v>
      </c>
      <c r="E1839" s="2" t="s">
        <v>47</v>
      </c>
      <c r="F1839" s="2" t="s">
        <v>48</v>
      </c>
      <c r="G1839" s="2" t="s">
        <v>28</v>
      </c>
      <c r="H1839" s="2" t="s">
        <v>49</v>
      </c>
      <c r="I1839" s="2" t="s">
        <v>8</v>
      </c>
      <c r="J1839" s="2" t="s">
        <v>50</v>
      </c>
      <c r="K1839" s="2" t="s">
        <v>51</v>
      </c>
      <c r="L1839" s="2" t="s">
        <v>52</v>
      </c>
      <c r="M1839" s="2" t="s">
        <v>53</v>
      </c>
      <c r="N1839" s="2" t="s">
        <v>54</v>
      </c>
      <c r="O1839" s="2" t="s">
        <v>27</v>
      </c>
      <c r="P1839" s="2" t="s">
        <v>55</v>
      </c>
      <c r="Q1839" s="2" t="s">
        <v>56</v>
      </c>
      <c r="R1839" s="2" t="s">
        <v>57</v>
      </c>
      <c r="S1839" s="2" t="s">
        <v>58</v>
      </c>
    </row>
    <row r="1840" spans="1:34" hidden="1" outlineLevel="1" collapsed="1" x14ac:dyDescent="0.25">
      <c r="A1840" t="s">
        <v>39</v>
      </c>
      <c r="B1840" s="4" t="s">
        <v>34</v>
      </c>
      <c r="C1840" s="4" t="s">
        <v>4272</v>
      </c>
      <c r="D1840" s="4" t="s">
        <v>39</v>
      </c>
      <c r="E1840" s="4">
        <v>5.2787699999999998E-6</v>
      </c>
      <c r="F1840" s="4">
        <v>6.6384300000000001E-4</v>
      </c>
      <c r="G1840" s="4">
        <v>1</v>
      </c>
      <c r="H1840" s="4">
        <v>1</v>
      </c>
      <c r="I1840" s="4">
        <v>4</v>
      </c>
      <c r="J1840" s="4" t="s">
        <v>4268</v>
      </c>
      <c r="K1840" s="4" t="s">
        <v>4273</v>
      </c>
      <c r="L1840" s="4" t="s">
        <v>39</v>
      </c>
      <c r="M1840" s="4">
        <v>0</v>
      </c>
      <c r="N1840" s="4">
        <v>1663.80746</v>
      </c>
      <c r="O1840" s="4" t="s">
        <v>34</v>
      </c>
      <c r="P1840" s="4" t="s">
        <v>34</v>
      </c>
      <c r="Q1840" s="4">
        <v>1.9819999999999999E-4</v>
      </c>
      <c r="R1840" s="4">
        <v>8.0519999999999996E-8</v>
      </c>
      <c r="S1840" s="4">
        <v>4.8899999999999997</v>
      </c>
    </row>
    <row r="1841" spans="1:34" x14ac:dyDescent="0.25">
      <c r="A1841" s="3" t="s">
        <v>34</v>
      </c>
      <c r="B1841" s="3" t="s">
        <v>35</v>
      </c>
      <c r="C1841" s="3" t="s">
        <v>4274</v>
      </c>
      <c r="D1841" s="3" t="s">
        <v>4275</v>
      </c>
      <c r="E1841" s="3">
        <v>0</v>
      </c>
      <c r="F1841" s="3">
        <v>7.0620000000000003</v>
      </c>
      <c r="G1841" s="3">
        <v>8</v>
      </c>
      <c r="H1841" s="3">
        <v>3</v>
      </c>
      <c r="I1841" s="3">
        <v>6</v>
      </c>
      <c r="J1841" s="3">
        <v>3</v>
      </c>
      <c r="K1841" s="3">
        <v>527</v>
      </c>
      <c r="L1841" s="3">
        <v>57.8</v>
      </c>
      <c r="M1841" s="3">
        <v>6.8</v>
      </c>
      <c r="N1841" s="3">
        <v>13.97</v>
      </c>
      <c r="O1841" s="3">
        <v>3</v>
      </c>
      <c r="P1841" s="3" t="s">
        <v>39</v>
      </c>
      <c r="Q1841" s="3" t="s">
        <v>39</v>
      </c>
      <c r="R1841" s="3" t="s">
        <v>1023</v>
      </c>
      <c r="S1841" s="3" t="s">
        <v>4276</v>
      </c>
      <c r="T1841" s="3" t="s">
        <v>39</v>
      </c>
      <c r="U1841" s="3" t="s">
        <v>4274</v>
      </c>
      <c r="V1841" s="3" t="s">
        <v>39</v>
      </c>
      <c r="W1841" s="3" t="s">
        <v>358</v>
      </c>
      <c r="X1841" s="3" t="s">
        <v>39</v>
      </c>
      <c r="Y1841" s="3" t="s">
        <v>39</v>
      </c>
      <c r="Z1841" s="3" t="s">
        <v>39</v>
      </c>
      <c r="AA1841" s="3">
        <v>0</v>
      </c>
      <c r="AB1841" s="3" t="s">
        <v>34</v>
      </c>
      <c r="AC1841" s="3">
        <v>1</v>
      </c>
      <c r="AD1841" s="3">
        <v>0</v>
      </c>
      <c r="AE1841" s="3" t="s">
        <v>39</v>
      </c>
      <c r="AF1841" s="3">
        <v>0</v>
      </c>
      <c r="AG1841" s="3" t="s">
        <v>39</v>
      </c>
      <c r="AH1841" s="3" t="s">
        <v>4277</v>
      </c>
    </row>
    <row r="1842" spans="1:34" hidden="1" outlineLevel="1" collapsed="1" x14ac:dyDescent="0.25">
      <c r="A1842" t="s">
        <v>39</v>
      </c>
      <c r="B1842" s="2" t="s">
        <v>45</v>
      </c>
      <c r="C1842" s="2" t="s">
        <v>46</v>
      </c>
      <c r="D1842" s="2" t="s">
        <v>33</v>
      </c>
      <c r="E1842" s="2" t="s">
        <v>47</v>
      </c>
      <c r="F1842" s="2" t="s">
        <v>48</v>
      </c>
      <c r="G1842" s="2" t="s">
        <v>28</v>
      </c>
      <c r="H1842" s="2" t="s">
        <v>49</v>
      </c>
      <c r="I1842" s="2" t="s">
        <v>8</v>
      </c>
      <c r="J1842" s="2" t="s">
        <v>50</v>
      </c>
      <c r="K1842" s="2" t="s">
        <v>51</v>
      </c>
      <c r="L1842" s="2" t="s">
        <v>52</v>
      </c>
      <c r="M1842" s="2" t="s">
        <v>53</v>
      </c>
      <c r="N1842" s="2" t="s">
        <v>54</v>
      </c>
      <c r="O1842" s="2" t="s">
        <v>27</v>
      </c>
      <c r="P1842" s="2" t="s">
        <v>55</v>
      </c>
      <c r="Q1842" s="2" t="s">
        <v>56</v>
      </c>
      <c r="R1842" s="2" t="s">
        <v>57</v>
      </c>
      <c r="S1842" s="2" t="s">
        <v>58</v>
      </c>
    </row>
    <row r="1843" spans="1:34" hidden="1" outlineLevel="1" collapsed="1" x14ac:dyDescent="0.25">
      <c r="A1843" t="s">
        <v>39</v>
      </c>
      <c r="B1843" s="4" t="s">
        <v>34</v>
      </c>
      <c r="C1843" s="4" t="s">
        <v>4278</v>
      </c>
      <c r="D1843" s="4" t="s">
        <v>39</v>
      </c>
      <c r="E1843" s="4">
        <v>2.46293E-2</v>
      </c>
      <c r="F1843" s="4">
        <v>6.6384300000000001E-4</v>
      </c>
      <c r="G1843" s="4">
        <v>1</v>
      </c>
      <c r="H1843" s="4">
        <v>1</v>
      </c>
      <c r="I1843" s="4">
        <v>3</v>
      </c>
      <c r="J1843" s="4" t="s">
        <v>4274</v>
      </c>
      <c r="K1843" s="4" t="s">
        <v>4279</v>
      </c>
      <c r="L1843" s="4" t="s">
        <v>39</v>
      </c>
      <c r="M1843" s="4">
        <v>0</v>
      </c>
      <c r="N1843" s="4">
        <v>2089.97129</v>
      </c>
      <c r="O1843" s="4" t="s">
        <v>34</v>
      </c>
      <c r="P1843" s="4" t="s">
        <v>34</v>
      </c>
      <c r="Q1843" s="4">
        <v>1.9819999999999999E-4</v>
      </c>
      <c r="R1843" s="4">
        <v>4.6649999999999999E-3</v>
      </c>
      <c r="S1843" s="4">
        <v>3.05</v>
      </c>
    </row>
    <row r="1844" spans="1:34" hidden="1" outlineLevel="1" collapsed="1" x14ac:dyDescent="0.25">
      <c r="A1844" t="s">
        <v>39</v>
      </c>
      <c r="B1844" s="4" t="s">
        <v>34</v>
      </c>
      <c r="C1844" s="4" t="s">
        <v>4280</v>
      </c>
      <c r="D1844" s="4" t="s">
        <v>39</v>
      </c>
      <c r="E1844" s="4">
        <v>1.36046E-2</v>
      </c>
      <c r="F1844" s="4">
        <v>6.6384300000000001E-4</v>
      </c>
      <c r="G1844" s="4">
        <v>1</v>
      </c>
      <c r="H1844" s="4">
        <v>1</v>
      </c>
      <c r="I1844" s="4">
        <v>1</v>
      </c>
      <c r="J1844" s="4" t="s">
        <v>4274</v>
      </c>
      <c r="K1844" s="4" t="s">
        <v>4281</v>
      </c>
      <c r="L1844" s="4" t="s">
        <v>39</v>
      </c>
      <c r="M1844" s="4">
        <v>0</v>
      </c>
      <c r="N1844" s="4">
        <v>1239.7055600000001</v>
      </c>
      <c r="O1844" s="4" t="s">
        <v>34</v>
      </c>
      <c r="P1844" s="4" t="s">
        <v>34</v>
      </c>
      <c r="Q1844" s="4">
        <v>1.9819999999999999E-4</v>
      </c>
      <c r="R1844" s="4">
        <v>2.1519999999999998E-3</v>
      </c>
      <c r="S1844" s="4">
        <v>2.4300000000000002</v>
      </c>
    </row>
    <row r="1845" spans="1:34" hidden="1" outlineLevel="1" collapsed="1" x14ac:dyDescent="0.25">
      <c r="A1845" t="s">
        <v>39</v>
      </c>
      <c r="B1845" s="4" t="s">
        <v>34</v>
      </c>
      <c r="C1845" s="4" t="s">
        <v>4282</v>
      </c>
      <c r="D1845" s="4" t="s">
        <v>180</v>
      </c>
      <c r="E1845" s="4">
        <v>3.9267200000000002E-2</v>
      </c>
      <c r="F1845" s="4">
        <v>6.6384300000000001E-4</v>
      </c>
      <c r="G1845" s="4">
        <v>1</v>
      </c>
      <c r="H1845" s="4">
        <v>1</v>
      </c>
      <c r="I1845" s="4">
        <v>2</v>
      </c>
      <c r="J1845" s="4" t="s">
        <v>4274</v>
      </c>
      <c r="K1845" s="4" t="s">
        <v>4283</v>
      </c>
      <c r="L1845" s="4" t="s">
        <v>4284</v>
      </c>
      <c r="M1845" s="4">
        <v>0</v>
      </c>
      <c r="N1845" s="4">
        <v>1603.7996000000001</v>
      </c>
      <c r="O1845" s="4" t="s">
        <v>34</v>
      </c>
      <c r="P1845" s="4" t="s">
        <v>34</v>
      </c>
      <c r="Q1845" s="4">
        <v>1.9819999999999999E-4</v>
      </c>
      <c r="R1845" s="4">
        <v>8.6409999999999994E-3</v>
      </c>
      <c r="S1845" s="4">
        <v>2.21</v>
      </c>
    </row>
    <row r="1846" spans="1:34" x14ac:dyDescent="0.25">
      <c r="A1846" s="3" t="s">
        <v>34</v>
      </c>
      <c r="B1846" s="3" t="s">
        <v>35</v>
      </c>
      <c r="C1846" s="3" t="s">
        <v>4285</v>
      </c>
      <c r="D1846" s="3" t="s">
        <v>4286</v>
      </c>
      <c r="E1846" s="3">
        <v>0</v>
      </c>
      <c r="F1846" s="3">
        <v>7.0579999999999998</v>
      </c>
      <c r="G1846" s="3">
        <v>6</v>
      </c>
      <c r="H1846" s="3">
        <v>1</v>
      </c>
      <c r="I1846" s="3">
        <v>2</v>
      </c>
      <c r="J1846" s="3">
        <v>1</v>
      </c>
      <c r="K1846" s="3">
        <v>246</v>
      </c>
      <c r="L1846" s="3">
        <v>28.2</v>
      </c>
      <c r="M1846" s="3">
        <v>4.9800000000000004</v>
      </c>
      <c r="N1846" s="3">
        <v>6.5</v>
      </c>
      <c r="O1846" s="3">
        <v>1</v>
      </c>
      <c r="P1846" s="3" t="s">
        <v>39</v>
      </c>
      <c r="Q1846" s="3" t="s">
        <v>39</v>
      </c>
      <c r="R1846" s="3" t="s">
        <v>355</v>
      </c>
      <c r="S1846" s="3" t="s">
        <v>4287</v>
      </c>
      <c r="T1846" s="3" t="s">
        <v>39</v>
      </c>
      <c r="U1846" s="3" t="s">
        <v>4288</v>
      </c>
      <c r="V1846" s="3" t="s">
        <v>39</v>
      </c>
      <c r="W1846" s="3" t="s">
        <v>147</v>
      </c>
      <c r="X1846" s="3" t="s">
        <v>39</v>
      </c>
      <c r="Y1846" s="3" t="s">
        <v>39</v>
      </c>
      <c r="Z1846" s="3" t="s">
        <v>39</v>
      </c>
      <c r="AA1846" s="3">
        <v>0</v>
      </c>
      <c r="AB1846" s="3" t="s">
        <v>34</v>
      </c>
      <c r="AC1846" s="3">
        <v>1</v>
      </c>
      <c r="AD1846" s="3">
        <v>0</v>
      </c>
      <c r="AE1846" s="3" t="s">
        <v>39</v>
      </c>
      <c r="AF1846" s="3">
        <v>0</v>
      </c>
      <c r="AG1846" s="3" t="s">
        <v>39</v>
      </c>
      <c r="AH1846" s="3" t="s">
        <v>39</v>
      </c>
    </row>
    <row r="1847" spans="1:34" hidden="1" outlineLevel="1" collapsed="1" x14ac:dyDescent="0.25">
      <c r="A1847" t="s">
        <v>39</v>
      </c>
      <c r="B1847" s="2" t="s">
        <v>45</v>
      </c>
      <c r="C1847" s="2" t="s">
        <v>46</v>
      </c>
      <c r="D1847" s="2" t="s">
        <v>33</v>
      </c>
      <c r="E1847" s="2" t="s">
        <v>47</v>
      </c>
      <c r="F1847" s="2" t="s">
        <v>48</v>
      </c>
      <c r="G1847" s="2" t="s">
        <v>28</v>
      </c>
      <c r="H1847" s="2" t="s">
        <v>49</v>
      </c>
      <c r="I1847" s="2" t="s">
        <v>8</v>
      </c>
      <c r="J1847" s="2" t="s">
        <v>50</v>
      </c>
      <c r="K1847" s="2" t="s">
        <v>51</v>
      </c>
      <c r="L1847" s="2" t="s">
        <v>52</v>
      </c>
      <c r="M1847" s="2" t="s">
        <v>53</v>
      </c>
      <c r="N1847" s="2" t="s">
        <v>54</v>
      </c>
      <c r="O1847" s="2" t="s">
        <v>27</v>
      </c>
      <c r="P1847" s="2" t="s">
        <v>55</v>
      </c>
      <c r="Q1847" s="2" t="s">
        <v>56</v>
      </c>
      <c r="R1847" s="2" t="s">
        <v>57</v>
      </c>
      <c r="S1847" s="2" t="s">
        <v>58</v>
      </c>
    </row>
    <row r="1848" spans="1:34" hidden="1" outlineLevel="1" collapsed="1" x14ac:dyDescent="0.25">
      <c r="A1848" t="s">
        <v>39</v>
      </c>
      <c r="B1848" s="4" t="s">
        <v>34</v>
      </c>
      <c r="C1848" s="4" t="s">
        <v>4289</v>
      </c>
      <c r="D1848" s="4" t="s">
        <v>39</v>
      </c>
      <c r="E1848" s="4">
        <v>5.6303299999999997E-6</v>
      </c>
      <c r="F1848" s="4">
        <v>6.6384300000000001E-4</v>
      </c>
      <c r="G1848" s="4">
        <v>1</v>
      </c>
      <c r="H1848" s="4">
        <v>1</v>
      </c>
      <c r="I1848" s="4">
        <v>2</v>
      </c>
      <c r="J1848" s="4" t="s">
        <v>4285</v>
      </c>
      <c r="K1848" s="4" t="s">
        <v>4290</v>
      </c>
      <c r="L1848" s="4" t="s">
        <v>39</v>
      </c>
      <c r="M1848" s="4">
        <v>0</v>
      </c>
      <c r="N1848" s="4">
        <v>1536.77918</v>
      </c>
      <c r="O1848" s="4" t="s">
        <v>34</v>
      </c>
      <c r="P1848" s="4" t="s">
        <v>34</v>
      </c>
      <c r="Q1848" s="4">
        <v>1.9819999999999999E-4</v>
      </c>
      <c r="R1848" s="4">
        <v>8.7419999999999998E-8</v>
      </c>
      <c r="S1848" s="4">
        <v>4.58</v>
      </c>
    </row>
    <row r="1849" spans="1:34" x14ac:dyDescent="0.25">
      <c r="A1849" s="3" t="s">
        <v>34</v>
      </c>
      <c r="B1849" s="3" t="s">
        <v>35</v>
      </c>
      <c r="C1849" s="3" t="s">
        <v>4291</v>
      </c>
      <c r="D1849" s="3" t="s">
        <v>4292</v>
      </c>
      <c r="E1849" s="3">
        <v>0</v>
      </c>
      <c r="F1849" s="3">
        <v>6.9649999999999999</v>
      </c>
      <c r="G1849" s="3">
        <v>6</v>
      </c>
      <c r="H1849" s="3">
        <v>2</v>
      </c>
      <c r="I1849" s="3">
        <v>4</v>
      </c>
      <c r="J1849" s="3">
        <v>2</v>
      </c>
      <c r="K1849" s="3">
        <v>511</v>
      </c>
      <c r="L1849" s="3">
        <v>54.8</v>
      </c>
      <c r="M1849" s="3">
        <v>5.71</v>
      </c>
      <c r="N1849" s="3">
        <v>10.69</v>
      </c>
      <c r="O1849" s="3">
        <v>2</v>
      </c>
      <c r="P1849" s="3" t="s">
        <v>1908</v>
      </c>
      <c r="Q1849" s="3" t="s">
        <v>4293</v>
      </c>
      <c r="R1849" s="3" t="s">
        <v>4294</v>
      </c>
      <c r="S1849" s="3" t="s">
        <v>2350</v>
      </c>
      <c r="T1849" s="3" t="s">
        <v>4295</v>
      </c>
      <c r="U1849" s="3" t="s">
        <v>4291</v>
      </c>
      <c r="V1849" s="3" t="s">
        <v>4296</v>
      </c>
      <c r="W1849" s="3" t="s">
        <v>1026</v>
      </c>
      <c r="X1849" s="3" t="s">
        <v>4297</v>
      </c>
      <c r="Y1849" s="3" t="s">
        <v>39</v>
      </c>
      <c r="Z1849" s="3" t="s">
        <v>39</v>
      </c>
      <c r="AA1849" s="3">
        <v>2</v>
      </c>
      <c r="AB1849" s="3" t="s">
        <v>34</v>
      </c>
      <c r="AC1849" s="3">
        <v>1</v>
      </c>
      <c r="AD1849" s="3">
        <v>0</v>
      </c>
      <c r="AE1849" s="3" t="s">
        <v>39</v>
      </c>
      <c r="AF1849" s="3">
        <v>1</v>
      </c>
      <c r="AG1849" s="3" t="s">
        <v>4298</v>
      </c>
      <c r="AH1849" s="3" t="s">
        <v>4298</v>
      </c>
    </row>
    <row r="1850" spans="1:34" hidden="1" outlineLevel="1" collapsed="1" x14ac:dyDescent="0.25">
      <c r="A1850" t="s">
        <v>39</v>
      </c>
      <c r="B1850" s="2" t="s">
        <v>45</v>
      </c>
      <c r="C1850" s="2" t="s">
        <v>46</v>
      </c>
      <c r="D1850" s="2" t="s">
        <v>33</v>
      </c>
      <c r="E1850" s="2" t="s">
        <v>47</v>
      </c>
      <c r="F1850" s="2" t="s">
        <v>48</v>
      </c>
      <c r="G1850" s="2" t="s">
        <v>28</v>
      </c>
      <c r="H1850" s="2" t="s">
        <v>49</v>
      </c>
      <c r="I1850" s="2" t="s">
        <v>8</v>
      </c>
      <c r="J1850" s="2" t="s">
        <v>50</v>
      </c>
      <c r="K1850" s="2" t="s">
        <v>51</v>
      </c>
      <c r="L1850" s="2" t="s">
        <v>52</v>
      </c>
      <c r="M1850" s="2" t="s">
        <v>53</v>
      </c>
      <c r="N1850" s="2" t="s">
        <v>54</v>
      </c>
      <c r="O1850" s="2" t="s">
        <v>27</v>
      </c>
      <c r="P1850" s="2" t="s">
        <v>55</v>
      </c>
      <c r="Q1850" s="2" t="s">
        <v>56</v>
      </c>
      <c r="R1850" s="2" t="s">
        <v>57</v>
      </c>
      <c r="S1850" s="2" t="s">
        <v>58</v>
      </c>
    </row>
    <row r="1851" spans="1:34" hidden="1" outlineLevel="1" collapsed="1" x14ac:dyDescent="0.25">
      <c r="A1851" t="s">
        <v>39</v>
      </c>
      <c r="B1851" s="4" t="s">
        <v>34</v>
      </c>
      <c r="C1851" s="4" t="s">
        <v>4299</v>
      </c>
      <c r="D1851" s="4" t="s">
        <v>804</v>
      </c>
      <c r="E1851" s="4">
        <v>1.00725E-2</v>
      </c>
      <c r="F1851" s="4">
        <v>6.6384300000000001E-4</v>
      </c>
      <c r="G1851" s="4">
        <v>1</v>
      </c>
      <c r="H1851" s="4">
        <v>1</v>
      </c>
      <c r="I1851" s="4">
        <v>2</v>
      </c>
      <c r="J1851" s="4" t="s">
        <v>4291</v>
      </c>
      <c r="K1851" s="4" t="s">
        <v>4300</v>
      </c>
      <c r="L1851" s="4" t="s">
        <v>4301</v>
      </c>
      <c r="M1851" s="4">
        <v>0</v>
      </c>
      <c r="N1851" s="4">
        <v>1601.81044</v>
      </c>
      <c r="O1851" s="4" t="s">
        <v>34</v>
      </c>
      <c r="P1851" s="4" t="s">
        <v>34</v>
      </c>
      <c r="Q1851" s="4">
        <v>1.9819999999999999E-4</v>
      </c>
      <c r="R1851" s="4">
        <v>1.4480000000000001E-3</v>
      </c>
      <c r="S1851" s="4">
        <v>2.61</v>
      </c>
    </row>
    <row r="1852" spans="1:34" hidden="1" outlineLevel="1" collapsed="1" x14ac:dyDescent="0.25">
      <c r="A1852" t="s">
        <v>39</v>
      </c>
      <c r="B1852" s="4" t="s">
        <v>34</v>
      </c>
      <c r="C1852" s="4" t="s">
        <v>4302</v>
      </c>
      <c r="D1852" s="4" t="s">
        <v>39</v>
      </c>
      <c r="E1852" s="4">
        <v>1.02805E-3</v>
      </c>
      <c r="F1852" s="4">
        <v>6.6384300000000001E-4</v>
      </c>
      <c r="G1852" s="4">
        <v>1</v>
      </c>
      <c r="H1852" s="4">
        <v>1</v>
      </c>
      <c r="I1852" s="4">
        <v>2</v>
      </c>
      <c r="J1852" s="4" t="s">
        <v>4291</v>
      </c>
      <c r="K1852" s="4" t="s">
        <v>4303</v>
      </c>
      <c r="L1852" s="4" t="s">
        <v>39</v>
      </c>
      <c r="M1852" s="4">
        <v>0</v>
      </c>
      <c r="N1852" s="4">
        <v>1366.7688900000001</v>
      </c>
      <c r="O1852" s="4" t="s">
        <v>34</v>
      </c>
      <c r="P1852" s="4" t="s">
        <v>34</v>
      </c>
      <c r="Q1852" s="4">
        <v>1.9819999999999999E-4</v>
      </c>
      <c r="R1852" s="4">
        <v>7.4889999999999996E-5</v>
      </c>
      <c r="S1852" s="4">
        <v>2.54</v>
      </c>
    </row>
    <row r="1853" spans="1:34" x14ac:dyDescent="0.25">
      <c r="A1853" s="3" t="s">
        <v>34</v>
      </c>
      <c r="B1853" s="3" t="s">
        <v>35</v>
      </c>
      <c r="C1853" s="3" t="s">
        <v>4304</v>
      </c>
      <c r="D1853" s="3" t="s">
        <v>4305</v>
      </c>
      <c r="E1853" s="3">
        <v>0</v>
      </c>
      <c r="F1853" s="3">
        <v>6.5860000000000003</v>
      </c>
      <c r="G1853" s="3">
        <v>4</v>
      </c>
      <c r="H1853" s="3">
        <v>2</v>
      </c>
      <c r="I1853" s="3">
        <v>2</v>
      </c>
      <c r="J1853" s="3">
        <v>2</v>
      </c>
      <c r="K1853" s="3">
        <v>800</v>
      </c>
      <c r="L1853" s="3">
        <v>93.4</v>
      </c>
      <c r="M1853" s="3">
        <v>9.2799999999999994</v>
      </c>
      <c r="N1853" s="3">
        <v>6.41</v>
      </c>
      <c r="O1853" s="3">
        <v>2</v>
      </c>
      <c r="P1853" s="3" t="s">
        <v>421</v>
      </c>
      <c r="Q1853" s="3" t="s">
        <v>4122</v>
      </c>
      <c r="R1853" s="3" t="s">
        <v>39</v>
      </c>
      <c r="S1853" s="3" t="s">
        <v>4306</v>
      </c>
      <c r="T1853" s="3" t="s">
        <v>39</v>
      </c>
      <c r="U1853" s="3" t="s">
        <v>4304</v>
      </c>
      <c r="V1853" s="3" t="s">
        <v>39</v>
      </c>
      <c r="W1853" s="3" t="s">
        <v>1340</v>
      </c>
      <c r="X1853" s="3" t="s">
        <v>39</v>
      </c>
      <c r="Y1853" s="3" t="s">
        <v>39</v>
      </c>
      <c r="Z1853" s="3" t="s">
        <v>39</v>
      </c>
      <c r="AA1853" s="3">
        <v>0</v>
      </c>
      <c r="AB1853" s="3" t="s">
        <v>34</v>
      </c>
      <c r="AC1853" s="3">
        <v>1</v>
      </c>
      <c r="AD1853" s="3">
        <v>0</v>
      </c>
      <c r="AE1853" s="3" t="s">
        <v>39</v>
      </c>
      <c r="AF1853" s="3">
        <v>1</v>
      </c>
      <c r="AG1853" s="3" t="s">
        <v>4307</v>
      </c>
      <c r="AH1853" s="3" t="s">
        <v>4307</v>
      </c>
    </row>
    <row r="1854" spans="1:34" hidden="1" outlineLevel="1" collapsed="1" x14ac:dyDescent="0.25">
      <c r="A1854" t="s">
        <v>39</v>
      </c>
      <c r="B1854" s="2" t="s">
        <v>45</v>
      </c>
      <c r="C1854" s="2" t="s">
        <v>46</v>
      </c>
      <c r="D1854" s="2" t="s">
        <v>33</v>
      </c>
      <c r="E1854" s="2" t="s">
        <v>47</v>
      </c>
      <c r="F1854" s="2" t="s">
        <v>48</v>
      </c>
      <c r="G1854" s="2" t="s">
        <v>28</v>
      </c>
      <c r="H1854" s="2" t="s">
        <v>49</v>
      </c>
      <c r="I1854" s="2" t="s">
        <v>8</v>
      </c>
      <c r="J1854" s="2" t="s">
        <v>50</v>
      </c>
      <c r="K1854" s="2" t="s">
        <v>51</v>
      </c>
      <c r="L1854" s="2" t="s">
        <v>52</v>
      </c>
      <c r="M1854" s="2" t="s">
        <v>53</v>
      </c>
      <c r="N1854" s="2" t="s">
        <v>54</v>
      </c>
      <c r="O1854" s="2" t="s">
        <v>27</v>
      </c>
      <c r="P1854" s="2" t="s">
        <v>55</v>
      </c>
      <c r="Q1854" s="2" t="s">
        <v>56</v>
      </c>
      <c r="R1854" s="2" t="s">
        <v>57</v>
      </c>
      <c r="S1854" s="2" t="s">
        <v>58</v>
      </c>
    </row>
    <row r="1855" spans="1:34" hidden="1" outlineLevel="1" collapsed="1" x14ac:dyDescent="0.25">
      <c r="A1855" t="s">
        <v>39</v>
      </c>
      <c r="B1855" s="4" t="s">
        <v>34</v>
      </c>
      <c r="C1855" s="4" t="s">
        <v>4308</v>
      </c>
      <c r="D1855" s="4" t="s">
        <v>39</v>
      </c>
      <c r="E1855" s="4">
        <v>1.4401800000000001E-3</v>
      </c>
      <c r="F1855" s="4">
        <v>6.6384300000000001E-4</v>
      </c>
      <c r="G1855" s="4">
        <v>1</v>
      </c>
      <c r="H1855" s="4">
        <v>1</v>
      </c>
      <c r="I1855" s="4">
        <v>1</v>
      </c>
      <c r="J1855" s="4" t="s">
        <v>4304</v>
      </c>
      <c r="K1855" s="4" t="s">
        <v>4309</v>
      </c>
      <c r="L1855" s="4" t="s">
        <v>39</v>
      </c>
      <c r="M1855" s="4">
        <v>0</v>
      </c>
      <c r="N1855" s="4">
        <v>1774.88175</v>
      </c>
      <c r="O1855" s="4" t="s">
        <v>34</v>
      </c>
      <c r="P1855" s="4" t="s">
        <v>34</v>
      </c>
      <c r="Q1855" s="4">
        <v>1.9819999999999999E-4</v>
      </c>
      <c r="R1855" s="4">
        <v>1.164E-4</v>
      </c>
      <c r="S1855" s="4">
        <v>3.06</v>
      </c>
    </row>
    <row r="1856" spans="1:34" hidden="1" outlineLevel="1" collapsed="1" x14ac:dyDescent="0.25">
      <c r="A1856" t="s">
        <v>39</v>
      </c>
      <c r="B1856" s="4" t="s">
        <v>34</v>
      </c>
      <c r="C1856" s="4" t="s">
        <v>4310</v>
      </c>
      <c r="D1856" s="4" t="s">
        <v>94</v>
      </c>
      <c r="E1856" s="4">
        <v>1.40123E-2</v>
      </c>
      <c r="F1856" s="4">
        <v>6.6384300000000001E-4</v>
      </c>
      <c r="G1856" s="4">
        <v>1</v>
      </c>
      <c r="H1856" s="4">
        <v>1</v>
      </c>
      <c r="I1856" s="4">
        <v>1</v>
      </c>
      <c r="J1856" s="4" t="s">
        <v>4304</v>
      </c>
      <c r="K1856" s="4" t="s">
        <v>4311</v>
      </c>
      <c r="L1856" s="4" t="s">
        <v>4312</v>
      </c>
      <c r="M1856" s="4">
        <v>0</v>
      </c>
      <c r="N1856" s="4">
        <v>2202.00596</v>
      </c>
      <c r="O1856" s="4" t="s">
        <v>34</v>
      </c>
      <c r="P1856" s="4" t="s">
        <v>34</v>
      </c>
      <c r="Q1856" s="4">
        <v>1.9819999999999999E-4</v>
      </c>
      <c r="R1856" s="4">
        <v>2.2279999999999999E-3</v>
      </c>
      <c r="S1856" s="4">
        <v>3.34</v>
      </c>
    </row>
    <row r="1857" spans="1:34" x14ac:dyDescent="0.25">
      <c r="A1857" s="3" t="s">
        <v>34</v>
      </c>
      <c r="B1857" s="3" t="s">
        <v>35</v>
      </c>
      <c r="C1857" s="3" t="s">
        <v>4313</v>
      </c>
      <c r="D1857" s="3" t="s">
        <v>4314</v>
      </c>
      <c r="E1857" s="3">
        <v>0</v>
      </c>
      <c r="F1857" s="3">
        <v>6.4619999999999997</v>
      </c>
      <c r="G1857" s="3">
        <v>3</v>
      </c>
      <c r="H1857" s="3">
        <v>1</v>
      </c>
      <c r="I1857" s="3">
        <v>4</v>
      </c>
      <c r="J1857" s="3">
        <v>1</v>
      </c>
      <c r="K1857" s="3">
        <v>528</v>
      </c>
      <c r="L1857" s="3">
        <v>57.6</v>
      </c>
      <c r="M1857" s="3">
        <v>7.93</v>
      </c>
      <c r="N1857" s="3">
        <v>13.05</v>
      </c>
      <c r="O1857" s="3">
        <v>1</v>
      </c>
      <c r="P1857" s="3" t="s">
        <v>421</v>
      </c>
      <c r="Q1857" s="3" t="s">
        <v>39</v>
      </c>
      <c r="R1857" s="3" t="s">
        <v>1534</v>
      </c>
      <c r="S1857" s="3" t="s">
        <v>4315</v>
      </c>
      <c r="T1857" s="3" t="s">
        <v>39</v>
      </c>
      <c r="U1857" s="3" t="s">
        <v>4316</v>
      </c>
      <c r="V1857" s="3" t="s">
        <v>39</v>
      </c>
      <c r="W1857" s="3" t="s">
        <v>42</v>
      </c>
      <c r="X1857" s="3" t="s">
        <v>39</v>
      </c>
      <c r="Y1857" s="3" t="s">
        <v>39</v>
      </c>
      <c r="Z1857" s="3" t="s">
        <v>39</v>
      </c>
      <c r="AA1857" s="3">
        <v>0</v>
      </c>
      <c r="AB1857" s="3" t="s">
        <v>34</v>
      </c>
      <c r="AC1857" s="3">
        <v>1</v>
      </c>
      <c r="AD1857" s="3">
        <v>0</v>
      </c>
      <c r="AE1857" s="3" t="s">
        <v>39</v>
      </c>
      <c r="AF1857" s="3">
        <v>0</v>
      </c>
      <c r="AG1857" s="3" t="s">
        <v>39</v>
      </c>
      <c r="AH1857" s="3" t="s">
        <v>39</v>
      </c>
    </row>
    <row r="1858" spans="1:34" hidden="1" outlineLevel="1" collapsed="1" x14ac:dyDescent="0.25">
      <c r="A1858" t="s">
        <v>39</v>
      </c>
      <c r="B1858" s="2" t="s">
        <v>45</v>
      </c>
      <c r="C1858" s="2" t="s">
        <v>46</v>
      </c>
      <c r="D1858" s="2" t="s">
        <v>33</v>
      </c>
      <c r="E1858" s="2" t="s">
        <v>47</v>
      </c>
      <c r="F1858" s="2" t="s">
        <v>48</v>
      </c>
      <c r="G1858" s="2" t="s">
        <v>28</v>
      </c>
      <c r="H1858" s="2" t="s">
        <v>49</v>
      </c>
      <c r="I1858" s="2" t="s">
        <v>8</v>
      </c>
      <c r="J1858" s="2" t="s">
        <v>50</v>
      </c>
      <c r="K1858" s="2" t="s">
        <v>51</v>
      </c>
      <c r="L1858" s="2" t="s">
        <v>52</v>
      </c>
      <c r="M1858" s="2" t="s">
        <v>53</v>
      </c>
      <c r="N1858" s="2" t="s">
        <v>54</v>
      </c>
      <c r="O1858" s="2" t="s">
        <v>27</v>
      </c>
      <c r="P1858" s="2" t="s">
        <v>55</v>
      </c>
      <c r="Q1858" s="2" t="s">
        <v>56</v>
      </c>
      <c r="R1858" s="2" t="s">
        <v>57</v>
      </c>
      <c r="S1858" s="2" t="s">
        <v>58</v>
      </c>
    </row>
    <row r="1859" spans="1:34" hidden="1" outlineLevel="1" collapsed="1" x14ac:dyDescent="0.25">
      <c r="A1859" t="s">
        <v>39</v>
      </c>
      <c r="B1859" s="4" t="s">
        <v>34</v>
      </c>
      <c r="C1859" s="4" t="s">
        <v>4317</v>
      </c>
      <c r="D1859" s="4" t="s">
        <v>39</v>
      </c>
      <c r="E1859" s="4">
        <v>1.6192500000000001E-5</v>
      </c>
      <c r="F1859" s="4">
        <v>6.6384300000000001E-4</v>
      </c>
      <c r="G1859" s="4">
        <v>1</v>
      </c>
      <c r="H1859" s="4">
        <v>1</v>
      </c>
      <c r="I1859" s="4">
        <v>4</v>
      </c>
      <c r="J1859" s="4" t="s">
        <v>4313</v>
      </c>
      <c r="K1859" s="4" t="s">
        <v>4318</v>
      </c>
      <c r="L1859" s="4" t="s">
        <v>39</v>
      </c>
      <c r="M1859" s="4">
        <v>0</v>
      </c>
      <c r="N1859" s="4">
        <v>1634.7755500000001</v>
      </c>
      <c r="O1859" s="4" t="s">
        <v>34</v>
      </c>
      <c r="P1859" s="4" t="s">
        <v>34</v>
      </c>
      <c r="Q1859" s="4">
        <v>1.9819999999999999E-4</v>
      </c>
      <c r="R1859" s="4">
        <v>3.4480000000000002E-7</v>
      </c>
      <c r="S1859" s="4">
        <v>4.2300000000000004</v>
      </c>
    </row>
    <row r="1860" spans="1:34" x14ac:dyDescent="0.25">
      <c r="A1860" s="3" t="s">
        <v>34</v>
      </c>
      <c r="B1860" s="3" t="s">
        <v>35</v>
      </c>
      <c r="C1860" s="3" t="s">
        <v>4319</v>
      </c>
      <c r="D1860" s="3" t="s">
        <v>4320</v>
      </c>
      <c r="E1860" s="3">
        <v>0</v>
      </c>
      <c r="F1860" s="3">
        <v>6.367</v>
      </c>
      <c r="G1860" s="3">
        <v>21</v>
      </c>
      <c r="H1860" s="3">
        <v>2</v>
      </c>
      <c r="I1860" s="3">
        <v>6</v>
      </c>
      <c r="J1860" s="3">
        <v>2</v>
      </c>
      <c r="K1860" s="3">
        <v>121</v>
      </c>
      <c r="L1860" s="3">
        <v>13.6</v>
      </c>
      <c r="M1860" s="3">
        <v>10.83</v>
      </c>
      <c r="N1860" s="3">
        <v>14.84</v>
      </c>
      <c r="O1860" s="3">
        <v>2</v>
      </c>
      <c r="P1860" s="3" t="s">
        <v>421</v>
      </c>
      <c r="Q1860" s="3" t="s">
        <v>876</v>
      </c>
      <c r="R1860" s="3" t="s">
        <v>877</v>
      </c>
      <c r="S1860" s="3" t="s">
        <v>4321</v>
      </c>
      <c r="T1860" s="3" t="s">
        <v>39</v>
      </c>
      <c r="U1860" s="3" t="s">
        <v>4322</v>
      </c>
      <c r="V1860" s="3" t="s">
        <v>39</v>
      </c>
      <c r="W1860" s="3" t="s">
        <v>358</v>
      </c>
      <c r="X1860" s="3" t="s">
        <v>39</v>
      </c>
      <c r="Y1860" s="3" t="s">
        <v>39</v>
      </c>
      <c r="Z1860" s="3" t="s">
        <v>39</v>
      </c>
      <c r="AA1860" s="3">
        <v>0</v>
      </c>
      <c r="AB1860" s="3" t="s">
        <v>34</v>
      </c>
      <c r="AC1860" s="3">
        <v>1</v>
      </c>
      <c r="AD1860" s="3">
        <v>0</v>
      </c>
      <c r="AE1860" s="3" t="s">
        <v>39</v>
      </c>
      <c r="AF1860" s="3">
        <v>0</v>
      </c>
      <c r="AG1860" s="3" t="s">
        <v>39</v>
      </c>
      <c r="AH1860" s="3" t="s">
        <v>4323</v>
      </c>
    </row>
    <row r="1861" spans="1:34" hidden="1" outlineLevel="1" collapsed="1" x14ac:dyDescent="0.25">
      <c r="A1861" t="s">
        <v>39</v>
      </c>
      <c r="B1861" s="2" t="s">
        <v>45</v>
      </c>
      <c r="C1861" s="2" t="s">
        <v>46</v>
      </c>
      <c r="D1861" s="2" t="s">
        <v>33</v>
      </c>
      <c r="E1861" s="2" t="s">
        <v>47</v>
      </c>
      <c r="F1861" s="2" t="s">
        <v>48</v>
      </c>
      <c r="G1861" s="2" t="s">
        <v>28</v>
      </c>
      <c r="H1861" s="2" t="s">
        <v>49</v>
      </c>
      <c r="I1861" s="2" t="s">
        <v>8</v>
      </c>
      <c r="J1861" s="2" t="s">
        <v>50</v>
      </c>
      <c r="K1861" s="2" t="s">
        <v>51</v>
      </c>
      <c r="L1861" s="2" t="s">
        <v>52</v>
      </c>
      <c r="M1861" s="2" t="s">
        <v>53</v>
      </c>
      <c r="N1861" s="2" t="s">
        <v>54</v>
      </c>
      <c r="O1861" s="2" t="s">
        <v>27</v>
      </c>
      <c r="P1861" s="2" t="s">
        <v>55</v>
      </c>
      <c r="Q1861" s="2" t="s">
        <v>56</v>
      </c>
      <c r="R1861" s="2" t="s">
        <v>57</v>
      </c>
      <c r="S1861" s="2" t="s">
        <v>58</v>
      </c>
    </row>
    <row r="1862" spans="1:34" hidden="1" outlineLevel="1" collapsed="1" x14ac:dyDescent="0.25">
      <c r="A1862" t="s">
        <v>39</v>
      </c>
      <c r="B1862" s="4" t="s">
        <v>34</v>
      </c>
      <c r="C1862" s="4" t="s">
        <v>4324</v>
      </c>
      <c r="D1862" s="4" t="s">
        <v>39</v>
      </c>
      <c r="E1862" s="4">
        <v>1.4791500000000001E-2</v>
      </c>
      <c r="F1862" s="4">
        <v>6.6384300000000001E-4</v>
      </c>
      <c r="G1862" s="4">
        <v>1</v>
      </c>
      <c r="H1862" s="4">
        <v>2</v>
      </c>
      <c r="I1862" s="4">
        <v>3</v>
      </c>
      <c r="J1862" s="4" t="s">
        <v>4319</v>
      </c>
      <c r="K1862" s="4" t="s">
        <v>4325</v>
      </c>
      <c r="L1862" s="4" t="s">
        <v>39</v>
      </c>
      <c r="M1862" s="4">
        <v>0</v>
      </c>
      <c r="N1862" s="4">
        <v>977.53021999999999</v>
      </c>
      <c r="O1862" s="4" t="s">
        <v>34</v>
      </c>
      <c r="P1862" s="4" t="s">
        <v>34</v>
      </c>
      <c r="Q1862" s="4">
        <v>1.9819999999999999E-4</v>
      </c>
      <c r="R1862" s="4">
        <v>2.398E-3</v>
      </c>
      <c r="S1862" s="4">
        <v>2.4500000000000002</v>
      </c>
    </row>
    <row r="1863" spans="1:34" hidden="1" outlineLevel="1" collapsed="1" x14ac:dyDescent="0.25">
      <c r="A1863" t="s">
        <v>39</v>
      </c>
      <c r="B1863" s="4" t="s">
        <v>34</v>
      </c>
      <c r="C1863" s="4" t="s">
        <v>4326</v>
      </c>
      <c r="D1863" s="4" t="s">
        <v>4327</v>
      </c>
      <c r="E1863" s="4">
        <v>2.0074099999999998E-3</v>
      </c>
      <c r="F1863" s="4">
        <v>6.6384300000000001E-4</v>
      </c>
      <c r="G1863" s="4">
        <v>1</v>
      </c>
      <c r="H1863" s="4">
        <v>2</v>
      </c>
      <c r="I1863" s="4">
        <v>3</v>
      </c>
      <c r="J1863" s="4" t="s">
        <v>4319</v>
      </c>
      <c r="K1863" s="4" t="s">
        <v>4328</v>
      </c>
      <c r="L1863" s="4" t="s">
        <v>4329</v>
      </c>
      <c r="M1863" s="4">
        <v>0</v>
      </c>
      <c r="N1863" s="4">
        <v>1847.88508</v>
      </c>
      <c r="O1863" s="4" t="s">
        <v>34</v>
      </c>
      <c r="P1863" s="4" t="s">
        <v>34</v>
      </c>
      <c r="Q1863" s="4">
        <v>1.9819999999999999E-4</v>
      </c>
      <c r="R1863" s="4">
        <v>1.7899999999999999E-4</v>
      </c>
      <c r="S1863" s="4">
        <v>3.45</v>
      </c>
    </row>
    <row r="1864" spans="1:34" x14ac:dyDescent="0.25">
      <c r="A1864" s="3" t="s">
        <v>34</v>
      </c>
      <c r="B1864" s="3" t="s">
        <v>35</v>
      </c>
      <c r="C1864" s="3" t="s">
        <v>4330</v>
      </c>
      <c r="D1864" s="3" t="s">
        <v>4331</v>
      </c>
      <c r="E1864" s="3">
        <v>0</v>
      </c>
      <c r="F1864" s="3">
        <v>6.282</v>
      </c>
      <c r="G1864" s="3">
        <v>9</v>
      </c>
      <c r="H1864" s="3">
        <v>4</v>
      </c>
      <c r="I1864" s="3">
        <v>5</v>
      </c>
      <c r="J1864" s="3">
        <v>4</v>
      </c>
      <c r="K1864" s="3">
        <v>707</v>
      </c>
      <c r="L1864" s="3">
        <v>81.7</v>
      </c>
      <c r="M1864" s="3">
        <v>6.6</v>
      </c>
      <c r="N1864" s="3">
        <v>8.8000000000000007</v>
      </c>
      <c r="O1864" s="3">
        <v>4</v>
      </c>
      <c r="P1864" s="3" t="s">
        <v>39</v>
      </c>
      <c r="Q1864" s="3" t="s">
        <v>795</v>
      </c>
      <c r="R1864" s="3" t="s">
        <v>222</v>
      </c>
      <c r="S1864" s="3" t="s">
        <v>39</v>
      </c>
      <c r="T1864" s="3" t="s">
        <v>39</v>
      </c>
      <c r="U1864" s="3" t="s">
        <v>4332</v>
      </c>
      <c r="V1864" s="3" t="s">
        <v>39</v>
      </c>
      <c r="W1864" s="3" t="s">
        <v>226</v>
      </c>
      <c r="X1864" s="3" t="s">
        <v>39</v>
      </c>
      <c r="Y1864" s="3" t="s">
        <v>39</v>
      </c>
      <c r="Z1864" s="3" t="s">
        <v>39</v>
      </c>
      <c r="AA1864" s="3">
        <v>0</v>
      </c>
      <c r="AB1864" s="3" t="s">
        <v>34</v>
      </c>
      <c r="AC1864" s="3">
        <v>1</v>
      </c>
      <c r="AD1864" s="3">
        <v>0</v>
      </c>
      <c r="AE1864" s="3" t="s">
        <v>39</v>
      </c>
      <c r="AF1864" s="3">
        <v>0</v>
      </c>
      <c r="AG1864" s="3" t="s">
        <v>39</v>
      </c>
      <c r="AH1864" s="3" t="s">
        <v>39</v>
      </c>
    </row>
    <row r="1865" spans="1:34" hidden="1" outlineLevel="1" collapsed="1" x14ac:dyDescent="0.25">
      <c r="A1865" t="s">
        <v>39</v>
      </c>
      <c r="B1865" s="2" t="s">
        <v>45</v>
      </c>
      <c r="C1865" s="2" t="s">
        <v>46</v>
      </c>
      <c r="D1865" s="2" t="s">
        <v>33</v>
      </c>
      <c r="E1865" s="2" t="s">
        <v>47</v>
      </c>
      <c r="F1865" s="2" t="s">
        <v>48</v>
      </c>
      <c r="G1865" s="2" t="s">
        <v>28</v>
      </c>
      <c r="H1865" s="2" t="s">
        <v>49</v>
      </c>
      <c r="I1865" s="2" t="s">
        <v>8</v>
      </c>
      <c r="J1865" s="2" t="s">
        <v>50</v>
      </c>
      <c r="K1865" s="2" t="s">
        <v>51</v>
      </c>
      <c r="L1865" s="2" t="s">
        <v>52</v>
      </c>
      <c r="M1865" s="2" t="s">
        <v>53</v>
      </c>
      <c r="N1865" s="2" t="s">
        <v>54</v>
      </c>
      <c r="O1865" s="2" t="s">
        <v>27</v>
      </c>
      <c r="P1865" s="2" t="s">
        <v>55</v>
      </c>
      <c r="Q1865" s="2" t="s">
        <v>56</v>
      </c>
      <c r="R1865" s="2" t="s">
        <v>57</v>
      </c>
      <c r="S1865" s="2" t="s">
        <v>58</v>
      </c>
    </row>
    <row r="1866" spans="1:34" hidden="1" outlineLevel="1" collapsed="1" x14ac:dyDescent="0.25">
      <c r="A1866" t="s">
        <v>39</v>
      </c>
      <c r="B1866" s="4" t="s">
        <v>34</v>
      </c>
      <c r="C1866" s="4" t="s">
        <v>4333</v>
      </c>
      <c r="D1866" s="4" t="s">
        <v>39</v>
      </c>
      <c r="E1866" s="4">
        <v>5.5209000000000001E-2</v>
      </c>
      <c r="F1866" s="4">
        <v>6.6384300000000001E-4</v>
      </c>
      <c r="G1866" s="4">
        <v>1</v>
      </c>
      <c r="H1866" s="4">
        <v>1</v>
      </c>
      <c r="I1866" s="4">
        <v>2</v>
      </c>
      <c r="J1866" s="4" t="s">
        <v>4330</v>
      </c>
      <c r="K1866" s="4" t="s">
        <v>4334</v>
      </c>
      <c r="L1866" s="4" t="s">
        <v>39</v>
      </c>
      <c r="M1866" s="4">
        <v>0</v>
      </c>
      <c r="N1866" s="4">
        <v>1401.7372600000001</v>
      </c>
      <c r="O1866" s="4" t="s">
        <v>34</v>
      </c>
      <c r="P1866" s="4" t="s">
        <v>34</v>
      </c>
      <c r="Q1866" s="4">
        <v>1.9819999999999999E-4</v>
      </c>
      <c r="R1866" s="4">
        <v>1.3520000000000001E-2</v>
      </c>
      <c r="S1866" s="4">
        <v>2.0499999999999998</v>
      </c>
    </row>
    <row r="1867" spans="1:34" hidden="1" outlineLevel="1" collapsed="1" x14ac:dyDescent="0.25">
      <c r="A1867" t="s">
        <v>39</v>
      </c>
      <c r="B1867" s="4" t="s">
        <v>34</v>
      </c>
      <c r="C1867" s="4" t="s">
        <v>4335</v>
      </c>
      <c r="D1867" s="4" t="s">
        <v>39</v>
      </c>
      <c r="E1867" s="4">
        <v>5.2888900000000003E-2</v>
      </c>
      <c r="F1867" s="4">
        <v>6.6384300000000001E-4</v>
      </c>
      <c r="G1867" s="4">
        <v>1</v>
      </c>
      <c r="H1867" s="4">
        <v>1</v>
      </c>
      <c r="I1867" s="4">
        <v>1</v>
      </c>
      <c r="J1867" s="4" t="s">
        <v>4330</v>
      </c>
      <c r="K1867" s="4" t="s">
        <v>4336</v>
      </c>
      <c r="L1867" s="4" t="s">
        <v>39</v>
      </c>
      <c r="M1867" s="4">
        <v>0</v>
      </c>
      <c r="N1867" s="4">
        <v>2428.2255500000001</v>
      </c>
      <c r="O1867" s="4" t="s">
        <v>34</v>
      </c>
      <c r="P1867" s="4" t="s">
        <v>34</v>
      </c>
      <c r="Q1867" s="4">
        <v>1.9819999999999999E-4</v>
      </c>
      <c r="R1867" s="4">
        <v>1.2789999999999999E-2</v>
      </c>
      <c r="S1867" s="4">
        <v>2.33</v>
      </c>
    </row>
    <row r="1868" spans="1:34" hidden="1" outlineLevel="1" collapsed="1" x14ac:dyDescent="0.25">
      <c r="A1868" t="s">
        <v>39</v>
      </c>
      <c r="B1868" s="4" t="s">
        <v>34</v>
      </c>
      <c r="C1868" s="4" t="s">
        <v>4337</v>
      </c>
      <c r="D1868" s="4" t="s">
        <v>39</v>
      </c>
      <c r="E1868" s="4">
        <v>0.19852700000000001</v>
      </c>
      <c r="F1868" s="4">
        <v>9.0459700000000004E-3</v>
      </c>
      <c r="G1868" s="4">
        <v>1</v>
      </c>
      <c r="H1868" s="4">
        <v>1</v>
      </c>
      <c r="I1868" s="4">
        <v>1</v>
      </c>
      <c r="J1868" s="4" t="s">
        <v>4330</v>
      </c>
      <c r="K1868" s="4" t="s">
        <v>4338</v>
      </c>
      <c r="L1868" s="4" t="s">
        <v>39</v>
      </c>
      <c r="M1868" s="4">
        <v>0</v>
      </c>
      <c r="N1868" s="4">
        <v>1970.94139</v>
      </c>
      <c r="O1868" s="4" t="s">
        <v>34</v>
      </c>
      <c r="P1868" s="4" t="s">
        <v>34</v>
      </c>
      <c r="Q1868" s="4">
        <v>2.503E-3</v>
      </c>
      <c r="R1868" s="4">
        <v>7.8240000000000004E-2</v>
      </c>
      <c r="S1868" s="4">
        <v>1.51</v>
      </c>
    </row>
    <row r="1869" spans="1:34" hidden="1" outlineLevel="1" collapsed="1" x14ac:dyDescent="0.25">
      <c r="A1869" t="s">
        <v>39</v>
      </c>
      <c r="B1869" s="4" t="s">
        <v>34</v>
      </c>
      <c r="C1869" s="4" t="s">
        <v>4339</v>
      </c>
      <c r="D1869" s="4" t="s">
        <v>39</v>
      </c>
      <c r="E1869" s="4">
        <v>0.119978</v>
      </c>
      <c r="F1869" s="4">
        <v>1.97102E-3</v>
      </c>
      <c r="G1869" s="4">
        <v>1</v>
      </c>
      <c r="H1869" s="4">
        <v>1</v>
      </c>
      <c r="I1869" s="4">
        <v>1</v>
      </c>
      <c r="J1869" s="4" t="s">
        <v>4330</v>
      </c>
      <c r="K1869" s="4" t="s">
        <v>4340</v>
      </c>
      <c r="L1869" s="4" t="s">
        <v>39</v>
      </c>
      <c r="M1869" s="4">
        <v>0</v>
      </c>
      <c r="N1869" s="4">
        <v>1755.84357</v>
      </c>
      <c r="O1869" s="4" t="s">
        <v>34</v>
      </c>
      <c r="P1869" s="4" t="s">
        <v>34</v>
      </c>
      <c r="Q1869" s="4">
        <v>5.2709999999999996E-4</v>
      </c>
      <c r="R1869" s="4">
        <v>3.8609999999999998E-2</v>
      </c>
      <c r="S1869" s="4">
        <v>2.4</v>
      </c>
    </row>
    <row r="1870" spans="1:34" x14ac:dyDescent="0.25">
      <c r="A1870" s="3" t="s">
        <v>34</v>
      </c>
      <c r="B1870" s="3" t="s">
        <v>35</v>
      </c>
      <c r="C1870" s="3" t="s">
        <v>4341</v>
      </c>
      <c r="D1870" s="3" t="s">
        <v>4342</v>
      </c>
      <c r="E1870" s="3">
        <v>0</v>
      </c>
      <c r="F1870" s="3">
        <v>6.2549999999999999</v>
      </c>
      <c r="G1870" s="3">
        <v>15</v>
      </c>
      <c r="H1870" s="3">
        <v>2</v>
      </c>
      <c r="I1870" s="3">
        <v>3</v>
      </c>
      <c r="J1870" s="3">
        <v>2</v>
      </c>
      <c r="K1870" s="3">
        <v>236</v>
      </c>
      <c r="L1870" s="3">
        <v>27</v>
      </c>
      <c r="M1870" s="3">
        <v>8.56</v>
      </c>
      <c r="N1870" s="3">
        <v>8.14</v>
      </c>
      <c r="O1870" s="3">
        <v>2</v>
      </c>
      <c r="P1870" s="3" t="s">
        <v>38</v>
      </c>
      <c r="Q1870" s="3" t="s">
        <v>39</v>
      </c>
      <c r="R1870" s="3" t="s">
        <v>39</v>
      </c>
      <c r="S1870" s="3" t="s">
        <v>4343</v>
      </c>
      <c r="T1870" s="3" t="s">
        <v>39</v>
      </c>
      <c r="U1870" s="3" t="s">
        <v>4341</v>
      </c>
      <c r="V1870" s="3" t="s">
        <v>39</v>
      </c>
      <c r="W1870" s="3" t="s">
        <v>147</v>
      </c>
      <c r="X1870" s="3" t="s">
        <v>39</v>
      </c>
      <c r="Y1870" s="3" t="s">
        <v>39</v>
      </c>
      <c r="Z1870" s="3" t="s">
        <v>39</v>
      </c>
      <c r="AA1870" s="3">
        <v>0</v>
      </c>
      <c r="AB1870" s="3" t="s">
        <v>34</v>
      </c>
      <c r="AC1870" s="3">
        <v>1</v>
      </c>
      <c r="AD1870" s="3">
        <v>0</v>
      </c>
      <c r="AE1870" s="3" t="s">
        <v>39</v>
      </c>
      <c r="AF1870" s="3">
        <v>2</v>
      </c>
      <c r="AG1870" s="3" t="s">
        <v>4344</v>
      </c>
      <c r="AH1870" s="3" t="s">
        <v>4344</v>
      </c>
    </row>
    <row r="1871" spans="1:34" hidden="1" outlineLevel="1" collapsed="1" x14ac:dyDescent="0.25">
      <c r="A1871" t="s">
        <v>39</v>
      </c>
      <c r="B1871" s="2" t="s">
        <v>45</v>
      </c>
      <c r="C1871" s="2" t="s">
        <v>46</v>
      </c>
      <c r="D1871" s="2" t="s">
        <v>33</v>
      </c>
      <c r="E1871" s="2" t="s">
        <v>47</v>
      </c>
      <c r="F1871" s="2" t="s">
        <v>48</v>
      </c>
      <c r="G1871" s="2" t="s">
        <v>28</v>
      </c>
      <c r="H1871" s="2" t="s">
        <v>49</v>
      </c>
      <c r="I1871" s="2" t="s">
        <v>8</v>
      </c>
      <c r="J1871" s="2" t="s">
        <v>50</v>
      </c>
      <c r="K1871" s="2" t="s">
        <v>51</v>
      </c>
      <c r="L1871" s="2" t="s">
        <v>52</v>
      </c>
      <c r="M1871" s="2" t="s">
        <v>53</v>
      </c>
      <c r="N1871" s="2" t="s">
        <v>54</v>
      </c>
      <c r="O1871" s="2" t="s">
        <v>27</v>
      </c>
      <c r="P1871" s="2" t="s">
        <v>55</v>
      </c>
      <c r="Q1871" s="2" t="s">
        <v>56</v>
      </c>
      <c r="R1871" s="2" t="s">
        <v>57</v>
      </c>
      <c r="S1871" s="2" t="s">
        <v>58</v>
      </c>
    </row>
    <row r="1872" spans="1:34" hidden="1" outlineLevel="1" collapsed="1" x14ac:dyDescent="0.25">
      <c r="A1872" t="s">
        <v>39</v>
      </c>
      <c r="B1872" s="4" t="s">
        <v>34</v>
      </c>
      <c r="C1872" s="4" t="s">
        <v>4345</v>
      </c>
      <c r="D1872" s="4" t="s">
        <v>39</v>
      </c>
      <c r="E1872" s="4">
        <v>9.4001699999999994E-3</v>
      </c>
      <c r="F1872" s="4">
        <v>6.6384300000000001E-4</v>
      </c>
      <c r="G1872" s="4">
        <v>1</v>
      </c>
      <c r="H1872" s="4">
        <v>1</v>
      </c>
      <c r="I1872" s="4">
        <v>1</v>
      </c>
      <c r="J1872" s="4" t="s">
        <v>4341</v>
      </c>
      <c r="K1872" s="4" t="s">
        <v>4346</v>
      </c>
      <c r="L1872" s="4" t="s">
        <v>39</v>
      </c>
      <c r="M1872" s="4">
        <v>0</v>
      </c>
      <c r="N1872" s="4">
        <v>1663.9053799999999</v>
      </c>
      <c r="O1872" s="4" t="s">
        <v>34</v>
      </c>
      <c r="P1872" s="4" t="s">
        <v>34</v>
      </c>
      <c r="Q1872" s="4">
        <v>1.9819999999999999E-4</v>
      </c>
      <c r="R1872" s="4">
        <v>1.3259999999999999E-3</v>
      </c>
      <c r="S1872" s="4">
        <v>2.4500000000000002</v>
      </c>
    </row>
    <row r="1873" spans="1:34" hidden="1" outlineLevel="1" collapsed="1" x14ac:dyDescent="0.25">
      <c r="A1873" t="s">
        <v>39</v>
      </c>
      <c r="B1873" s="4" t="s">
        <v>34</v>
      </c>
      <c r="C1873" s="4" t="s">
        <v>4347</v>
      </c>
      <c r="D1873" s="4" t="s">
        <v>4348</v>
      </c>
      <c r="E1873" s="4">
        <v>3.87937E-3</v>
      </c>
      <c r="F1873" s="4">
        <v>6.6384300000000001E-4</v>
      </c>
      <c r="G1873" s="4">
        <v>1</v>
      </c>
      <c r="H1873" s="4">
        <v>1</v>
      </c>
      <c r="I1873" s="4">
        <v>2</v>
      </c>
      <c r="J1873" s="4" t="s">
        <v>4341</v>
      </c>
      <c r="K1873" s="4" t="s">
        <v>4349</v>
      </c>
      <c r="L1873" s="4" t="s">
        <v>4350</v>
      </c>
      <c r="M1873" s="4">
        <v>0</v>
      </c>
      <c r="N1873" s="4">
        <v>2339.10061</v>
      </c>
      <c r="O1873" s="4" t="s">
        <v>34</v>
      </c>
      <c r="P1873" s="4" t="s">
        <v>34</v>
      </c>
      <c r="Q1873" s="4">
        <v>1.9819999999999999E-4</v>
      </c>
      <c r="R1873" s="4">
        <v>4.1889999999999999E-4</v>
      </c>
      <c r="S1873" s="4">
        <v>2.83</v>
      </c>
    </row>
    <row r="1874" spans="1:34" x14ac:dyDescent="0.25">
      <c r="A1874" s="3" t="s">
        <v>34</v>
      </c>
      <c r="B1874" s="3" t="s">
        <v>35</v>
      </c>
      <c r="C1874" s="3" t="s">
        <v>4351</v>
      </c>
      <c r="D1874" s="3" t="s">
        <v>4352</v>
      </c>
      <c r="E1874" s="3">
        <v>0</v>
      </c>
      <c r="F1874" s="3">
        <v>6.2439999999999998</v>
      </c>
      <c r="G1874" s="3">
        <v>11</v>
      </c>
      <c r="H1874" s="3">
        <v>2</v>
      </c>
      <c r="I1874" s="3">
        <v>3</v>
      </c>
      <c r="J1874" s="3">
        <v>2</v>
      </c>
      <c r="K1874" s="3">
        <v>243</v>
      </c>
      <c r="L1874" s="3">
        <v>27.1</v>
      </c>
      <c r="M1874" s="3">
        <v>10.48</v>
      </c>
      <c r="N1874" s="3">
        <v>7.56</v>
      </c>
      <c r="O1874" s="3">
        <v>2</v>
      </c>
      <c r="P1874" s="3" t="s">
        <v>39</v>
      </c>
      <c r="Q1874" s="3" t="s">
        <v>39</v>
      </c>
      <c r="R1874" s="3" t="s">
        <v>39</v>
      </c>
      <c r="S1874" s="3" t="s">
        <v>39</v>
      </c>
      <c r="T1874" s="3" t="s">
        <v>39</v>
      </c>
      <c r="U1874" s="3" t="s">
        <v>4353</v>
      </c>
      <c r="V1874" s="3" t="s">
        <v>39</v>
      </c>
      <c r="W1874" s="3" t="s">
        <v>652</v>
      </c>
      <c r="X1874" s="3" t="s">
        <v>39</v>
      </c>
      <c r="Y1874" s="3" t="s">
        <v>39</v>
      </c>
      <c r="Z1874" s="3" t="s">
        <v>39</v>
      </c>
      <c r="AA1874" s="3">
        <v>0</v>
      </c>
      <c r="AB1874" s="3" t="s">
        <v>34</v>
      </c>
      <c r="AC1874" s="3">
        <v>1</v>
      </c>
      <c r="AD1874" s="3">
        <v>0</v>
      </c>
      <c r="AE1874" s="3" t="s">
        <v>39</v>
      </c>
      <c r="AF1874" s="3">
        <v>0</v>
      </c>
      <c r="AG1874" s="3" t="s">
        <v>39</v>
      </c>
      <c r="AH1874" s="3" t="s">
        <v>39</v>
      </c>
    </row>
    <row r="1875" spans="1:34" hidden="1" outlineLevel="1" collapsed="1" x14ac:dyDescent="0.25">
      <c r="A1875" t="s">
        <v>39</v>
      </c>
      <c r="B1875" s="2" t="s">
        <v>45</v>
      </c>
      <c r="C1875" s="2" t="s">
        <v>46</v>
      </c>
      <c r="D1875" s="2" t="s">
        <v>33</v>
      </c>
      <c r="E1875" s="2" t="s">
        <v>47</v>
      </c>
      <c r="F1875" s="2" t="s">
        <v>48</v>
      </c>
      <c r="G1875" s="2" t="s">
        <v>28</v>
      </c>
      <c r="H1875" s="2" t="s">
        <v>49</v>
      </c>
      <c r="I1875" s="2" t="s">
        <v>8</v>
      </c>
      <c r="J1875" s="2" t="s">
        <v>50</v>
      </c>
      <c r="K1875" s="2" t="s">
        <v>51</v>
      </c>
      <c r="L1875" s="2" t="s">
        <v>52</v>
      </c>
      <c r="M1875" s="2" t="s">
        <v>53</v>
      </c>
      <c r="N1875" s="2" t="s">
        <v>54</v>
      </c>
      <c r="O1875" s="2" t="s">
        <v>27</v>
      </c>
      <c r="P1875" s="2" t="s">
        <v>55</v>
      </c>
      <c r="Q1875" s="2" t="s">
        <v>56</v>
      </c>
      <c r="R1875" s="2" t="s">
        <v>57</v>
      </c>
      <c r="S1875" s="2" t="s">
        <v>58</v>
      </c>
    </row>
    <row r="1876" spans="1:34" hidden="1" outlineLevel="1" collapsed="1" x14ac:dyDescent="0.25">
      <c r="A1876" t="s">
        <v>39</v>
      </c>
      <c r="B1876" s="4" t="s">
        <v>34</v>
      </c>
      <c r="C1876" s="4" t="s">
        <v>4354</v>
      </c>
      <c r="D1876" s="4" t="s">
        <v>39</v>
      </c>
      <c r="E1876" s="4">
        <v>6.9961999999999996E-2</v>
      </c>
      <c r="F1876" s="4">
        <v>1.35166E-3</v>
      </c>
      <c r="G1876" s="4">
        <v>1</v>
      </c>
      <c r="H1876" s="4">
        <v>1</v>
      </c>
      <c r="I1876" s="4">
        <v>2</v>
      </c>
      <c r="J1876" s="4" t="s">
        <v>4351</v>
      </c>
      <c r="K1876" s="4" t="s">
        <v>4355</v>
      </c>
      <c r="L1876" s="4" t="s">
        <v>39</v>
      </c>
      <c r="M1876" s="4">
        <v>0</v>
      </c>
      <c r="N1876" s="4">
        <v>1647.8224399999999</v>
      </c>
      <c r="O1876" s="4" t="s">
        <v>34</v>
      </c>
      <c r="P1876" s="4" t="s">
        <v>34</v>
      </c>
      <c r="Q1876" s="4">
        <v>3.7310000000000002E-4</v>
      </c>
      <c r="R1876" s="4">
        <v>1.865E-2</v>
      </c>
      <c r="S1876" s="4">
        <v>2.4500000000000002</v>
      </c>
    </row>
    <row r="1877" spans="1:34" hidden="1" outlineLevel="1" collapsed="1" x14ac:dyDescent="0.25">
      <c r="A1877" t="s">
        <v>39</v>
      </c>
      <c r="B1877" s="4" t="s">
        <v>34</v>
      </c>
      <c r="C1877" s="4" t="s">
        <v>4356</v>
      </c>
      <c r="D1877" s="4" t="s">
        <v>39</v>
      </c>
      <c r="E1877" s="4">
        <v>5.1604899999999998E-4</v>
      </c>
      <c r="F1877" s="4">
        <v>6.6384300000000001E-4</v>
      </c>
      <c r="G1877" s="4">
        <v>1</v>
      </c>
      <c r="H1877" s="4">
        <v>1</v>
      </c>
      <c r="I1877" s="4">
        <v>1</v>
      </c>
      <c r="J1877" s="4" t="s">
        <v>4351</v>
      </c>
      <c r="K1877" s="4" t="s">
        <v>4357</v>
      </c>
      <c r="L1877" s="4" t="s">
        <v>39</v>
      </c>
      <c r="M1877" s="4">
        <v>0</v>
      </c>
      <c r="N1877" s="4">
        <v>1271.7317800000001</v>
      </c>
      <c r="O1877" s="4" t="s">
        <v>34</v>
      </c>
      <c r="P1877" s="4" t="s">
        <v>34</v>
      </c>
      <c r="Q1877" s="4">
        <v>1.9819999999999999E-4</v>
      </c>
      <c r="R1877" s="4">
        <v>3.057E-5</v>
      </c>
      <c r="S1877" s="4">
        <v>2.98</v>
      </c>
    </row>
    <row r="1878" spans="1:34" x14ac:dyDescent="0.25">
      <c r="A1878" s="3" t="s">
        <v>34</v>
      </c>
      <c r="B1878" s="3" t="s">
        <v>35</v>
      </c>
      <c r="C1878" s="3" t="s">
        <v>4358</v>
      </c>
      <c r="D1878" s="3" t="s">
        <v>4359</v>
      </c>
      <c r="E1878" s="3">
        <v>0</v>
      </c>
      <c r="F1878" s="3">
        <v>6.1109999999999998</v>
      </c>
      <c r="G1878" s="3">
        <v>6</v>
      </c>
      <c r="H1878" s="3">
        <v>2</v>
      </c>
      <c r="I1878" s="3">
        <v>4</v>
      </c>
      <c r="J1878" s="3">
        <v>2</v>
      </c>
      <c r="K1878" s="3">
        <v>427</v>
      </c>
      <c r="L1878" s="3">
        <v>48.7</v>
      </c>
      <c r="M1878" s="3">
        <v>6.28</v>
      </c>
      <c r="N1878" s="3">
        <v>10.02</v>
      </c>
      <c r="O1878" s="3">
        <v>2</v>
      </c>
      <c r="P1878" s="3" t="s">
        <v>39</v>
      </c>
      <c r="Q1878" s="3" t="s">
        <v>39</v>
      </c>
      <c r="R1878" s="3" t="s">
        <v>39</v>
      </c>
      <c r="S1878" s="3" t="s">
        <v>1843</v>
      </c>
      <c r="T1878" s="3" t="s">
        <v>39</v>
      </c>
      <c r="U1878" s="3" t="s">
        <v>4360</v>
      </c>
      <c r="V1878" s="3" t="s">
        <v>39</v>
      </c>
      <c r="W1878" s="3" t="s">
        <v>1558</v>
      </c>
      <c r="X1878" s="3" t="s">
        <v>39</v>
      </c>
      <c r="Y1878" s="3" t="s">
        <v>39</v>
      </c>
      <c r="Z1878" s="3" t="s">
        <v>39</v>
      </c>
      <c r="AA1878" s="3">
        <v>0</v>
      </c>
      <c r="AB1878" s="3" t="s">
        <v>34</v>
      </c>
      <c r="AC1878" s="3">
        <v>1</v>
      </c>
      <c r="AD1878" s="3">
        <v>0</v>
      </c>
      <c r="AE1878" s="3" t="s">
        <v>39</v>
      </c>
      <c r="AF1878" s="3">
        <v>1</v>
      </c>
      <c r="AG1878" s="3" t="s">
        <v>4361</v>
      </c>
      <c r="AH1878" s="3" t="s">
        <v>4361</v>
      </c>
    </row>
    <row r="1879" spans="1:34" hidden="1" outlineLevel="1" collapsed="1" x14ac:dyDescent="0.25">
      <c r="A1879" t="s">
        <v>39</v>
      </c>
      <c r="B1879" s="2" t="s">
        <v>45</v>
      </c>
      <c r="C1879" s="2" t="s">
        <v>46</v>
      </c>
      <c r="D1879" s="2" t="s">
        <v>33</v>
      </c>
      <c r="E1879" s="2" t="s">
        <v>47</v>
      </c>
      <c r="F1879" s="2" t="s">
        <v>48</v>
      </c>
      <c r="G1879" s="2" t="s">
        <v>28</v>
      </c>
      <c r="H1879" s="2" t="s">
        <v>49</v>
      </c>
      <c r="I1879" s="2" t="s">
        <v>8</v>
      </c>
      <c r="J1879" s="2" t="s">
        <v>50</v>
      </c>
      <c r="K1879" s="2" t="s">
        <v>51</v>
      </c>
      <c r="L1879" s="2" t="s">
        <v>52</v>
      </c>
      <c r="M1879" s="2" t="s">
        <v>53</v>
      </c>
      <c r="N1879" s="2" t="s">
        <v>54</v>
      </c>
      <c r="O1879" s="2" t="s">
        <v>27</v>
      </c>
      <c r="P1879" s="2" t="s">
        <v>55</v>
      </c>
      <c r="Q1879" s="2" t="s">
        <v>56</v>
      </c>
      <c r="R1879" s="2" t="s">
        <v>57</v>
      </c>
      <c r="S1879" s="2" t="s">
        <v>58</v>
      </c>
    </row>
    <row r="1880" spans="1:34" hidden="1" outlineLevel="1" collapsed="1" x14ac:dyDescent="0.25">
      <c r="A1880" t="s">
        <v>39</v>
      </c>
      <c r="B1880" s="4" t="s">
        <v>34</v>
      </c>
      <c r="C1880" s="4" t="s">
        <v>4362</v>
      </c>
      <c r="D1880" s="4" t="s">
        <v>467</v>
      </c>
      <c r="E1880" s="4">
        <v>1.07496E-3</v>
      </c>
      <c r="F1880" s="4">
        <v>6.6384300000000001E-4</v>
      </c>
      <c r="G1880" s="4">
        <v>1</v>
      </c>
      <c r="H1880" s="4">
        <v>1</v>
      </c>
      <c r="I1880" s="4">
        <v>3</v>
      </c>
      <c r="J1880" s="4" t="s">
        <v>4358</v>
      </c>
      <c r="K1880" s="4" t="s">
        <v>4363</v>
      </c>
      <c r="L1880" s="4" t="s">
        <v>4364</v>
      </c>
      <c r="M1880" s="4">
        <v>0</v>
      </c>
      <c r="N1880" s="4">
        <v>1729.81016</v>
      </c>
      <c r="O1880" s="4" t="s">
        <v>34</v>
      </c>
      <c r="P1880" s="4" t="s">
        <v>34</v>
      </c>
      <c r="Q1880" s="4">
        <v>1.9819999999999999E-4</v>
      </c>
      <c r="R1880" s="4">
        <v>7.9430000000000004E-5</v>
      </c>
      <c r="S1880" s="4">
        <v>2.97</v>
      </c>
    </row>
    <row r="1881" spans="1:34" hidden="1" outlineLevel="1" collapsed="1" x14ac:dyDescent="0.25">
      <c r="A1881" t="s">
        <v>39</v>
      </c>
      <c r="B1881" s="4" t="s">
        <v>34</v>
      </c>
      <c r="C1881" s="4" t="s">
        <v>4365</v>
      </c>
      <c r="D1881" s="4" t="s">
        <v>39</v>
      </c>
      <c r="E1881" s="4">
        <v>4.30344E-2</v>
      </c>
      <c r="F1881" s="4">
        <v>6.6384300000000001E-4</v>
      </c>
      <c r="G1881" s="4">
        <v>1</v>
      </c>
      <c r="H1881" s="4">
        <v>1</v>
      </c>
      <c r="I1881" s="4">
        <v>1</v>
      </c>
      <c r="J1881" s="4" t="s">
        <v>4358</v>
      </c>
      <c r="K1881" s="4" t="s">
        <v>4366</v>
      </c>
      <c r="L1881" s="4" t="s">
        <v>39</v>
      </c>
      <c r="M1881" s="4">
        <v>0</v>
      </c>
      <c r="N1881" s="4">
        <v>1125.56873</v>
      </c>
      <c r="O1881" s="4" t="s">
        <v>34</v>
      </c>
      <c r="P1881" s="4" t="s">
        <v>34</v>
      </c>
      <c r="Q1881" s="4">
        <v>1.9819999999999999E-4</v>
      </c>
      <c r="R1881" s="4">
        <v>9.7610000000000006E-3</v>
      </c>
      <c r="S1881" s="4">
        <v>2.14</v>
      </c>
    </row>
    <row r="1882" spans="1:34" x14ac:dyDescent="0.25">
      <c r="A1882" s="3" t="s">
        <v>34</v>
      </c>
      <c r="B1882" s="3" t="s">
        <v>35</v>
      </c>
      <c r="C1882" s="3" t="s">
        <v>4367</v>
      </c>
      <c r="D1882" s="3" t="s">
        <v>4368</v>
      </c>
      <c r="E1882" s="3">
        <v>0</v>
      </c>
      <c r="F1882" s="3">
        <v>6.085</v>
      </c>
      <c r="G1882" s="3">
        <v>12</v>
      </c>
      <c r="H1882" s="3">
        <v>2</v>
      </c>
      <c r="I1882" s="3">
        <v>4</v>
      </c>
      <c r="J1882" s="3">
        <v>1</v>
      </c>
      <c r="K1882" s="3">
        <v>132</v>
      </c>
      <c r="L1882" s="3">
        <v>14</v>
      </c>
      <c r="M1882" s="3">
        <v>10.67</v>
      </c>
      <c r="N1882" s="3">
        <v>9.0399999999999991</v>
      </c>
      <c r="O1882" s="3">
        <v>2</v>
      </c>
      <c r="P1882" s="3" t="s">
        <v>39</v>
      </c>
      <c r="Q1882" s="3" t="s">
        <v>1252</v>
      </c>
      <c r="R1882" s="3" t="s">
        <v>2869</v>
      </c>
      <c r="S1882" s="3" t="s">
        <v>4369</v>
      </c>
      <c r="T1882" s="3" t="s">
        <v>39</v>
      </c>
      <c r="U1882" s="3" t="s">
        <v>4370</v>
      </c>
      <c r="V1882" s="3" t="s">
        <v>39</v>
      </c>
      <c r="W1882" s="3" t="s">
        <v>879</v>
      </c>
      <c r="X1882" s="3" t="s">
        <v>39</v>
      </c>
      <c r="Y1882" s="3" t="s">
        <v>39</v>
      </c>
      <c r="Z1882" s="3" t="s">
        <v>39</v>
      </c>
      <c r="AA1882" s="3">
        <v>0</v>
      </c>
      <c r="AB1882" s="3" t="s">
        <v>34</v>
      </c>
      <c r="AC1882" s="3">
        <v>1</v>
      </c>
      <c r="AD1882" s="3">
        <v>0</v>
      </c>
      <c r="AE1882" s="3" t="s">
        <v>39</v>
      </c>
      <c r="AF1882" s="3">
        <v>0</v>
      </c>
      <c r="AG1882" s="3" t="s">
        <v>39</v>
      </c>
      <c r="AH1882" s="3" t="s">
        <v>39</v>
      </c>
    </row>
    <row r="1883" spans="1:34" hidden="1" outlineLevel="1" collapsed="1" x14ac:dyDescent="0.25">
      <c r="A1883" t="s">
        <v>39</v>
      </c>
      <c r="B1883" s="2" t="s">
        <v>45</v>
      </c>
      <c r="C1883" s="2" t="s">
        <v>46</v>
      </c>
      <c r="D1883" s="2" t="s">
        <v>33</v>
      </c>
      <c r="E1883" s="2" t="s">
        <v>47</v>
      </c>
      <c r="F1883" s="2" t="s">
        <v>48</v>
      </c>
      <c r="G1883" s="2" t="s">
        <v>28</v>
      </c>
      <c r="H1883" s="2" t="s">
        <v>49</v>
      </c>
      <c r="I1883" s="2" t="s">
        <v>8</v>
      </c>
      <c r="J1883" s="2" t="s">
        <v>50</v>
      </c>
      <c r="K1883" s="2" t="s">
        <v>51</v>
      </c>
      <c r="L1883" s="2" t="s">
        <v>52</v>
      </c>
      <c r="M1883" s="2" t="s">
        <v>53</v>
      </c>
      <c r="N1883" s="2" t="s">
        <v>54</v>
      </c>
      <c r="O1883" s="2" t="s">
        <v>27</v>
      </c>
      <c r="P1883" s="2" t="s">
        <v>55</v>
      </c>
      <c r="Q1883" s="2" t="s">
        <v>56</v>
      </c>
      <c r="R1883" s="2" t="s">
        <v>57</v>
      </c>
      <c r="S1883" s="2" t="s">
        <v>58</v>
      </c>
    </row>
    <row r="1884" spans="1:34" hidden="1" outlineLevel="1" collapsed="1" x14ac:dyDescent="0.25">
      <c r="A1884" t="s">
        <v>39</v>
      </c>
      <c r="B1884" s="4" t="s">
        <v>34</v>
      </c>
      <c r="C1884" s="4" t="s">
        <v>4371</v>
      </c>
      <c r="D1884" s="4" t="s">
        <v>39</v>
      </c>
      <c r="E1884" s="4">
        <v>4.2409300000000004E-3</v>
      </c>
      <c r="F1884" s="4">
        <v>6.6384300000000001E-4</v>
      </c>
      <c r="G1884" s="4">
        <v>1</v>
      </c>
      <c r="H1884" s="4">
        <v>2</v>
      </c>
      <c r="I1884" s="4">
        <v>3</v>
      </c>
      <c r="J1884" s="4" t="s">
        <v>4367</v>
      </c>
      <c r="K1884" s="4" t="s">
        <v>4372</v>
      </c>
      <c r="L1884" s="4" t="s">
        <v>39</v>
      </c>
      <c r="M1884" s="4">
        <v>0</v>
      </c>
      <c r="N1884" s="4">
        <v>917.52032999999994</v>
      </c>
      <c r="O1884" s="4" t="s">
        <v>34</v>
      </c>
      <c r="P1884" s="4" t="s">
        <v>34</v>
      </c>
      <c r="Q1884" s="4">
        <v>1.9819999999999999E-4</v>
      </c>
      <c r="R1884" s="4">
        <v>4.7090000000000001E-4</v>
      </c>
      <c r="S1884" s="4">
        <v>2.56</v>
      </c>
    </row>
    <row r="1885" spans="1:34" hidden="1" outlineLevel="1" collapsed="1" x14ac:dyDescent="0.25">
      <c r="A1885" t="s">
        <v>39</v>
      </c>
      <c r="B1885" s="4" t="s">
        <v>34</v>
      </c>
      <c r="C1885" s="4" t="s">
        <v>4373</v>
      </c>
      <c r="D1885" s="4" t="s">
        <v>39</v>
      </c>
      <c r="E1885" s="4">
        <v>1.16209E-2</v>
      </c>
      <c r="F1885" s="4">
        <v>6.6384300000000001E-4</v>
      </c>
      <c r="G1885" s="4">
        <v>2</v>
      </c>
      <c r="H1885" s="4">
        <v>3</v>
      </c>
      <c r="I1885" s="4">
        <v>1</v>
      </c>
      <c r="J1885" s="4" t="s">
        <v>4374</v>
      </c>
      <c r="K1885" s="4" t="s">
        <v>4375</v>
      </c>
      <c r="L1885" s="4" t="s">
        <v>39</v>
      </c>
      <c r="M1885" s="4">
        <v>0</v>
      </c>
      <c r="N1885" s="4">
        <v>850.52575000000002</v>
      </c>
      <c r="O1885" s="4" t="s">
        <v>34</v>
      </c>
      <c r="P1885" s="4" t="s">
        <v>34</v>
      </c>
      <c r="Q1885" s="4">
        <v>1.9819999999999999E-4</v>
      </c>
      <c r="R1885" s="4">
        <v>1.748E-3</v>
      </c>
      <c r="S1885" s="4">
        <v>2.14</v>
      </c>
    </row>
    <row r="1886" spans="1:34" x14ac:dyDescent="0.25">
      <c r="A1886" s="3" t="s">
        <v>34</v>
      </c>
      <c r="B1886" s="3" t="s">
        <v>35</v>
      </c>
      <c r="C1886" s="3" t="s">
        <v>4376</v>
      </c>
      <c r="D1886" s="3" t="s">
        <v>4377</v>
      </c>
      <c r="E1886" s="3">
        <v>0</v>
      </c>
      <c r="F1886" s="3">
        <v>6.0659999999999998</v>
      </c>
      <c r="G1886" s="3">
        <v>11</v>
      </c>
      <c r="H1886" s="3">
        <v>1</v>
      </c>
      <c r="I1886" s="3">
        <v>2</v>
      </c>
      <c r="J1886" s="3">
        <v>1</v>
      </c>
      <c r="K1886" s="3">
        <v>225</v>
      </c>
      <c r="L1886" s="3">
        <v>25.2</v>
      </c>
      <c r="M1886" s="3">
        <v>10.08</v>
      </c>
      <c r="N1886" s="3">
        <v>5.48</v>
      </c>
      <c r="O1886" s="3">
        <v>1</v>
      </c>
      <c r="P1886" s="3" t="s">
        <v>421</v>
      </c>
      <c r="Q1886" s="3" t="s">
        <v>795</v>
      </c>
      <c r="R1886" s="3" t="s">
        <v>355</v>
      </c>
      <c r="S1886" s="3" t="s">
        <v>39</v>
      </c>
      <c r="T1886" s="3" t="s">
        <v>4378</v>
      </c>
      <c r="U1886" s="3" t="s">
        <v>4376</v>
      </c>
      <c r="V1886" s="3" t="s">
        <v>4379</v>
      </c>
      <c r="W1886" s="3" t="s">
        <v>42</v>
      </c>
      <c r="X1886" s="3" t="s">
        <v>39</v>
      </c>
      <c r="Y1886" s="3" t="s">
        <v>39</v>
      </c>
      <c r="Z1886" s="3" t="s">
        <v>39</v>
      </c>
      <c r="AA1886" s="3">
        <v>0</v>
      </c>
      <c r="AB1886" s="3" t="s">
        <v>34</v>
      </c>
      <c r="AC1886" s="3">
        <v>1</v>
      </c>
      <c r="AD1886" s="3">
        <v>0</v>
      </c>
      <c r="AE1886" s="3" t="s">
        <v>39</v>
      </c>
      <c r="AF1886" s="3">
        <v>0</v>
      </c>
      <c r="AG1886" s="3" t="s">
        <v>39</v>
      </c>
      <c r="AH1886" s="3" t="s">
        <v>39</v>
      </c>
    </row>
    <row r="1887" spans="1:34" hidden="1" outlineLevel="1" collapsed="1" x14ac:dyDescent="0.25">
      <c r="A1887" t="s">
        <v>39</v>
      </c>
      <c r="B1887" s="2" t="s">
        <v>45</v>
      </c>
      <c r="C1887" s="2" t="s">
        <v>46</v>
      </c>
      <c r="D1887" s="2" t="s">
        <v>33</v>
      </c>
      <c r="E1887" s="2" t="s">
        <v>47</v>
      </c>
      <c r="F1887" s="2" t="s">
        <v>48</v>
      </c>
      <c r="G1887" s="2" t="s">
        <v>28</v>
      </c>
      <c r="H1887" s="2" t="s">
        <v>49</v>
      </c>
      <c r="I1887" s="2" t="s">
        <v>8</v>
      </c>
      <c r="J1887" s="2" t="s">
        <v>50</v>
      </c>
      <c r="K1887" s="2" t="s">
        <v>51</v>
      </c>
      <c r="L1887" s="2" t="s">
        <v>52</v>
      </c>
      <c r="M1887" s="2" t="s">
        <v>53</v>
      </c>
      <c r="N1887" s="2" t="s">
        <v>54</v>
      </c>
      <c r="O1887" s="2" t="s">
        <v>27</v>
      </c>
      <c r="P1887" s="2" t="s">
        <v>55</v>
      </c>
      <c r="Q1887" s="2" t="s">
        <v>56</v>
      </c>
      <c r="R1887" s="2" t="s">
        <v>57</v>
      </c>
      <c r="S1887" s="2" t="s">
        <v>58</v>
      </c>
    </row>
    <row r="1888" spans="1:34" hidden="1" outlineLevel="1" collapsed="1" x14ac:dyDescent="0.25">
      <c r="A1888" t="s">
        <v>39</v>
      </c>
      <c r="B1888" s="4" t="s">
        <v>34</v>
      </c>
      <c r="C1888" s="4" t="s">
        <v>4380</v>
      </c>
      <c r="D1888" s="4" t="s">
        <v>39</v>
      </c>
      <c r="E1888" s="4">
        <v>1.8000500000000001E-3</v>
      </c>
      <c r="F1888" s="4">
        <v>6.6384300000000001E-4</v>
      </c>
      <c r="G1888" s="4">
        <v>1</v>
      </c>
      <c r="H1888" s="4">
        <v>1</v>
      </c>
      <c r="I1888" s="4">
        <v>2</v>
      </c>
      <c r="J1888" s="4" t="s">
        <v>4376</v>
      </c>
      <c r="K1888" s="4" t="s">
        <v>4381</v>
      </c>
      <c r="L1888" s="4" t="s">
        <v>39</v>
      </c>
      <c r="M1888" s="4">
        <v>0</v>
      </c>
      <c r="N1888" s="4">
        <v>2406.2007899999999</v>
      </c>
      <c r="O1888" s="4" t="s">
        <v>34</v>
      </c>
      <c r="P1888" s="4" t="s">
        <v>34</v>
      </c>
      <c r="Q1888" s="4">
        <v>1.9819999999999999E-4</v>
      </c>
      <c r="R1888" s="4">
        <v>1.549E-4</v>
      </c>
      <c r="S1888" s="4">
        <v>2.68</v>
      </c>
    </row>
    <row r="1889" spans="1:34" x14ac:dyDescent="0.25">
      <c r="A1889" s="3" t="s">
        <v>34</v>
      </c>
      <c r="B1889" s="3" t="s">
        <v>35</v>
      </c>
      <c r="C1889" s="3" t="s">
        <v>4382</v>
      </c>
      <c r="D1889" s="3" t="s">
        <v>4383</v>
      </c>
      <c r="E1889" s="3">
        <v>0</v>
      </c>
      <c r="F1889" s="3">
        <v>6.0430000000000001</v>
      </c>
      <c r="G1889" s="3">
        <v>2</v>
      </c>
      <c r="H1889" s="3">
        <v>3</v>
      </c>
      <c r="I1889" s="3">
        <v>9</v>
      </c>
      <c r="J1889" s="3">
        <v>3</v>
      </c>
      <c r="K1889" s="3">
        <v>1916</v>
      </c>
      <c r="L1889" s="3">
        <v>217.8</v>
      </c>
      <c r="M1889" s="3">
        <v>6.57</v>
      </c>
      <c r="N1889" s="3">
        <v>19.18</v>
      </c>
      <c r="O1889" s="3">
        <v>3</v>
      </c>
      <c r="P1889" s="3" t="s">
        <v>39</v>
      </c>
      <c r="Q1889" s="3" t="s">
        <v>39</v>
      </c>
      <c r="R1889" s="3" t="s">
        <v>39</v>
      </c>
      <c r="S1889" s="3" t="s">
        <v>4384</v>
      </c>
      <c r="T1889" s="3" t="s">
        <v>39</v>
      </c>
      <c r="U1889" s="3" t="s">
        <v>4382</v>
      </c>
      <c r="V1889" s="3" t="s">
        <v>39</v>
      </c>
      <c r="W1889" s="3" t="s">
        <v>879</v>
      </c>
      <c r="X1889" s="3" t="s">
        <v>39</v>
      </c>
      <c r="Y1889" s="3" t="s">
        <v>39</v>
      </c>
      <c r="Z1889" s="3" t="s">
        <v>39</v>
      </c>
      <c r="AA1889" s="3">
        <v>0</v>
      </c>
      <c r="AB1889" s="3" t="s">
        <v>34</v>
      </c>
      <c r="AC1889" s="3">
        <v>1</v>
      </c>
      <c r="AD1889" s="3">
        <v>0</v>
      </c>
      <c r="AE1889" s="3" t="s">
        <v>39</v>
      </c>
      <c r="AF1889" s="3">
        <v>1</v>
      </c>
      <c r="AG1889" s="3" t="s">
        <v>4385</v>
      </c>
      <c r="AH1889" s="3" t="s">
        <v>4385</v>
      </c>
    </row>
    <row r="1890" spans="1:34" hidden="1" outlineLevel="1" collapsed="1" x14ac:dyDescent="0.25">
      <c r="A1890" t="s">
        <v>39</v>
      </c>
      <c r="B1890" s="2" t="s">
        <v>45</v>
      </c>
      <c r="C1890" s="2" t="s">
        <v>46</v>
      </c>
      <c r="D1890" s="2" t="s">
        <v>33</v>
      </c>
      <c r="E1890" s="2" t="s">
        <v>47</v>
      </c>
      <c r="F1890" s="2" t="s">
        <v>48</v>
      </c>
      <c r="G1890" s="2" t="s">
        <v>28</v>
      </c>
      <c r="H1890" s="2" t="s">
        <v>49</v>
      </c>
      <c r="I1890" s="2" t="s">
        <v>8</v>
      </c>
      <c r="J1890" s="2" t="s">
        <v>50</v>
      </c>
      <c r="K1890" s="2" t="s">
        <v>51</v>
      </c>
      <c r="L1890" s="2" t="s">
        <v>52</v>
      </c>
      <c r="M1890" s="2" t="s">
        <v>53</v>
      </c>
      <c r="N1890" s="2" t="s">
        <v>54</v>
      </c>
      <c r="O1890" s="2" t="s">
        <v>27</v>
      </c>
      <c r="P1890" s="2" t="s">
        <v>55</v>
      </c>
      <c r="Q1890" s="2" t="s">
        <v>56</v>
      </c>
      <c r="R1890" s="2" t="s">
        <v>57</v>
      </c>
      <c r="S1890" s="2" t="s">
        <v>58</v>
      </c>
    </row>
    <row r="1891" spans="1:34" hidden="1" outlineLevel="1" collapsed="1" x14ac:dyDescent="0.25">
      <c r="A1891" t="s">
        <v>39</v>
      </c>
      <c r="B1891" s="4" t="s">
        <v>34</v>
      </c>
      <c r="C1891" s="4" t="s">
        <v>4386</v>
      </c>
      <c r="D1891" s="4" t="s">
        <v>39</v>
      </c>
      <c r="E1891" s="4">
        <v>2.9498099999999999E-2</v>
      </c>
      <c r="F1891" s="4">
        <v>6.6384300000000001E-4</v>
      </c>
      <c r="G1891" s="4">
        <v>1</v>
      </c>
      <c r="H1891" s="4">
        <v>1</v>
      </c>
      <c r="I1891" s="4">
        <v>7</v>
      </c>
      <c r="J1891" s="4" t="s">
        <v>4382</v>
      </c>
      <c r="K1891" s="4" t="s">
        <v>4387</v>
      </c>
      <c r="L1891" s="4" t="s">
        <v>39</v>
      </c>
      <c r="M1891" s="4">
        <v>0</v>
      </c>
      <c r="N1891" s="4">
        <v>1210.70416</v>
      </c>
      <c r="O1891" s="4" t="s">
        <v>34</v>
      </c>
      <c r="P1891" s="4" t="s">
        <v>34</v>
      </c>
      <c r="Q1891" s="4">
        <v>1.9819999999999999E-4</v>
      </c>
      <c r="R1891" s="4">
        <v>5.9329999999999999E-3</v>
      </c>
      <c r="S1891" s="4">
        <v>2.2799999999999998</v>
      </c>
    </row>
    <row r="1892" spans="1:34" hidden="1" outlineLevel="1" collapsed="1" x14ac:dyDescent="0.25">
      <c r="A1892" t="s">
        <v>39</v>
      </c>
      <c r="B1892" s="4" t="s">
        <v>34</v>
      </c>
      <c r="C1892" s="4" t="s">
        <v>4388</v>
      </c>
      <c r="D1892" s="4" t="s">
        <v>39</v>
      </c>
      <c r="E1892" s="4">
        <v>3.0818000000000002E-2</v>
      </c>
      <c r="F1892" s="4">
        <v>6.6384300000000001E-4</v>
      </c>
      <c r="G1892" s="4">
        <v>1</v>
      </c>
      <c r="H1892" s="4">
        <v>1</v>
      </c>
      <c r="I1892" s="4">
        <v>1</v>
      </c>
      <c r="J1892" s="4" t="s">
        <v>4382</v>
      </c>
      <c r="K1892" s="4" t="s">
        <v>4389</v>
      </c>
      <c r="L1892" s="4" t="s">
        <v>39</v>
      </c>
      <c r="M1892" s="4">
        <v>0</v>
      </c>
      <c r="N1892" s="4">
        <v>1571.82753</v>
      </c>
      <c r="O1892" s="4" t="s">
        <v>34</v>
      </c>
      <c r="P1892" s="4" t="s">
        <v>34</v>
      </c>
      <c r="Q1892" s="4">
        <v>1.9819999999999999E-4</v>
      </c>
      <c r="R1892" s="4">
        <v>6.2620000000000002E-3</v>
      </c>
      <c r="S1892" s="4">
        <v>2.3199999999999998</v>
      </c>
    </row>
    <row r="1893" spans="1:34" hidden="1" outlineLevel="1" collapsed="1" x14ac:dyDescent="0.25">
      <c r="A1893" t="s">
        <v>39</v>
      </c>
      <c r="B1893" s="4" t="s">
        <v>34</v>
      </c>
      <c r="C1893" s="4" t="s">
        <v>4390</v>
      </c>
      <c r="D1893" s="4" t="s">
        <v>186</v>
      </c>
      <c r="E1893" s="4">
        <v>8.5535799999999995E-2</v>
      </c>
      <c r="F1893" s="4">
        <v>1.35166E-3</v>
      </c>
      <c r="G1893" s="4">
        <v>1</v>
      </c>
      <c r="H1893" s="4">
        <v>1</v>
      </c>
      <c r="I1893" s="4">
        <v>1</v>
      </c>
      <c r="J1893" s="4" t="s">
        <v>4382</v>
      </c>
      <c r="K1893" s="4" t="s">
        <v>4391</v>
      </c>
      <c r="L1893" s="4" t="s">
        <v>4392</v>
      </c>
      <c r="M1893" s="4">
        <v>0</v>
      </c>
      <c r="N1893" s="4">
        <v>2233.1016500000001</v>
      </c>
      <c r="O1893" s="4" t="s">
        <v>34</v>
      </c>
      <c r="P1893" s="4" t="s">
        <v>34</v>
      </c>
      <c r="Q1893" s="4">
        <v>3.7310000000000002E-4</v>
      </c>
      <c r="R1893" s="4">
        <v>2.4400000000000002E-2</v>
      </c>
      <c r="S1893" s="4">
        <v>2.0099999999999998</v>
      </c>
    </row>
    <row r="1894" spans="1:34" x14ac:dyDescent="0.25">
      <c r="A1894" s="3" t="s">
        <v>34</v>
      </c>
      <c r="B1894" s="3" t="s">
        <v>35</v>
      </c>
      <c r="C1894" s="3" t="s">
        <v>4393</v>
      </c>
      <c r="D1894" s="3" t="s">
        <v>4394</v>
      </c>
      <c r="E1894" s="3">
        <v>0</v>
      </c>
      <c r="F1894" s="3">
        <v>6.0259999999999998</v>
      </c>
      <c r="G1894" s="3">
        <v>2</v>
      </c>
      <c r="H1894" s="3">
        <v>2</v>
      </c>
      <c r="I1894" s="3">
        <v>2</v>
      </c>
      <c r="J1894" s="3">
        <v>2</v>
      </c>
      <c r="K1894" s="3">
        <v>1557</v>
      </c>
      <c r="L1894" s="3">
        <v>177.5</v>
      </c>
      <c r="M1894" s="3">
        <v>7.83</v>
      </c>
      <c r="N1894" s="3">
        <v>5.59</v>
      </c>
      <c r="O1894" s="3">
        <v>2</v>
      </c>
      <c r="P1894" s="3" t="s">
        <v>4395</v>
      </c>
      <c r="Q1894" s="3" t="s">
        <v>4396</v>
      </c>
      <c r="R1894" s="3" t="s">
        <v>222</v>
      </c>
      <c r="S1894" s="3" t="s">
        <v>4397</v>
      </c>
      <c r="T1894" s="3" t="s">
        <v>4398</v>
      </c>
      <c r="U1894" s="3" t="s">
        <v>4393</v>
      </c>
      <c r="V1894" s="3" t="s">
        <v>4399</v>
      </c>
      <c r="W1894" s="3" t="s">
        <v>652</v>
      </c>
      <c r="X1894" s="3" t="s">
        <v>4400</v>
      </c>
      <c r="Y1894" s="3" t="s">
        <v>4401</v>
      </c>
      <c r="Z1894" s="3" t="s">
        <v>39</v>
      </c>
      <c r="AA1894" s="3">
        <v>5</v>
      </c>
      <c r="AB1894" s="3" t="s">
        <v>34</v>
      </c>
      <c r="AC1894" s="3">
        <v>1</v>
      </c>
      <c r="AD1894" s="3">
        <v>0</v>
      </c>
      <c r="AE1894" s="3" t="s">
        <v>39</v>
      </c>
      <c r="AF1894" s="3">
        <v>0</v>
      </c>
      <c r="AG1894" s="3" t="s">
        <v>39</v>
      </c>
      <c r="AH1894" s="3" t="s">
        <v>39</v>
      </c>
    </row>
    <row r="1895" spans="1:34" hidden="1" outlineLevel="1" collapsed="1" x14ac:dyDescent="0.25">
      <c r="A1895" t="s">
        <v>39</v>
      </c>
      <c r="B1895" s="2" t="s">
        <v>45</v>
      </c>
      <c r="C1895" s="2" t="s">
        <v>46</v>
      </c>
      <c r="D1895" s="2" t="s">
        <v>33</v>
      </c>
      <c r="E1895" s="2" t="s">
        <v>47</v>
      </c>
      <c r="F1895" s="2" t="s">
        <v>48</v>
      </c>
      <c r="G1895" s="2" t="s">
        <v>28</v>
      </c>
      <c r="H1895" s="2" t="s">
        <v>49</v>
      </c>
      <c r="I1895" s="2" t="s">
        <v>8</v>
      </c>
      <c r="J1895" s="2" t="s">
        <v>50</v>
      </c>
      <c r="K1895" s="2" t="s">
        <v>51</v>
      </c>
      <c r="L1895" s="2" t="s">
        <v>52</v>
      </c>
      <c r="M1895" s="2" t="s">
        <v>53</v>
      </c>
      <c r="N1895" s="2" t="s">
        <v>54</v>
      </c>
      <c r="O1895" s="2" t="s">
        <v>27</v>
      </c>
      <c r="P1895" s="2" t="s">
        <v>55</v>
      </c>
      <c r="Q1895" s="2" t="s">
        <v>56</v>
      </c>
      <c r="R1895" s="2" t="s">
        <v>57</v>
      </c>
      <c r="S1895" s="2" t="s">
        <v>58</v>
      </c>
    </row>
    <row r="1896" spans="1:34" hidden="1" outlineLevel="1" collapsed="1" x14ac:dyDescent="0.25">
      <c r="A1896" t="s">
        <v>39</v>
      </c>
      <c r="B1896" s="4" t="s">
        <v>34</v>
      </c>
      <c r="C1896" s="4" t="s">
        <v>4402</v>
      </c>
      <c r="D1896" s="4" t="s">
        <v>39</v>
      </c>
      <c r="E1896" s="4">
        <v>1.33037E-3</v>
      </c>
      <c r="F1896" s="4">
        <v>6.6384300000000001E-4</v>
      </c>
      <c r="G1896" s="4">
        <v>1</v>
      </c>
      <c r="H1896" s="4">
        <v>1</v>
      </c>
      <c r="I1896" s="4">
        <v>1</v>
      </c>
      <c r="J1896" s="4" t="s">
        <v>4393</v>
      </c>
      <c r="K1896" s="4" t="s">
        <v>4403</v>
      </c>
      <c r="L1896" s="4" t="s">
        <v>39</v>
      </c>
      <c r="M1896" s="4">
        <v>0</v>
      </c>
      <c r="N1896" s="4">
        <v>1668.78639</v>
      </c>
      <c r="O1896" s="4" t="s">
        <v>34</v>
      </c>
      <c r="P1896" s="4" t="s">
        <v>34</v>
      </c>
      <c r="Q1896" s="4">
        <v>1.9819999999999999E-4</v>
      </c>
      <c r="R1896" s="4">
        <v>1.047E-4</v>
      </c>
      <c r="S1896" s="4">
        <v>2.85</v>
      </c>
    </row>
    <row r="1897" spans="1:34" hidden="1" outlineLevel="1" collapsed="1" x14ac:dyDescent="0.25">
      <c r="A1897" t="s">
        <v>39</v>
      </c>
      <c r="B1897" s="4" t="s">
        <v>34</v>
      </c>
      <c r="C1897" s="4" t="s">
        <v>4404</v>
      </c>
      <c r="D1897" s="4" t="s">
        <v>39</v>
      </c>
      <c r="E1897" s="4">
        <v>4.06165E-2</v>
      </c>
      <c r="F1897" s="4">
        <v>6.6384300000000001E-4</v>
      </c>
      <c r="G1897" s="4">
        <v>1</v>
      </c>
      <c r="H1897" s="4">
        <v>1</v>
      </c>
      <c r="I1897" s="4">
        <v>1</v>
      </c>
      <c r="J1897" s="4" t="s">
        <v>4393</v>
      </c>
      <c r="K1897" s="4" t="s">
        <v>4405</v>
      </c>
      <c r="L1897" s="4" t="s">
        <v>39</v>
      </c>
      <c r="M1897" s="4">
        <v>0</v>
      </c>
      <c r="N1897" s="4">
        <v>2060.0757600000002</v>
      </c>
      <c r="O1897" s="4" t="s">
        <v>34</v>
      </c>
      <c r="P1897" s="4" t="s">
        <v>34</v>
      </c>
      <c r="Q1897" s="4">
        <v>1.9819999999999999E-4</v>
      </c>
      <c r="R1897" s="4">
        <v>8.9960000000000005E-3</v>
      </c>
      <c r="S1897" s="4">
        <v>2.74</v>
      </c>
    </row>
    <row r="1898" spans="1:34" x14ac:dyDescent="0.25">
      <c r="A1898" s="3" t="s">
        <v>34</v>
      </c>
      <c r="B1898" s="3" t="s">
        <v>35</v>
      </c>
      <c r="C1898" s="3" t="s">
        <v>4406</v>
      </c>
      <c r="D1898" s="3" t="s">
        <v>4407</v>
      </c>
      <c r="E1898" s="3">
        <v>0</v>
      </c>
      <c r="F1898" s="3">
        <v>5.9450000000000003</v>
      </c>
      <c r="G1898" s="3">
        <v>13</v>
      </c>
      <c r="H1898" s="3">
        <v>1</v>
      </c>
      <c r="I1898" s="3">
        <v>1</v>
      </c>
      <c r="J1898" s="3">
        <v>1</v>
      </c>
      <c r="K1898" s="3">
        <v>146</v>
      </c>
      <c r="L1898" s="3">
        <v>16.5</v>
      </c>
      <c r="M1898" s="3">
        <v>4.7</v>
      </c>
      <c r="N1898" s="3">
        <v>5.36</v>
      </c>
      <c r="O1898" s="3">
        <v>1</v>
      </c>
      <c r="P1898" s="3" t="s">
        <v>421</v>
      </c>
      <c r="Q1898" s="3" t="s">
        <v>795</v>
      </c>
      <c r="R1898" s="3" t="s">
        <v>2901</v>
      </c>
      <c r="S1898" s="3" t="s">
        <v>4408</v>
      </c>
      <c r="T1898" s="3" t="s">
        <v>4409</v>
      </c>
      <c r="U1898" s="3" t="s">
        <v>4406</v>
      </c>
      <c r="V1898" s="3" t="s">
        <v>4410</v>
      </c>
      <c r="W1898" s="3" t="s">
        <v>1340</v>
      </c>
      <c r="X1898" s="3" t="s">
        <v>4411</v>
      </c>
      <c r="Y1898" s="3" t="s">
        <v>4412</v>
      </c>
      <c r="Z1898" s="3" t="s">
        <v>4413</v>
      </c>
      <c r="AA1898" s="3">
        <v>32</v>
      </c>
      <c r="AB1898" s="3" t="s">
        <v>34</v>
      </c>
      <c r="AC1898" s="3">
        <v>1</v>
      </c>
      <c r="AD1898" s="3">
        <v>0</v>
      </c>
      <c r="AE1898" s="3" t="s">
        <v>39</v>
      </c>
      <c r="AF1898" s="3">
        <v>0</v>
      </c>
      <c r="AG1898" s="3" t="s">
        <v>39</v>
      </c>
      <c r="AH1898" s="3" t="s">
        <v>1912</v>
      </c>
    </row>
    <row r="1899" spans="1:34" hidden="1" outlineLevel="1" collapsed="1" x14ac:dyDescent="0.25">
      <c r="A1899" t="s">
        <v>39</v>
      </c>
      <c r="B1899" s="2" t="s">
        <v>45</v>
      </c>
      <c r="C1899" s="2" t="s">
        <v>46</v>
      </c>
      <c r="D1899" s="2" t="s">
        <v>33</v>
      </c>
      <c r="E1899" s="2" t="s">
        <v>47</v>
      </c>
      <c r="F1899" s="2" t="s">
        <v>48</v>
      </c>
      <c r="G1899" s="2" t="s">
        <v>28</v>
      </c>
      <c r="H1899" s="2" t="s">
        <v>49</v>
      </c>
      <c r="I1899" s="2" t="s">
        <v>8</v>
      </c>
      <c r="J1899" s="2" t="s">
        <v>50</v>
      </c>
      <c r="K1899" s="2" t="s">
        <v>51</v>
      </c>
      <c r="L1899" s="2" t="s">
        <v>52</v>
      </c>
      <c r="M1899" s="2" t="s">
        <v>53</v>
      </c>
      <c r="N1899" s="2" t="s">
        <v>54</v>
      </c>
      <c r="O1899" s="2" t="s">
        <v>27</v>
      </c>
      <c r="P1899" s="2" t="s">
        <v>55</v>
      </c>
      <c r="Q1899" s="2" t="s">
        <v>56</v>
      </c>
      <c r="R1899" s="2" t="s">
        <v>57</v>
      </c>
      <c r="S1899" s="2" t="s">
        <v>58</v>
      </c>
    </row>
    <row r="1900" spans="1:34" hidden="1" outlineLevel="1" collapsed="1" x14ac:dyDescent="0.25">
      <c r="A1900" t="s">
        <v>39</v>
      </c>
      <c r="B1900" s="4" t="s">
        <v>34</v>
      </c>
      <c r="C1900" s="4" t="s">
        <v>4414</v>
      </c>
      <c r="D1900" s="4" t="s">
        <v>341</v>
      </c>
      <c r="E1900" s="4">
        <v>4.0530900000000002E-5</v>
      </c>
      <c r="F1900" s="4">
        <v>6.6384300000000001E-4</v>
      </c>
      <c r="G1900" s="4">
        <v>1</v>
      </c>
      <c r="H1900" s="4">
        <v>1</v>
      </c>
      <c r="I1900" s="4">
        <v>1</v>
      </c>
      <c r="J1900" s="4" t="s">
        <v>4406</v>
      </c>
      <c r="K1900" s="4" t="s">
        <v>4415</v>
      </c>
      <c r="L1900" s="4" t="s">
        <v>4416</v>
      </c>
      <c r="M1900" s="4">
        <v>0</v>
      </c>
      <c r="N1900" s="4">
        <v>2080.9821900000002</v>
      </c>
      <c r="O1900" s="4" t="s">
        <v>34</v>
      </c>
      <c r="P1900" s="4" t="s">
        <v>34</v>
      </c>
      <c r="Q1900" s="4">
        <v>1.9819999999999999E-4</v>
      </c>
      <c r="R1900" s="4">
        <v>1.1349999999999999E-6</v>
      </c>
      <c r="S1900" s="4">
        <v>5.36</v>
      </c>
    </row>
    <row r="1901" spans="1:34" x14ac:dyDescent="0.25">
      <c r="A1901" s="3" t="s">
        <v>34</v>
      </c>
      <c r="B1901" s="3" t="s">
        <v>35</v>
      </c>
      <c r="C1901" s="3" t="s">
        <v>4417</v>
      </c>
      <c r="D1901" s="3" t="s">
        <v>4418</v>
      </c>
      <c r="E1901" s="3">
        <v>0</v>
      </c>
      <c r="F1901" s="3">
        <v>5.891</v>
      </c>
      <c r="G1901" s="3">
        <v>6</v>
      </c>
      <c r="H1901" s="3">
        <v>1</v>
      </c>
      <c r="I1901" s="3">
        <v>2</v>
      </c>
      <c r="J1901" s="3">
        <v>1</v>
      </c>
      <c r="K1901" s="3">
        <v>415</v>
      </c>
      <c r="L1901" s="3">
        <v>46.6</v>
      </c>
      <c r="M1901" s="3">
        <v>9.5399999999999991</v>
      </c>
      <c r="N1901" s="3">
        <v>5.48</v>
      </c>
      <c r="O1901" s="3">
        <v>1</v>
      </c>
      <c r="P1901" s="3" t="s">
        <v>794</v>
      </c>
      <c r="Q1901" s="3" t="s">
        <v>795</v>
      </c>
      <c r="R1901" s="3" t="s">
        <v>2807</v>
      </c>
      <c r="S1901" s="3" t="s">
        <v>4419</v>
      </c>
      <c r="T1901" s="3" t="s">
        <v>4420</v>
      </c>
      <c r="U1901" s="3" t="s">
        <v>4417</v>
      </c>
      <c r="V1901" s="3" t="s">
        <v>4421</v>
      </c>
      <c r="W1901" s="3" t="s">
        <v>138</v>
      </c>
      <c r="X1901" s="3" t="s">
        <v>4422</v>
      </c>
      <c r="Y1901" s="3" t="s">
        <v>4423</v>
      </c>
      <c r="Z1901" s="3" t="s">
        <v>39</v>
      </c>
      <c r="AA1901" s="3">
        <v>8</v>
      </c>
      <c r="AB1901" s="3" t="s">
        <v>34</v>
      </c>
      <c r="AC1901" s="3">
        <v>1</v>
      </c>
      <c r="AD1901" s="3">
        <v>0</v>
      </c>
      <c r="AE1901" s="3" t="s">
        <v>39</v>
      </c>
      <c r="AF1901" s="3">
        <v>0</v>
      </c>
      <c r="AG1901" s="3" t="s">
        <v>39</v>
      </c>
      <c r="AH1901" s="3" t="s">
        <v>39</v>
      </c>
    </row>
    <row r="1902" spans="1:34" hidden="1" outlineLevel="1" collapsed="1" x14ac:dyDescent="0.25">
      <c r="A1902" t="s">
        <v>39</v>
      </c>
      <c r="B1902" s="2" t="s">
        <v>45</v>
      </c>
      <c r="C1902" s="2" t="s">
        <v>46</v>
      </c>
      <c r="D1902" s="2" t="s">
        <v>33</v>
      </c>
      <c r="E1902" s="2" t="s">
        <v>47</v>
      </c>
      <c r="F1902" s="2" t="s">
        <v>48</v>
      </c>
      <c r="G1902" s="2" t="s">
        <v>28</v>
      </c>
      <c r="H1902" s="2" t="s">
        <v>49</v>
      </c>
      <c r="I1902" s="2" t="s">
        <v>8</v>
      </c>
      <c r="J1902" s="2" t="s">
        <v>50</v>
      </c>
      <c r="K1902" s="2" t="s">
        <v>51</v>
      </c>
      <c r="L1902" s="2" t="s">
        <v>52</v>
      </c>
      <c r="M1902" s="2" t="s">
        <v>53</v>
      </c>
      <c r="N1902" s="2" t="s">
        <v>54</v>
      </c>
      <c r="O1902" s="2" t="s">
        <v>27</v>
      </c>
      <c r="P1902" s="2" t="s">
        <v>55</v>
      </c>
      <c r="Q1902" s="2" t="s">
        <v>56</v>
      </c>
      <c r="R1902" s="2" t="s">
        <v>57</v>
      </c>
      <c r="S1902" s="2" t="s">
        <v>58</v>
      </c>
    </row>
    <row r="1903" spans="1:34" hidden="1" outlineLevel="1" collapsed="1" x14ac:dyDescent="0.25">
      <c r="A1903" t="s">
        <v>39</v>
      </c>
      <c r="B1903" s="4" t="s">
        <v>34</v>
      </c>
      <c r="C1903" s="4" t="s">
        <v>4424</v>
      </c>
      <c r="D1903" s="4" t="s">
        <v>39</v>
      </c>
      <c r="E1903" s="4">
        <v>1.66282E-3</v>
      </c>
      <c r="F1903" s="4">
        <v>6.6384300000000001E-4</v>
      </c>
      <c r="G1903" s="4">
        <v>1</v>
      </c>
      <c r="H1903" s="4">
        <v>1</v>
      </c>
      <c r="I1903" s="4">
        <v>2</v>
      </c>
      <c r="J1903" s="4" t="s">
        <v>4417</v>
      </c>
      <c r="K1903" s="4" t="s">
        <v>4425</v>
      </c>
      <c r="L1903" s="4" t="s">
        <v>39</v>
      </c>
      <c r="M1903" s="4">
        <v>0</v>
      </c>
      <c r="N1903" s="4">
        <v>2482.2347799999998</v>
      </c>
      <c r="O1903" s="4" t="s">
        <v>34</v>
      </c>
      <c r="P1903" s="4" t="s">
        <v>34</v>
      </c>
      <c r="Q1903" s="4">
        <v>1.9819999999999999E-4</v>
      </c>
      <c r="R1903" s="4">
        <v>1.395E-4</v>
      </c>
      <c r="S1903" s="4">
        <v>3.46</v>
      </c>
    </row>
    <row r="1904" spans="1:34" x14ac:dyDescent="0.25">
      <c r="A1904" s="3" t="s">
        <v>34</v>
      </c>
      <c r="B1904" s="3" t="s">
        <v>35</v>
      </c>
      <c r="C1904" s="3" t="s">
        <v>4426</v>
      </c>
      <c r="D1904" s="3" t="s">
        <v>4427</v>
      </c>
      <c r="E1904" s="3">
        <v>0</v>
      </c>
      <c r="F1904" s="3">
        <v>5.8680000000000003</v>
      </c>
      <c r="G1904" s="3">
        <v>4</v>
      </c>
      <c r="H1904" s="3">
        <v>3</v>
      </c>
      <c r="I1904" s="3">
        <v>5</v>
      </c>
      <c r="J1904" s="3">
        <v>3</v>
      </c>
      <c r="K1904" s="3">
        <v>1073</v>
      </c>
      <c r="L1904" s="3">
        <v>122</v>
      </c>
      <c r="M1904" s="3">
        <v>6.34</v>
      </c>
      <c r="N1904" s="3">
        <v>11.02</v>
      </c>
      <c r="O1904" s="3">
        <v>3</v>
      </c>
      <c r="P1904" s="3" t="s">
        <v>1908</v>
      </c>
      <c r="Q1904" s="3" t="s">
        <v>795</v>
      </c>
      <c r="R1904" s="3" t="s">
        <v>4428</v>
      </c>
      <c r="S1904" s="3" t="s">
        <v>4429</v>
      </c>
      <c r="T1904" s="3" t="s">
        <v>4430</v>
      </c>
      <c r="U1904" s="3" t="s">
        <v>4426</v>
      </c>
      <c r="V1904" s="3" t="s">
        <v>4431</v>
      </c>
      <c r="W1904" s="3" t="s">
        <v>1026</v>
      </c>
      <c r="X1904" s="3" t="s">
        <v>4432</v>
      </c>
      <c r="Y1904" s="3" t="s">
        <v>4433</v>
      </c>
      <c r="Z1904" s="3" t="s">
        <v>39</v>
      </c>
      <c r="AA1904" s="3">
        <v>7</v>
      </c>
      <c r="AB1904" s="3" t="s">
        <v>34</v>
      </c>
      <c r="AC1904" s="3">
        <v>1</v>
      </c>
      <c r="AD1904" s="3">
        <v>0</v>
      </c>
      <c r="AE1904" s="3" t="s">
        <v>39</v>
      </c>
      <c r="AF1904" s="3">
        <v>0</v>
      </c>
      <c r="AG1904" s="3" t="s">
        <v>39</v>
      </c>
      <c r="AH1904" s="3" t="s">
        <v>4434</v>
      </c>
    </row>
    <row r="1905" spans="1:34" hidden="1" outlineLevel="1" collapsed="1" x14ac:dyDescent="0.25">
      <c r="A1905" t="s">
        <v>39</v>
      </c>
      <c r="B1905" s="2" t="s">
        <v>45</v>
      </c>
      <c r="C1905" s="2" t="s">
        <v>46</v>
      </c>
      <c r="D1905" s="2" t="s">
        <v>33</v>
      </c>
      <c r="E1905" s="2" t="s">
        <v>47</v>
      </c>
      <c r="F1905" s="2" t="s">
        <v>48</v>
      </c>
      <c r="G1905" s="2" t="s">
        <v>28</v>
      </c>
      <c r="H1905" s="2" t="s">
        <v>49</v>
      </c>
      <c r="I1905" s="2" t="s">
        <v>8</v>
      </c>
      <c r="J1905" s="2" t="s">
        <v>50</v>
      </c>
      <c r="K1905" s="2" t="s">
        <v>51</v>
      </c>
      <c r="L1905" s="2" t="s">
        <v>52</v>
      </c>
      <c r="M1905" s="2" t="s">
        <v>53</v>
      </c>
      <c r="N1905" s="2" t="s">
        <v>54</v>
      </c>
      <c r="O1905" s="2" t="s">
        <v>27</v>
      </c>
      <c r="P1905" s="2" t="s">
        <v>55</v>
      </c>
      <c r="Q1905" s="2" t="s">
        <v>56</v>
      </c>
      <c r="R1905" s="2" t="s">
        <v>57</v>
      </c>
      <c r="S1905" s="2" t="s">
        <v>58</v>
      </c>
    </row>
    <row r="1906" spans="1:34" hidden="1" outlineLevel="1" collapsed="1" x14ac:dyDescent="0.25">
      <c r="A1906" t="s">
        <v>39</v>
      </c>
      <c r="B1906" s="4" t="s">
        <v>34</v>
      </c>
      <c r="C1906" s="4" t="s">
        <v>4435</v>
      </c>
      <c r="D1906" s="4" t="s">
        <v>480</v>
      </c>
      <c r="E1906" s="4">
        <v>0.11161699999999999</v>
      </c>
      <c r="F1906" s="4">
        <v>1.97102E-3</v>
      </c>
      <c r="G1906" s="4">
        <v>1</v>
      </c>
      <c r="H1906" s="4">
        <v>1</v>
      </c>
      <c r="I1906" s="4">
        <v>1</v>
      </c>
      <c r="J1906" s="4" t="s">
        <v>4426</v>
      </c>
      <c r="K1906" s="4" t="s">
        <v>4436</v>
      </c>
      <c r="L1906" s="4" t="s">
        <v>4437</v>
      </c>
      <c r="M1906" s="4">
        <v>0</v>
      </c>
      <c r="N1906" s="4">
        <v>1519.7824900000001</v>
      </c>
      <c r="O1906" s="4" t="s">
        <v>34</v>
      </c>
      <c r="P1906" s="4" t="s">
        <v>34</v>
      </c>
      <c r="Q1906" s="4">
        <v>5.2709999999999996E-4</v>
      </c>
      <c r="R1906" s="4">
        <v>3.5069999999999997E-2</v>
      </c>
      <c r="S1906" s="4">
        <v>2.5</v>
      </c>
    </row>
    <row r="1907" spans="1:34" hidden="1" outlineLevel="1" collapsed="1" x14ac:dyDescent="0.25">
      <c r="A1907" t="s">
        <v>39</v>
      </c>
      <c r="B1907" s="4" t="s">
        <v>34</v>
      </c>
      <c r="C1907" s="4" t="s">
        <v>4438</v>
      </c>
      <c r="D1907" s="4" t="s">
        <v>39</v>
      </c>
      <c r="E1907" s="4">
        <v>7.2353599999999997E-3</v>
      </c>
      <c r="F1907" s="4">
        <v>6.6384300000000001E-4</v>
      </c>
      <c r="G1907" s="4">
        <v>1</v>
      </c>
      <c r="H1907" s="4">
        <v>1</v>
      </c>
      <c r="I1907" s="4">
        <v>3</v>
      </c>
      <c r="J1907" s="4" t="s">
        <v>4426</v>
      </c>
      <c r="K1907" s="4" t="s">
        <v>4439</v>
      </c>
      <c r="L1907" s="4" t="s">
        <v>39</v>
      </c>
      <c r="M1907" s="4">
        <v>0</v>
      </c>
      <c r="N1907" s="4">
        <v>1392.77331</v>
      </c>
      <c r="O1907" s="4" t="s">
        <v>34</v>
      </c>
      <c r="P1907" s="4" t="s">
        <v>34</v>
      </c>
      <c r="Q1907" s="4">
        <v>1.9819999999999999E-4</v>
      </c>
      <c r="R1907" s="4">
        <v>9.4180000000000002E-4</v>
      </c>
      <c r="S1907" s="4">
        <v>2.2200000000000002</v>
      </c>
    </row>
    <row r="1908" spans="1:34" hidden="1" outlineLevel="1" collapsed="1" x14ac:dyDescent="0.25">
      <c r="A1908" t="s">
        <v>39</v>
      </c>
      <c r="B1908" s="4" t="s">
        <v>34</v>
      </c>
      <c r="C1908" s="4" t="s">
        <v>4440</v>
      </c>
      <c r="D1908" s="4" t="s">
        <v>39</v>
      </c>
      <c r="E1908" s="4">
        <v>0.124921</v>
      </c>
      <c r="F1908" s="4">
        <v>1.97102E-3</v>
      </c>
      <c r="G1908" s="4">
        <v>1</v>
      </c>
      <c r="H1908" s="4">
        <v>1</v>
      </c>
      <c r="I1908" s="4">
        <v>1</v>
      </c>
      <c r="J1908" s="4" t="s">
        <v>4426</v>
      </c>
      <c r="K1908" s="4" t="s">
        <v>4441</v>
      </c>
      <c r="L1908" s="4" t="s">
        <v>39</v>
      </c>
      <c r="M1908" s="4">
        <v>0</v>
      </c>
      <c r="N1908" s="4">
        <v>1745.9068400000001</v>
      </c>
      <c r="O1908" s="4" t="s">
        <v>34</v>
      </c>
      <c r="P1908" s="4" t="s">
        <v>34</v>
      </c>
      <c r="Q1908" s="4">
        <v>5.2709999999999996E-4</v>
      </c>
      <c r="R1908" s="4">
        <v>4.1020000000000001E-2</v>
      </c>
      <c r="S1908" s="4">
        <v>1.65</v>
      </c>
    </row>
    <row r="1909" spans="1:34" x14ac:dyDescent="0.25">
      <c r="A1909" s="3" t="s">
        <v>34</v>
      </c>
      <c r="B1909" s="3" t="s">
        <v>35</v>
      </c>
      <c r="C1909" s="3" t="s">
        <v>4442</v>
      </c>
      <c r="D1909" s="3" t="s">
        <v>4443</v>
      </c>
      <c r="E1909" s="3">
        <v>0</v>
      </c>
      <c r="F1909" s="3">
        <v>5.8289999999999997</v>
      </c>
      <c r="G1909" s="3">
        <v>4</v>
      </c>
      <c r="H1909" s="3">
        <v>2</v>
      </c>
      <c r="I1909" s="3">
        <v>2</v>
      </c>
      <c r="J1909" s="3">
        <v>2</v>
      </c>
      <c r="K1909" s="3">
        <v>549</v>
      </c>
      <c r="L1909" s="3">
        <v>62.4</v>
      </c>
      <c r="M1909" s="3">
        <v>4.8099999999999996</v>
      </c>
      <c r="N1909" s="3">
        <v>4.8899999999999997</v>
      </c>
      <c r="O1909" s="3">
        <v>2</v>
      </c>
      <c r="P1909" s="3" t="s">
        <v>38</v>
      </c>
      <c r="Q1909" s="3" t="s">
        <v>2246</v>
      </c>
      <c r="R1909" s="3" t="s">
        <v>2751</v>
      </c>
      <c r="S1909" s="3" t="s">
        <v>4444</v>
      </c>
      <c r="T1909" s="3" t="s">
        <v>39</v>
      </c>
      <c r="U1909" s="3" t="s">
        <v>4445</v>
      </c>
      <c r="V1909" s="3" t="s">
        <v>39</v>
      </c>
      <c r="W1909" s="3" t="s">
        <v>147</v>
      </c>
      <c r="X1909" s="3" t="s">
        <v>39</v>
      </c>
      <c r="Y1909" s="3" t="s">
        <v>39</v>
      </c>
      <c r="Z1909" s="3" t="s">
        <v>39</v>
      </c>
      <c r="AA1909" s="3">
        <v>0</v>
      </c>
      <c r="AB1909" s="3" t="s">
        <v>34</v>
      </c>
      <c r="AC1909" s="3">
        <v>1</v>
      </c>
      <c r="AD1909" s="3">
        <v>0</v>
      </c>
      <c r="AE1909" s="3" t="s">
        <v>39</v>
      </c>
      <c r="AF1909" s="3">
        <v>0</v>
      </c>
      <c r="AG1909" s="3" t="s">
        <v>39</v>
      </c>
      <c r="AH1909" s="3" t="s">
        <v>39</v>
      </c>
    </row>
    <row r="1910" spans="1:34" hidden="1" outlineLevel="1" collapsed="1" x14ac:dyDescent="0.25">
      <c r="A1910" t="s">
        <v>39</v>
      </c>
      <c r="B1910" s="2" t="s">
        <v>45</v>
      </c>
      <c r="C1910" s="2" t="s">
        <v>46</v>
      </c>
      <c r="D1910" s="2" t="s">
        <v>33</v>
      </c>
      <c r="E1910" s="2" t="s">
        <v>47</v>
      </c>
      <c r="F1910" s="2" t="s">
        <v>48</v>
      </c>
      <c r="G1910" s="2" t="s">
        <v>28</v>
      </c>
      <c r="H1910" s="2" t="s">
        <v>49</v>
      </c>
      <c r="I1910" s="2" t="s">
        <v>8</v>
      </c>
      <c r="J1910" s="2" t="s">
        <v>50</v>
      </c>
      <c r="K1910" s="2" t="s">
        <v>51</v>
      </c>
      <c r="L1910" s="2" t="s">
        <v>52</v>
      </c>
      <c r="M1910" s="2" t="s">
        <v>53</v>
      </c>
      <c r="N1910" s="2" t="s">
        <v>54</v>
      </c>
      <c r="O1910" s="2" t="s">
        <v>27</v>
      </c>
      <c r="P1910" s="2" t="s">
        <v>55</v>
      </c>
      <c r="Q1910" s="2" t="s">
        <v>56</v>
      </c>
      <c r="R1910" s="2" t="s">
        <v>57</v>
      </c>
      <c r="S1910" s="2" t="s">
        <v>58</v>
      </c>
    </row>
    <row r="1911" spans="1:34" hidden="1" outlineLevel="1" collapsed="1" x14ac:dyDescent="0.25">
      <c r="A1911" t="s">
        <v>39</v>
      </c>
      <c r="B1911" s="4" t="s">
        <v>34</v>
      </c>
      <c r="C1911" s="4" t="s">
        <v>4446</v>
      </c>
      <c r="D1911" s="4" t="s">
        <v>39</v>
      </c>
      <c r="E1911" s="4">
        <v>6.5803500000000001E-2</v>
      </c>
      <c r="F1911" s="4">
        <v>6.6384300000000001E-4</v>
      </c>
      <c r="G1911" s="4">
        <v>1</v>
      </c>
      <c r="H1911" s="4">
        <v>1</v>
      </c>
      <c r="I1911" s="4">
        <v>1</v>
      </c>
      <c r="J1911" s="4" t="s">
        <v>4442</v>
      </c>
      <c r="K1911" s="4" t="s">
        <v>4447</v>
      </c>
      <c r="L1911" s="4" t="s">
        <v>39</v>
      </c>
      <c r="M1911" s="4">
        <v>0</v>
      </c>
      <c r="N1911" s="4">
        <v>1795.87085</v>
      </c>
      <c r="O1911" s="4" t="s">
        <v>34</v>
      </c>
      <c r="P1911" s="4" t="s">
        <v>34</v>
      </c>
      <c r="Q1911" s="4">
        <v>1.9819999999999999E-4</v>
      </c>
      <c r="R1911" s="4">
        <v>1.7149999999999999E-2</v>
      </c>
      <c r="S1911" s="4">
        <v>2.08</v>
      </c>
    </row>
    <row r="1912" spans="1:34" hidden="1" outlineLevel="1" collapsed="1" x14ac:dyDescent="0.25">
      <c r="A1912" t="s">
        <v>39</v>
      </c>
      <c r="B1912" s="4" t="s">
        <v>34</v>
      </c>
      <c r="C1912" s="4" t="s">
        <v>4448</v>
      </c>
      <c r="D1912" s="4" t="s">
        <v>39</v>
      </c>
      <c r="E1912" s="4">
        <v>1.14652E-3</v>
      </c>
      <c r="F1912" s="4">
        <v>6.6384300000000001E-4</v>
      </c>
      <c r="G1912" s="4">
        <v>1</v>
      </c>
      <c r="H1912" s="4">
        <v>1</v>
      </c>
      <c r="I1912" s="4">
        <v>1</v>
      </c>
      <c r="J1912" s="4" t="s">
        <v>4442</v>
      </c>
      <c r="K1912" s="4" t="s">
        <v>4449</v>
      </c>
      <c r="L1912" s="4" t="s">
        <v>39</v>
      </c>
      <c r="M1912" s="4">
        <v>0</v>
      </c>
      <c r="N1912" s="4">
        <v>980.55236000000002</v>
      </c>
      <c r="O1912" s="4" t="s">
        <v>34</v>
      </c>
      <c r="P1912" s="4" t="s">
        <v>34</v>
      </c>
      <c r="Q1912" s="4">
        <v>1.9819999999999999E-4</v>
      </c>
      <c r="R1912" s="4">
        <v>8.6379999999999996E-5</v>
      </c>
      <c r="S1912" s="4">
        <v>2.81</v>
      </c>
    </row>
    <row r="1913" spans="1:34" x14ac:dyDescent="0.25">
      <c r="A1913" s="3" t="s">
        <v>34</v>
      </c>
      <c r="B1913" s="3" t="s">
        <v>35</v>
      </c>
      <c r="C1913" s="3" t="s">
        <v>4450</v>
      </c>
      <c r="D1913" s="3" t="s">
        <v>4451</v>
      </c>
      <c r="E1913" s="3">
        <v>0</v>
      </c>
      <c r="F1913" s="3">
        <v>5.8170000000000002</v>
      </c>
      <c r="G1913" s="3">
        <v>1</v>
      </c>
      <c r="H1913" s="3">
        <v>2</v>
      </c>
      <c r="I1913" s="3">
        <v>2</v>
      </c>
      <c r="J1913" s="3">
        <v>2</v>
      </c>
      <c r="K1913" s="3">
        <v>2493</v>
      </c>
      <c r="L1913" s="3">
        <v>287.39999999999998</v>
      </c>
      <c r="M1913" s="3">
        <v>7.03</v>
      </c>
      <c r="N1913" s="3">
        <v>5.58</v>
      </c>
      <c r="O1913" s="3">
        <v>2</v>
      </c>
      <c r="P1913" s="3" t="s">
        <v>39</v>
      </c>
      <c r="Q1913" s="3" t="s">
        <v>39</v>
      </c>
      <c r="R1913" s="3" t="s">
        <v>39</v>
      </c>
      <c r="S1913" s="3" t="s">
        <v>4452</v>
      </c>
      <c r="T1913" s="3" t="s">
        <v>39</v>
      </c>
      <c r="U1913" s="3" t="s">
        <v>4450</v>
      </c>
      <c r="V1913" s="3" t="s">
        <v>39</v>
      </c>
      <c r="W1913" s="3" t="s">
        <v>879</v>
      </c>
      <c r="X1913" s="3" t="s">
        <v>39</v>
      </c>
      <c r="Y1913" s="3" t="s">
        <v>39</v>
      </c>
      <c r="Z1913" s="3" t="s">
        <v>39</v>
      </c>
      <c r="AA1913" s="3">
        <v>0</v>
      </c>
      <c r="AB1913" s="3" t="s">
        <v>34</v>
      </c>
      <c r="AC1913" s="3">
        <v>1</v>
      </c>
      <c r="AD1913" s="3">
        <v>0</v>
      </c>
      <c r="AE1913" s="3" t="s">
        <v>39</v>
      </c>
      <c r="AF1913" s="3">
        <v>1</v>
      </c>
      <c r="AG1913" s="3" t="s">
        <v>4453</v>
      </c>
      <c r="AH1913" s="3" t="s">
        <v>4454</v>
      </c>
    </row>
    <row r="1914" spans="1:34" hidden="1" outlineLevel="1" collapsed="1" x14ac:dyDescent="0.25">
      <c r="A1914" t="s">
        <v>39</v>
      </c>
      <c r="B1914" s="2" t="s">
        <v>45</v>
      </c>
      <c r="C1914" s="2" t="s">
        <v>46</v>
      </c>
      <c r="D1914" s="2" t="s">
        <v>33</v>
      </c>
      <c r="E1914" s="2" t="s">
        <v>47</v>
      </c>
      <c r="F1914" s="2" t="s">
        <v>48</v>
      </c>
      <c r="G1914" s="2" t="s">
        <v>28</v>
      </c>
      <c r="H1914" s="2" t="s">
        <v>49</v>
      </c>
      <c r="I1914" s="2" t="s">
        <v>8</v>
      </c>
      <c r="J1914" s="2" t="s">
        <v>50</v>
      </c>
      <c r="K1914" s="2" t="s">
        <v>51</v>
      </c>
      <c r="L1914" s="2" t="s">
        <v>52</v>
      </c>
      <c r="M1914" s="2" t="s">
        <v>53</v>
      </c>
      <c r="N1914" s="2" t="s">
        <v>54</v>
      </c>
      <c r="O1914" s="2" t="s">
        <v>27</v>
      </c>
      <c r="P1914" s="2" t="s">
        <v>55</v>
      </c>
      <c r="Q1914" s="2" t="s">
        <v>56</v>
      </c>
      <c r="R1914" s="2" t="s">
        <v>57</v>
      </c>
      <c r="S1914" s="2" t="s">
        <v>58</v>
      </c>
    </row>
    <row r="1915" spans="1:34" hidden="1" outlineLevel="1" collapsed="1" x14ac:dyDescent="0.25">
      <c r="A1915" t="s">
        <v>39</v>
      </c>
      <c r="B1915" s="4" t="s">
        <v>34</v>
      </c>
      <c r="C1915" s="4" t="s">
        <v>4455</v>
      </c>
      <c r="D1915" s="4" t="s">
        <v>39</v>
      </c>
      <c r="E1915" s="4">
        <v>3.9648200000000001E-2</v>
      </c>
      <c r="F1915" s="4">
        <v>6.6384300000000001E-4</v>
      </c>
      <c r="G1915" s="4">
        <v>1</v>
      </c>
      <c r="H1915" s="4">
        <v>1</v>
      </c>
      <c r="I1915" s="4">
        <v>1</v>
      </c>
      <c r="J1915" s="4" t="s">
        <v>4450</v>
      </c>
      <c r="K1915" s="4" t="s">
        <v>4456</v>
      </c>
      <c r="L1915" s="4" t="s">
        <v>39</v>
      </c>
      <c r="M1915" s="4">
        <v>1</v>
      </c>
      <c r="N1915" s="4">
        <v>1538.8900699999999</v>
      </c>
      <c r="O1915" s="4" t="s">
        <v>34</v>
      </c>
      <c r="P1915" s="4" t="s">
        <v>34</v>
      </c>
      <c r="Q1915" s="4">
        <v>1.9819999999999999E-4</v>
      </c>
      <c r="R1915" s="4">
        <v>8.7119999999999993E-3</v>
      </c>
      <c r="S1915" s="4">
        <v>2.4700000000000002</v>
      </c>
    </row>
    <row r="1916" spans="1:34" hidden="1" outlineLevel="1" collapsed="1" x14ac:dyDescent="0.25">
      <c r="A1916" t="s">
        <v>39</v>
      </c>
      <c r="B1916" s="4" t="s">
        <v>34</v>
      </c>
      <c r="C1916" s="4" t="s">
        <v>4457</v>
      </c>
      <c r="D1916" s="4" t="s">
        <v>4458</v>
      </c>
      <c r="E1916" s="4">
        <v>1.9777800000000002E-3</v>
      </c>
      <c r="F1916" s="4">
        <v>6.6384300000000001E-4</v>
      </c>
      <c r="G1916" s="4">
        <v>1</v>
      </c>
      <c r="H1916" s="4">
        <v>1</v>
      </c>
      <c r="I1916" s="4">
        <v>1</v>
      </c>
      <c r="J1916" s="4" t="s">
        <v>4450</v>
      </c>
      <c r="K1916" s="4" t="s">
        <v>4459</v>
      </c>
      <c r="L1916" s="4" t="s">
        <v>4460</v>
      </c>
      <c r="M1916" s="4">
        <v>0</v>
      </c>
      <c r="N1916" s="4">
        <v>2323.0481799999998</v>
      </c>
      <c r="O1916" s="4" t="s">
        <v>34</v>
      </c>
      <c r="P1916" s="4" t="s">
        <v>34</v>
      </c>
      <c r="Q1916" s="4">
        <v>1.9819999999999999E-4</v>
      </c>
      <c r="R1916" s="4">
        <v>1.75E-4</v>
      </c>
      <c r="S1916" s="4">
        <v>3.12</v>
      </c>
    </row>
    <row r="1917" spans="1:34" x14ac:dyDescent="0.25">
      <c r="A1917" s="3" t="s">
        <v>34</v>
      </c>
      <c r="B1917" s="3" t="s">
        <v>35</v>
      </c>
      <c r="C1917" s="3" t="s">
        <v>4461</v>
      </c>
      <c r="D1917" s="3" t="s">
        <v>4462</v>
      </c>
      <c r="E1917" s="3">
        <v>0</v>
      </c>
      <c r="F1917" s="3">
        <v>5.7549999999999999</v>
      </c>
      <c r="G1917" s="3">
        <v>4</v>
      </c>
      <c r="H1917" s="3">
        <v>3</v>
      </c>
      <c r="I1917" s="3">
        <v>5</v>
      </c>
      <c r="J1917" s="3">
        <v>3</v>
      </c>
      <c r="K1917" s="3">
        <v>1287</v>
      </c>
      <c r="L1917" s="3">
        <v>146</v>
      </c>
      <c r="M1917" s="3">
        <v>6.74</v>
      </c>
      <c r="N1917" s="3">
        <v>11.32</v>
      </c>
      <c r="O1917" s="3">
        <v>3</v>
      </c>
      <c r="P1917" s="3" t="s">
        <v>421</v>
      </c>
      <c r="Q1917" s="3" t="s">
        <v>39</v>
      </c>
      <c r="R1917" s="3" t="s">
        <v>988</v>
      </c>
      <c r="S1917" s="3" t="s">
        <v>4463</v>
      </c>
      <c r="T1917" s="3" t="s">
        <v>39</v>
      </c>
      <c r="U1917" s="3" t="s">
        <v>4461</v>
      </c>
      <c r="V1917" s="3" t="s">
        <v>39</v>
      </c>
      <c r="W1917" s="3" t="s">
        <v>427</v>
      </c>
      <c r="X1917" s="3" t="s">
        <v>39</v>
      </c>
      <c r="Y1917" s="3" t="s">
        <v>39</v>
      </c>
      <c r="Z1917" s="3" t="s">
        <v>39</v>
      </c>
      <c r="AA1917" s="3">
        <v>0</v>
      </c>
      <c r="AB1917" s="3" t="s">
        <v>34</v>
      </c>
      <c r="AC1917" s="3">
        <v>1</v>
      </c>
      <c r="AD1917" s="3">
        <v>0</v>
      </c>
      <c r="AE1917" s="3" t="s">
        <v>39</v>
      </c>
      <c r="AF1917" s="3">
        <v>1</v>
      </c>
      <c r="AG1917" s="3" t="s">
        <v>4464</v>
      </c>
      <c r="AH1917" s="3" t="s">
        <v>4465</v>
      </c>
    </row>
    <row r="1918" spans="1:34" hidden="1" outlineLevel="1" collapsed="1" x14ac:dyDescent="0.25">
      <c r="A1918" t="s">
        <v>39</v>
      </c>
      <c r="B1918" s="2" t="s">
        <v>45</v>
      </c>
      <c r="C1918" s="2" t="s">
        <v>46</v>
      </c>
      <c r="D1918" s="2" t="s">
        <v>33</v>
      </c>
      <c r="E1918" s="2" t="s">
        <v>47</v>
      </c>
      <c r="F1918" s="2" t="s">
        <v>48</v>
      </c>
      <c r="G1918" s="2" t="s">
        <v>28</v>
      </c>
      <c r="H1918" s="2" t="s">
        <v>49</v>
      </c>
      <c r="I1918" s="2" t="s">
        <v>8</v>
      </c>
      <c r="J1918" s="2" t="s">
        <v>50</v>
      </c>
      <c r="K1918" s="2" t="s">
        <v>51</v>
      </c>
      <c r="L1918" s="2" t="s">
        <v>52</v>
      </c>
      <c r="M1918" s="2" t="s">
        <v>53</v>
      </c>
      <c r="N1918" s="2" t="s">
        <v>54</v>
      </c>
      <c r="O1918" s="2" t="s">
        <v>27</v>
      </c>
      <c r="P1918" s="2" t="s">
        <v>55</v>
      </c>
      <c r="Q1918" s="2" t="s">
        <v>56</v>
      </c>
      <c r="R1918" s="2" t="s">
        <v>57</v>
      </c>
      <c r="S1918" s="2" t="s">
        <v>58</v>
      </c>
    </row>
    <row r="1919" spans="1:34" hidden="1" outlineLevel="1" collapsed="1" x14ac:dyDescent="0.25">
      <c r="A1919" t="s">
        <v>39</v>
      </c>
      <c r="B1919" s="4" t="s">
        <v>34</v>
      </c>
      <c r="C1919" s="4" t="s">
        <v>4466</v>
      </c>
      <c r="D1919" s="4" t="s">
        <v>198</v>
      </c>
      <c r="E1919" s="4">
        <v>0.18331700000000001</v>
      </c>
      <c r="F1919" s="4">
        <v>8.4885199999999994E-3</v>
      </c>
      <c r="G1919" s="4">
        <v>1</v>
      </c>
      <c r="H1919" s="4">
        <v>1</v>
      </c>
      <c r="I1919" s="4">
        <v>1</v>
      </c>
      <c r="J1919" s="4" t="s">
        <v>4461</v>
      </c>
      <c r="K1919" s="4" t="s">
        <v>4467</v>
      </c>
      <c r="L1919" s="4" t="s">
        <v>4468</v>
      </c>
      <c r="M1919" s="4">
        <v>0</v>
      </c>
      <c r="N1919" s="4">
        <v>1617.8305</v>
      </c>
      <c r="O1919" s="4" t="s">
        <v>34</v>
      </c>
      <c r="P1919" s="4" t="s">
        <v>34</v>
      </c>
      <c r="Q1919" s="4">
        <v>2.3640000000000002E-3</v>
      </c>
      <c r="R1919" s="4">
        <v>6.9980000000000001E-2</v>
      </c>
      <c r="S1919" s="4">
        <v>1.83</v>
      </c>
    </row>
    <row r="1920" spans="1:34" hidden="1" outlineLevel="1" collapsed="1" x14ac:dyDescent="0.25">
      <c r="A1920" t="s">
        <v>39</v>
      </c>
      <c r="B1920" s="4" t="s">
        <v>34</v>
      </c>
      <c r="C1920" s="4" t="s">
        <v>4469</v>
      </c>
      <c r="D1920" s="4" t="s">
        <v>341</v>
      </c>
      <c r="E1920" s="4">
        <v>9.3822799999999998E-2</v>
      </c>
      <c r="F1920" s="4">
        <v>1.35166E-3</v>
      </c>
      <c r="G1920" s="4">
        <v>1</v>
      </c>
      <c r="H1920" s="4">
        <v>1</v>
      </c>
      <c r="I1920" s="4">
        <v>1</v>
      </c>
      <c r="J1920" s="4" t="s">
        <v>4461</v>
      </c>
      <c r="K1920" s="4" t="s">
        <v>4470</v>
      </c>
      <c r="L1920" s="4" t="s">
        <v>4471</v>
      </c>
      <c r="M1920" s="4">
        <v>0</v>
      </c>
      <c r="N1920" s="4">
        <v>1931.92328</v>
      </c>
      <c r="O1920" s="4" t="s">
        <v>34</v>
      </c>
      <c r="P1920" s="4" t="s">
        <v>34</v>
      </c>
      <c r="Q1920" s="4">
        <v>3.7310000000000002E-4</v>
      </c>
      <c r="R1920" s="4">
        <v>2.7650000000000001E-2</v>
      </c>
      <c r="S1920" s="4">
        <v>2.29</v>
      </c>
    </row>
    <row r="1921" spans="1:34" hidden="1" outlineLevel="1" collapsed="1" x14ac:dyDescent="0.25">
      <c r="A1921" t="s">
        <v>39</v>
      </c>
      <c r="B1921" s="4" t="s">
        <v>34</v>
      </c>
      <c r="C1921" s="4" t="s">
        <v>4472</v>
      </c>
      <c r="D1921" s="4" t="s">
        <v>39</v>
      </c>
      <c r="E1921" s="4">
        <v>7.02397E-3</v>
      </c>
      <c r="F1921" s="4">
        <v>6.6384300000000001E-4</v>
      </c>
      <c r="G1921" s="4">
        <v>1</v>
      </c>
      <c r="H1921" s="4">
        <v>1</v>
      </c>
      <c r="I1921" s="4">
        <v>3</v>
      </c>
      <c r="J1921" s="4" t="s">
        <v>4461</v>
      </c>
      <c r="K1921" s="4" t="s">
        <v>4473</v>
      </c>
      <c r="L1921" s="4" t="s">
        <v>39</v>
      </c>
      <c r="M1921" s="4">
        <v>0</v>
      </c>
      <c r="N1921" s="4">
        <v>1492.78935</v>
      </c>
      <c r="O1921" s="4" t="s">
        <v>34</v>
      </c>
      <c r="P1921" s="4" t="s">
        <v>34</v>
      </c>
      <c r="Q1921" s="4">
        <v>1.9819999999999999E-4</v>
      </c>
      <c r="R1921" s="4">
        <v>9.0870000000000002E-4</v>
      </c>
      <c r="S1921" s="4">
        <v>2.58</v>
      </c>
    </row>
    <row r="1922" spans="1:34" x14ac:dyDescent="0.25">
      <c r="A1922" s="3" t="s">
        <v>34</v>
      </c>
      <c r="B1922" s="3" t="s">
        <v>35</v>
      </c>
      <c r="C1922" s="3" t="s">
        <v>4474</v>
      </c>
      <c r="D1922" s="3" t="s">
        <v>4475</v>
      </c>
      <c r="E1922" s="3">
        <v>0</v>
      </c>
      <c r="F1922" s="3">
        <v>5.6980000000000004</v>
      </c>
      <c r="G1922" s="3">
        <v>4</v>
      </c>
      <c r="H1922" s="3">
        <v>3</v>
      </c>
      <c r="I1922" s="3">
        <v>3</v>
      </c>
      <c r="J1922" s="3">
        <v>3</v>
      </c>
      <c r="K1922" s="3">
        <v>1090</v>
      </c>
      <c r="L1922" s="3">
        <v>124.1</v>
      </c>
      <c r="M1922" s="3">
        <v>5.85</v>
      </c>
      <c r="N1922" s="3">
        <v>6.36</v>
      </c>
      <c r="O1922" s="3">
        <v>3</v>
      </c>
      <c r="P1922" s="3" t="s">
        <v>3039</v>
      </c>
      <c r="Q1922" s="3" t="s">
        <v>4107</v>
      </c>
      <c r="R1922" s="3" t="s">
        <v>1023</v>
      </c>
      <c r="S1922" s="3" t="s">
        <v>4476</v>
      </c>
      <c r="T1922" s="3" t="s">
        <v>4477</v>
      </c>
      <c r="U1922" s="3" t="s">
        <v>4474</v>
      </c>
      <c r="V1922" s="3" t="s">
        <v>4478</v>
      </c>
      <c r="W1922" s="3" t="s">
        <v>1885</v>
      </c>
      <c r="X1922" s="3" t="s">
        <v>4204</v>
      </c>
      <c r="Y1922" s="3" t="s">
        <v>39</v>
      </c>
      <c r="Z1922" s="3" t="s">
        <v>4205</v>
      </c>
      <c r="AA1922" s="3">
        <v>2</v>
      </c>
      <c r="AB1922" s="3" t="s">
        <v>34</v>
      </c>
      <c r="AC1922" s="3">
        <v>1</v>
      </c>
      <c r="AD1922" s="3">
        <v>0</v>
      </c>
      <c r="AE1922" s="3" t="s">
        <v>39</v>
      </c>
      <c r="AF1922" s="3">
        <v>1</v>
      </c>
      <c r="AG1922" s="3" t="s">
        <v>4479</v>
      </c>
      <c r="AH1922" s="3" t="s">
        <v>4480</v>
      </c>
    </row>
    <row r="1923" spans="1:34" hidden="1" outlineLevel="1" collapsed="1" x14ac:dyDescent="0.25">
      <c r="A1923" t="s">
        <v>39</v>
      </c>
      <c r="B1923" s="2" t="s">
        <v>45</v>
      </c>
      <c r="C1923" s="2" t="s">
        <v>46</v>
      </c>
      <c r="D1923" s="2" t="s">
        <v>33</v>
      </c>
      <c r="E1923" s="2" t="s">
        <v>47</v>
      </c>
      <c r="F1923" s="2" t="s">
        <v>48</v>
      </c>
      <c r="G1923" s="2" t="s">
        <v>28</v>
      </c>
      <c r="H1923" s="2" t="s">
        <v>49</v>
      </c>
      <c r="I1923" s="2" t="s">
        <v>8</v>
      </c>
      <c r="J1923" s="2" t="s">
        <v>50</v>
      </c>
      <c r="K1923" s="2" t="s">
        <v>51</v>
      </c>
      <c r="L1923" s="2" t="s">
        <v>52</v>
      </c>
      <c r="M1923" s="2" t="s">
        <v>53</v>
      </c>
      <c r="N1923" s="2" t="s">
        <v>54</v>
      </c>
      <c r="O1923" s="2" t="s">
        <v>27</v>
      </c>
      <c r="P1923" s="2" t="s">
        <v>55</v>
      </c>
      <c r="Q1923" s="2" t="s">
        <v>56</v>
      </c>
      <c r="R1923" s="2" t="s">
        <v>57</v>
      </c>
      <c r="S1923" s="2" t="s">
        <v>58</v>
      </c>
    </row>
    <row r="1924" spans="1:34" hidden="1" outlineLevel="1" collapsed="1" x14ac:dyDescent="0.25">
      <c r="A1924" t="s">
        <v>39</v>
      </c>
      <c r="B1924" s="4" t="s">
        <v>34</v>
      </c>
      <c r="C1924" s="4" t="s">
        <v>4481</v>
      </c>
      <c r="D1924" s="4" t="s">
        <v>1889</v>
      </c>
      <c r="E1924" s="4">
        <v>3.8702300000000002E-2</v>
      </c>
      <c r="F1924" s="4">
        <v>6.6384300000000001E-4</v>
      </c>
      <c r="G1924" s="4">
        <v>1</v>
      </c>
      <c r="H1924" s="4">
        <v>1</v>
      </c>
      <c r="I1924" s="4">
        <v>1</v>
      </c>
      <c r="J1924" s="4" t="s">
        <v>4474</v>
      </c>
      <c r="K1924" s="4" t="s">
        <v>4482</v>
      </c>
      <c r="L1924" s="4" t="s">
        <v>4483</v>
      </c>
      <c r="M1924" s="4">
        <v>0</v>
      </c>
      <c r="N1924" s="4">
        <v>2110.99613</v>
      </c>
      <c r="O1924" s="4" t="s">
        <v>34</v>
      </c>
      <c r="P1924" s="4" t="s">
        <v>34</v>
      </c>
      <c r="Q1924" s="4">
        <v>1.9819999999999999E-4</v>
      </c>
      <c r="R1924" s="4">
        <v>8.4440000000000001E-3</v>
      </c>
      <c r="S1924" s="4">
        <v>2.14</v>
      </c>
    </row>
    <row r="1925" spans="1:34" hidden="1" outlineLevel="1" collapsed="1" x14ac:dyDescent="0.25">
      <c r="A1925" t="s">
        <v>39</v>
      </c>
      <c r="B1925" s="4" t="s">
        <v>34</v>
      </c>
      <c r="C1925" s="4" t="s">
        <v>4484</v>
      </c>
      <c r="D1925" s="4" t="s">
        <v>39</v>
      </c>
      <c r="E1925" s="4">
        <v>1.6643399999999999E-2</v>
      </c>
      <c r="F1925" s="4">
        <v>6.6384300000000001E-4</v>
      </c>
      <c r="G1925" s="4">
        <v>1</v>
      </c>
      <c r="H1925" s="4">
        <v>1</v>
      </c>
      <c r="I1925" s="4">
        <v>1</v>
      </c>
      <c r="J1925" s="4" t="s">
        <v>4474</v>
      </c>
      <c r="K1925" s="4" t="s">
        <v>4485</v>
      </c>
      <c r="L1925" s="4" t="s">
        <v>39</v>
      </c>
      <c r="M1925" s="4">
        <v>0</v>
      </c>
      <c r="N1925" s="4">
        <v>1292.63687</v>
      </c>
      <c r="O1925" s="4" t="s">
        <v>34</v>
      </c>
      <c r="P1925" s="4" t="s">
        <v>34</v>
      </c>
      <c r="Q1925" s="4">
        <v>1.9819999999999999E-4</v>
      </c>
      <c r="R1925" s="4">
        <v>2.7989999999999998E-3</v>
      </c>
      <c r="S1925" s="4">
        <v>2.2000000000000002</v>
      </c>
    </row>
    <row r="1926" spans="1:34" hidden="1" outlineLevel="1" collapsed="1" x14ac:dyDescent="0.25">
      <c r="A1926" t="s">
        <v>39</v>
      </c>
      <c r="B1926" s="4" t="s">
        <v>34</v>
      </c>
      <c r="C1926" s="4" t="s">
        <v>4486</v>
      </c>
      <c r="D1926" s="4" t="s">
        <v>592</v>
      </c>
      <c r="E1926" s="4">
        <v>0.210365</v>
      </c>
      <c r="F1926" s="4">
        <v>9.0459700000000004E-3</v>
      </c>
      <c r="G1926" s="4">
        <v>1</v>
      </c>
      <c r="H1926" s="4">
        <v>1</v>
      </c>
      <c r="I1926" s="4">
        <v>1</v>
      </c>
      <c r="J1926" s="4" t="s">
        <v>4474</v>
      </c>
      <c r="K1926" s="4" t="s">
        <v>4487</v>
      </c>
      <c r="L1926" s="4" t="s">
        <v>4488</v>
      </c>
      <c r="M1926" s="4">
        <v>0</v>
      </c>
      <c r="N1926" s="4">
        <v>1231.6966399999999</v>
      </c>
      <c r="O1926" s="4" t="s">
        <v>34</v>
      </c>
      <c r="P1926" s="4" t="s">
        <v>34</v>
      </c>
      <c r="Q1926" s="4">
        <v>2.503E-3</v>
      </c>
      <c r="R1926" s="4">
        <v>8.4879999999999997E-2</v>
      </c>
      <c r="S1926" s="4">
        <v>2.02</v>
      </c>
    </row>
    <row r="1927" spans="1:34" x14ac:dyDescent="0.25">
      <c r="A1927" s="3" t="s">
        <v>34</v>
      </c>
      <c r="B1927" s="3" t="s">
        <v>35</v>
      </c>
      <c r="C1927" s="3" t="s">
        <v>4489</v>
      </c>
      <c r="D1927" s="3" t="s">
        <v>4490</v>
      </c>
      <c r="E1927" s="3">
        <v>0</v>
      </c>
      <c r="F1927" s="3">
        <v>5.6120000000000001</v>
      </c>
      <c r="G1927" s="3">
        <v>6</v>
      </c>
      <c r="H1927" s="3">
        <v>1</v>
      </c>
      <c r="I1927" s="3">
        <v>1</v>
      </c>
      <c r="J1927" s="3">
        <v>1</v>
      </c>
      <c r="K1927" s="3">
        <v>483</v>
      </c>
      <c r="L1927" s="3">
        <v>54.7</v>
      </c>
      <c r="M1927" s="3">
        <v>8.9</v>
      </c>
      <c r="N1927" s="3">
        <v>4.59</v>
      </c>
      <c r="O1927" s="3">
        <v>1</v>
      </c>
      <c r="P1927" s="3" t="s">
        <v>421</v>
      </c>
      <c r="Q1927" s="3" t="s">
        <v>39</v>
      </c>
      <c r="R1927" s="3" t="s">
        <v>1039</v>
      </c>
      <c r="S1927" s="3" t="s">
        <v>4491</v>
      </c>
      <c r="T1927" s="3" t="s">
        <v>39</v>
      </c>
      <c r="U1927" s="3" t="s">
        <v>4489</v>
      </c>
      <c r="V1927" s="3" t="s">
        <v>39</v>
      </c>
      <c r="W1927" s="3" t="s">
        <v>427</v>
      </c>
      <c r="X1927" s="3" t="s">
        <v>39</v>
      </c>
      <c r="Y1927" s="3" t="s">
        <v>39</v>
      </c>
      <c r="Z1927" s="3" t="s">
        <v>39</v>
      </c>
      <c r="AA1927" s="3">
        <v>0</v>
      </c>
      <c r="AB1927" s="3" t="s">
        <v>34</v>
      </c>
      <c r="AC1927" s="3">
        <v>1</v>
      </c>
      <c r="AD1927" s="3">
        <v>0</v>
      </c>
      <c r="AE1927" s="3" t="s">
        <v>39</v>
      </c>
      <c r="AF1927" s="3">
        <v>0</v>
      </c>
      <c r="AG1927" s="3" t="s">
        <v>39</v>
      </c>
      <c r="AH1927" s="3" t="s">
        <v>1912</v>
      </c>
    </row>
    <row r="1928" spans="1:34" hidden="1" outlineLevel="1" collapsed="1" x14ac:dyDescent="0.25">
      <c r="A1928" t="s">
        <v>39</v>
      </c>
      <c r="B1928" s="2" t="s">
        <v>45</v>
      </c>
      <c r="C1928" s="2" t="s">
        <v>46</v>
      </c>
      <c r="D1928" s="2" t="s">
        <v>33</v>
      </c>
      <c r="E1928" s="2" t="s">
        <v>47</v>
      </c>
      <c r="F1928" s="2" t="s">
        <v>48</v>
      </c>
      <c r="G1928" s="2" t="s">
        <v>28</v>
      </c>
      <c r="H1928" s="2" t="s">
        <v>49</v>
      </c>
      <c r="I1928" s="2" t="s">
        <v>8</v>
      </c>
      <c r="J1928" s="2" t="s">
        <v>50</v>
      </c>
      <c r="K1928" s="2" t="s">
        <v>51</v>
      </c>
      <c r="L1928" s="2" t="s">
        <v>52</v>
      </c>
      <c r="M1928" s="2" t="s">
        <v>53</v>
      </c>
      <c r="N1928" s="2" t="s">
        <v>54</v>
      </c>
      <c r="O1928" s="2" t="s">
        <v>27</v>
      </c>
      <c r="P1928" s="2" t="s">
        <v>55</v>
      </c>
      <c r="Q1928" s="2" t="s">
        <v>56</v>
      </c>
      <c r="R1928" s="2" t="s">
        <v>57</v>
      </c>
      <c r="S1928" s="2" t="s">
        <v>58</v>
      </c>
    </row>
    <row r="1929" spans="1:34" hidden="1" outlineLevel="1" collapsed="1" x14ac:dyDescent="0.25">
      <c r="A1929" t="s">
        <v>39</v>
      </c>
      <c r="B1929" s="4" t="s">
        <v>34</v>
      </c>
      <c r="C1929" s="4" t="s">
        <v>4492</v>
      </c>
      <c r="D1929" s="4" t="s">
        <v>341</v>
      </c>
      <c r="E1929" s="4">
        <v>7.3494199999999998E-5</v>
      </c>
      <c r="F1929" s="4">
        <v>6.6384300000000001E-4</v>
      </c>
      <c r="G1929" s="4">
        <v>1</v>
      </c>
      <c r="H1929" s="4">
        <v>1</v>
      </c>
      <c r="I1929" s="4">
        <v>1</v>
      </c>
      <c r="J1929" s="4" t="s">
        <v>4489</v>
      </c>
      <c r="K1929" s="4" t="s">
        <v>4493</v>
      </c>
      <c r="L1929" s="4" t="s">
        <v>4494</v>
      </c>
      <c r="M1929" s="4">
        <v>1</v>
      </c>
      <c r="N1929" s="4">
        <v>2874.4771300000002</v>
      </c>
      <c r="O1929" s="4" t="s">
        <v>34</v>
      </c>
      <c r="P1929" s="4" t="s">
        <v>34</v>
      </c>
      <c r="Q1929" s="4">
        <v>1.9819999999999999E-4</v>
      </c>
      <c r="R1929" s="4">
        <v>2.4439999999999998E-6</v>
      </c>
      <c r="S1929" s="4">
        <v>4.59</v>
      </c>
    </row>
    <row r="1930" spans="1:34" x14ac:dyDescent="0.25">
      <c r="A1930" s="3" t="s">
        <v>34</v>
      </c>
      <c r="B1930" s="3" t="s">
        <v>35</v>
      </c>
      <c r="C1930" s="3" t="s">
        <v>4495</v>
      </c>
      <c r="D1930" s="3" t="s">
        <v>4496</v>
      </c>
      <c r="E1930" s="3">
        <v>0</v>
      </c>
      <c r="F1930" s="3">
        <v>5.5789999999999997</v>
      </c>
      <c r="G1930" s="3">
        <v>9</v>
      </c>
      <c r="H1930" s="3">
        <v>2</v>
      </c>
      <c r="I1930" s="3">
        <v>3</v>
      </c>
      <c r="J1930" s="3">
        <v>2</v>
      </c>
      <c r="K1930" s="3">
        <v>353</v>
      </c>
      <c r="L1930" s="3">
        <v>39.700000000000003</v>
      </c>
      <c r="M1930" s="3">
        <v>8.43</v>
      </c>
      <c r="N1930" s="3">
        <v>8</v>
      </c>
      <c r="O1930" s="3">
        <v>2</v>
      </c>
      <c r="P1930" s="3" t="s">
        <v>2716</v>
      </c>
      <c r="Q1930" s="3" t="s">
        <v>39</v>
      </c>
      <c r="R1930" s="3" t="s">
        <v>3145</v>
      </c>
      <c r="S1930" s="3" t="s">
        <v>4497</v>
      </c>
      <c r="T1930" s="3" t="s">
        <v>39</v>
      </c>
      <c r="U1930" s="3" t="s">
        <v>4495</v>
      </c>
      <c r="V1930" s="3" t="s">
        <v>39</v>
      </c>
      <c r="W1930" s="3" t="s">
        <v>1026</v>
      </c>
      <c r="X1930" s="3" t="s">
        <v>39</v>
      </c>
      <c r="Y1930" s="3" t="s">
        <v>39</v>
      </c>
      <c r="Z1930" s="3" t="s">
        <v>39</v>
      </c>
      <c r="AA1930" s="3">
        <v>0</v>
      </c>
      <c r="AB1930" s="3" t="s">
        <v>34</v>
      </c>
      <c r="AC1930" s="3">
        <v>1</v>
      </c>
      <c r="AD1930" s="3">
        <v>0</v>
      </c>
      <c r="AE1930" s="3" t="s">
        <v>39</v>
      </c>
      <c r="AF1930" s="3">
        <v>0</v>
      </c>
      <c r="AG1930" s="3" t="s">
        <v>39</v>
      </c>
      <c r="AH1930" s="3" t="s">
        <v>4498</v>
      </c>
    </row>
    <row r="1931" spans="1:34" hidden="1" outlineLevel="1" collapsed="1" x14ac:dyDescent="0.25">
      <c r="A1931" t="s">
        <v>39</v>
      </c>
      <c r="B1931" s="2" t="s">
        <v>45</v>
      </c>
      <c r="C1931" s="2" t="s">
        <v>46</v>
      </c>
      <c r="D1931" s="2" t="s">
        <v>33</v>
      </c>
      <c r="E1931" s="2" t="s">
        <v>47</v>
      </c>
      <c r="F1931" s="2" t="s">
        <v>48</v>
      </c>
      <c r="G1931" s="2" t="s">
        <v>28</v>
      </c>
      <c r="H1931" s="2" t="s">
        <v>49</v>
      </c>
      <c r="I1931" s="2" t="s">
        <v>8</v>
      </c>
      <c r="J1931" s="2" t="s">
        <v>50</v>
      </c>
      <c r="K1931" s="2" t="s">
        <v>51</v>
      </c>
      <c r="L1931" s="2" t="s">
        <v>52</v>
      </c>
      <c r="M1931" s="2" t="s">
        <v>53</v>
      </c>
      <c r="N1931" s="2" t="s">
        <v>54</v>
      </c>
      <c r="O1931" s="2" t="s">
        <v>27</v>
      </c>
      <c r="P1931" s="2" t="s">
        <v>55</v>
      </c>
      <c r="Q1931" s="2" t="s">
        <v>56</v>
      </c>
      <c r="R1931" s="2" t="s">
        <v>57</v>
      </c>
      <c r="S1931" s="2" t="s">
        <v>58</v>
      </c>
    </row>
    <row r="1932" spans="1:34" hidden="1" outlineLevel="1" collapsed="1" x14ac:dyDescent="0.25">
      <c r="A1932" t="s">
        <v>39</v>
      </c>
      <c r="B1932" s="4" t="s">
        <v>34</v>
      </c>
      <c r="C1932" s="4" t="s">
        <v>4499</v>
      </c>
      <c r="D1932" s="4" t="s">
        <v>2893</v>
      </c>
      <c r="E1932" s="4">
        <v>0.18409300000000001</v>
      </c>
      <c r="F1932" s="4">
        <v>8.4885199999999994E-3</v>
      </c>
      <c r="G1932" s="4">
        <v>1</v>
      </c>
      <c r="H1932" s="4">
        <v>1</v>
      </c>
      <c r="I1932" s="4">
        <v>1</v>
      </c>
      <c r="J1932" s="4" t="s">
        <v>4495</v>
      </c>
      <c r="K1932" s="4" t="s">
        <v>4500</v>
      </c>
      <c r="L1932" s="4" t="s">
        <v>4501</v>
      </c>
      <c r="M1932" s="4">
        <v>1</v>
      </c>
      <c r="N1932" s="4">
        <v>2037.9545900000001</v>
      </c>
      <c r="O1932" s="4" t="s">
        <v>34</v>
      </c>
      <c r="P1932" s="4" t="s">
        <v>34</v>
      </c>
      <c r="Q1932" s="4">
        <v>2.3640000000000002E-3</v>
      </c>
      <c r="R1932" s="4">
        <v>7.0019999999999999E-2</v>
      </c>
      <c r="S1932" s="4">
        <v>2.42</v>
      </c>
    </row>
    <row r="1933" spans="1:34" hidden="1" outlineLevel="1" collapsed="1" x14ac:dyDescent="0.25">
      <c r="A1933" t="s">
        <v>39</v>
      </c>
      <c r="B1933" s="4" t="s">
        <v>34</v>
      </c>
      <c r="C1933" s="4" t="s">
        <v>4502</v>
      </c>
      <c r="D1933" s="4" t="s">
        <v>39</v>
      </c>
      <c r="E1933" s="4">
        <v>6.0479000000000002E-4</v>
      </c>
      <c r="F1933" s="4">
        <v>6.6384300000000001E-4</v>
      </c>
      <c r="G1933" s="4">
        <v>1</v>
      </c>
      <c r="H1933" s="4">
        <v>1</v>
      </c>
      <c r="I1933" s="4">
        <v>2</v>
      </c>
      <c r="J1933" s="4" t="s">
        <v>4495</v>
      </c>
      <c r="K1933" s="4" t="s">
        <v>4503</v>
      </c>
      <c r="L1933" s="4" t="s">
        <v>39</v>
      </c>
      <c r="M1933" s="4">
        <v>0</v>
      </c>
      <c r="N1933" s="4">
        <v>1697.88571</v>
      </c>
      <c r="O1933" s="4" t="s">
        <v>34</v>
      </c>
      <c r="P1933" s="4" t="s">
        <v>34</v>
      </c>
      <c r="Q1933" s="4">
        <v>1.9819999999999999E-4</v>
      </c>
      <c r="R1933" s="4">
        <v>3.7629999999999997E-5</v>
      </c>
      <c r="S1933" s="4">
        <v>3.03</v>
      </c>
    </row>
    <row r="1934" spans="1:34" x14ac:dyDescent="0.25">
      <c r="A1934" s="3" t="s">
        <v>34</v>
      </c>
      <c r="B1934" s="3" t="s">
        <v>35</v>
      </c>
      <c r="C1934" s="3" t="s">
        <v>4504</v>
      </c>
      <c r="D1934" s="3" t="s">
        <v>4505</v>
      </c>
      <c r="E1934" s="3">
        <v>0</v>
      </c>
      <c r="F1934" s="3">
        <v>5.5279999999999996</v>
      </c>
      <c r="G1934" s="3">
        <v>5</v>
      </c>
      <c r="H1934" s="3">
        <v>2</v>
      </c>
      <c r="I1934" s="3">
        <v>3</v>
      </c>
      <c r="J1934" s="3">
        <v>2</v>
      </c>
      <c r="K1934" s="3">
        <v>403</v>
      </c>
      <c r="L1934" s="3">
        <v>45.6</v>
      </c>
      <c r="M1934" s="3">
        <v>9.2899999999999991</v>
      </c>
      <c r="N1934" s="3">
        <v>7.58</v>
      </c>
      <c r="O1934" s="3">
        <v>2</v>
      </c>
      <c r="P1934" s="3" t="s">
        <v>39</v>
      </c>
      <c r="Q1934" s="3" t="s">
        <v>39</v>
      </c>
      <c r="R1934" s="3" t="s">
        <v>39</v>
      </c>
      <c r="S1934" s="3" t="s">
        <v>1843</v>
      </c>
      <c r="T1934" s="3" t="s">
        <v>39</v>
      </c>
      <c r="U1934" s="3" t="s">
        <v>4504</v>
      </c>
      <c r="V1934" s="3" t="s">
        <v>39</v>
      </c>
      <c r="W1934" s="3" t="s">
        <v>138</v>
      </c>
      <c r="X1934" s="3" t="s">
        <v>39</v>
      </c>
      <c r="Y1934" s="3" t="s">
        <v>39</v>
      </c>
      <c r="Z1934" s="3" t="s">
        <v>39</v>
      </c>
      <c r="AA1934" s="3">
        <v>0</v>
      </c>
      <c r="AB1934" s="3" t="s">
        <v>34</v>
      </c>
      <c r="AC1934" s="3">
        <v>1</v>
      </c>
      <c r="AD1934" s="3">
        <v>0</v>
      </c>
      <c r="AE1934" s="3" t="s">
        <v>39</v>
      </c>
      <c r="AF1934" s="3">
        <v>0</v>
      </c>
      <c r="AG1934" s="3" t="s">
        <v>39</v>
      </c>
      <c r="AH1934" s="3" t="s">
        <v>39</v>
      </c>
    </row>
    <row r="1935" spans="1:34" hidden="1" outlineLevel="1" collapsed="1" x14ac:dyDescent="0.25">
      <c r="A1935" t="s">
        <v>39</v>
      </c>
      <c r="B1935" s="2" t="s">
        <v>45</v>
      </c>
      <c r="C1935" s="2" t="s">
        <v>46</v>
      </c>
      <c r="D1935" s="2" t="s">
        <v>33</v>
      </c>
      <c r="E1935" s="2" t="s">
        <v>47</v>
      </c>
      <c r="F1935" s="2" t="s">
        <v>48</v>
      </c>
      <c r="G1935" s="2" t="s">
        <v>28</v>
      </c>
      <c r="H1935" s="2" t="s">
        <v>49</v>
      </c>
      <c r="I1935" s="2" t="s">
        <v>8</v>
      </c>
      <c r="J1935" s="2" t="s">
        <v>50</v>
      </c>
      <c r="K1935" s="2" t="s">
        <v>51</v>
      </c>
      <c r="L1935" s="2" t="s">
        <v>52</v>
      </c>
      <c r="M1935" s="2" t="s">
        <v>53</v>
      </c>
      <c r="N1935" s="2" t="s">
        <v>54</v>
      </c>
      <c r="O1935" s="2" t="s">
        <v>27</v>
      </c>
      <c r="P1935" s="2" t="s">
        <v>55</v>
      </c>
      <c r="Q1935" s="2" t="s">
        <v>56</v>
      </c>
      <c r="R1935" s="2" t="s">
        <v>57</v>
      </c>
      <c r="S1935" s="2" t="s">
        <v>58</v>
      </c>
    </row>
    <row r="1936" spans="1:34" hidden="1" outlineLevel="1" collapsed="1" x14ac:dyDescent="0.25">
      <c r="A1936" t="s">
        <v>39</v>
      </c>
      <c r="B1936" s="4" t="s">
        <v>34</v>
      </c>
      <c r="C1936" s="4" t="s">
        <v>4506</v>
      </c>
      <c r="D1936" s="4" t="s">
        <v>39</v>
      </c>
      <c r="E1936" s="4">
        <v>2.5861499999999999E-2</v>
      </c>
      <c r="F1936" s="4">
        <v>6.6384300000000001E-4</v>
      </c>
      <c r="G1936" s="4">
        <v>1</v>
      </c>
      <c r="H1936" s="4">
        <v>1</v>
      </c>
      <c r="I1936" s="4">
        <v>2</v>
      </c>
      <c r="J1936" s="4" t="s">
        <v>4504</v>
      </c>
      <c r="K1936" s="4" t="s">
        <v>4507</v>
      </c>
      <c r="L1936" s="4" t="s">
        <v>39</v>
      </c>
      <c r="M1936" s="4">
        <v>1</v>
      </c>
      <c r="N1936" s="4">
        <v>1201.67868</v>
      </c>
      <c r="O1936" s="4" t="s">
        <v>34</v>
      </c>
      <c r="P1936" s="4" t="s">
        <v>34</v>
      </c>
      <c r="Q1936" s="4">
        <v>1.9819999999999999E-4</v>
      </c>
      <c r="R1936" s="4">
        <v>4.9899999999999996E-3</v>
      </c>
      <c r="S1936" s="4">
        <v>2.23</v>
      </c>
    </row>
    <row r="1937" spans="1:34" hidden="1" outlineLevel="1" collapsed="1" x14ac:dyDescent="0.25">
      <c r="A1937" t="s">
        <v>39</v>
      </c>
      <c r="B1937" s="4" t="s">
        <v>34</v>
      </c>
      <c r="C1937" s="4" t="s">
        <v>4508</v>
      </c>
      <c r="D1937" s="4" t="s">
        <v>39</v>
      </c>
      <c r="E1937" s="4">
        <v>5.0679899999999996E-3</v>
      </c>
      <c r="F1937" s="4">
        <v>6.6384300000000001E-4</v>
      </c>
      <c r="G1937" s="4">
        <v>1</v>
      </c>
      <c r="H1937" s="4">
        <v>1</v>
      </c>
      <c r="I1937" s="4">
        <v>1</v>
      </c>
      <c r="J1937" s="4" t="s">
        <v>4504</v>
      </c>
      <c r="K1937" s="4" t="s">
        <v>4509</v>
      </c>
      <c r="L1937" s="4" t="s">
        <v>39</v>
      </c>
      <c r="M1937" s="4">
        <v>1</v>
      </c>
      <c r="N1937" s="4">
        <v>1302.6787400000001</v>
      </c>
      <c r="O1937" s="4" t="s">
        <v>34</v>
      </c>
      <c r="P1937" s="4" t="s">
        <v>34</v>
      </c>
      <c r="Q1937" s="4">
        <v>1.9819999999999999E-4</v>
      </c>
      <c r="R1937" s="4">
        <v>5.9389999999999996E-4</v>
      </c>
      <c r="S1937" s="4">
        <v>3.34</v>
      </c>
    </row>
    <row r="1938" spans="1:34" x14ac:dyDescent="0.25">
      <c r="A1938" s="3" t="s">
        <v>34</v>
      </c>
      <c r="B1938" s="3" t="s">
        <v>35</v>
      </c>
      <c r="C1938" s="3" t="s">
        <v>4510</v>
      </c>
      <c r="D1938" s="3" t="s">
        <v>4511</v>
      </c>
      <c r="E1938" s="3">
        <v>0</v>
      </c>
      <c r="F1938" s="3">
        <v>5.468</v>
      </c>
      <c r="G1938" s="3">
        <v>29</v>
      </c>
      <c r="H1938" s="3">
        <v>2</v>
      </c>
      <c r="I1938" s="3">
        <v>2</v>
      </c>
      <c r="J1938" s="3">
        <v>2</v>
      </c>
      <c r="K1938" s="3">
        <v>87</v>
      </c>
      <c r="L1938" s="3">
        <v>9.8000000000000007</v>
      </c>
      <c r="M1938" s="3">
        <v>6.06</v>
      </c>
      <c r="N1938" s="3">
        <v>5.03</v>
      </c>
      <c r="O1938" s="3">
        <v>2</v>
      </c>
      <c r="P1938" s="3" t="s">
        <v>421</v>
      </c>
      <c r="Q1938" s="3" t="s">
        <v>876</v>
      </c>
      <c r="R1938" s="3" t="s">
        <v>877</v>
      </c>
      <c r="S1938" s="3" t="s">
        <v>4512</v>
      </c>
      <c r="T1938" s="3" t="s">
        <v>39</v>
      </c>
      <c r="U1938" s="3" t="s">
        <v>4513</v>
      </c>
      <c r="V1938" s="3" t="s">
        <v>39</v>
      </c>
      <c r="W1938" s="3" t="s">
        <v>1026</v>
      </c>
      <c r="X1938" s="3" t="s">
        <v>39</v>
      </c>
      <c r="Y1938" s="3" t="s">
        <v>39</v>
      </c>
      <c r="Z1938" s="3" t="s">
        <v>39</v>
      </c>
      <c r="AA1938" s="3">
        <v>0</v>
      </c>
      <c r="AB1938" s="3" t="s">
        <v>34</v>
      </c>
      <c r="AC1938" s="3">
        <v>1</v>
      </c>
      <c r="AD1938" s="3">
        <v>0</v>
      </c>
      <c r="AE1938" s="3" t="s">
        <v>39</v>
      </c>
      <c r="AF1938" s="3">
        <v>0</v>
      </c>
      <c r="AG1938" s="3" t="s">
        <v>39</v>
      </c>
      <c r="AH1938" s="3" t="s">
        <v>39</v>
      </c>
    </row>
    <row r="1939" spans="1:34" hidden="1" outlineLevel="1" collapsed="1" x14ac:dyDescent="0.25">
      <c r="A1939" t="s">
        <v>39</v>
      </c>
      <c r="B1939" s="2" t="s">
        <v>45</v>
      </c>
      <c r="C1939" s="2" t="s">
        <v>46</v>
      </c>
      <c r="D1939" s="2" t="s">
        <v>33</v>
      </c>
      <c r="E1939" s="2" t="s">
        <v>47</v>
      </c>
      <c r="F1939" s="2" t="s">
        <v>48</v>
      </c>
      <c r="G1939" s="2" t="s">
        <v>28</v>
      </c>
      <c r="H1939" s="2" t="s">
        <v>49</v>
      </c>
      <c r="I1939" s="2" t="s">
        <v>8</v>
      </c>
      <c r="J1939" s="2" t="s">
        <v>50</v>
      </c>
      <c r="K1939" s="2" t="s">
        <v>51</v>
      </c>
      <c r="L1939" s="2" t="s">
        <v>52</v>
      </c>
      <c r="M1939" s="2" t="s">
        <v>53</v>
      </c>
      <c r="N1939" s="2" t="s">
        <v>54</v>
      </c>
      <c r="O1939" s="2" t="s">
        <v>27</v>
      </c>
      <c r="P1939" s="2" t="s">
        <v>55</v>
      </c>
      <c r="Q1939" s="2" t="s">
        <v>56</v>
      </c>
      <c r="R1939" s="2" t="s">
        <v>57</v>
      </c>
      <c r="S1939" s="2" t="s">
        <v>58</v>
      </c>
    </row>
    <row r="1940" spans="1:34" hidden="1" outlineLevel="1" collapsed="1" x14ac:dyDescent="0.25">
      <c r="A1940" t="s">
        <v>39</v>
      </c>
      <c r="B1940" s="4" t="s">
        <v>34</v>
      </c>
      <c r="C1940" s="4" t="s">
        <v>4514</v>
      </c>
      <c r="D1940" s="4" t="s">
        <v>39</v>
      </c>
      <c r="E1940" s="4">
        <v>1.10194E-3</v>
      </c>
      <c r="F1940" s="4">
        <v>6.6384300000000001E-4</v>
      </c>
      <c r="G1940" s="4">
        <v>1</v>
      </c>
      <c r="H1940" s="4">
        <v>1</v>
      </c>
      <c r="I1940" s="4">
        <v>1</v>
      </c>
      <c r="J1940" s="4" t="s">
        <v>4510</v>
      </c>
      <c r="K1940" s="4" t="s">
        <v>4515</v>
      </c>
      <c r="L1940" s="4" t="s">
        <v>39</v>
      </c>
      <c r="M1940" s="4">
        <v>0</v>
      </c>
      <c r="N1940" s="4">
        <v>1772.9217599999999</v>
      </c>
      <c r="O1940" s="4" t="s">
        <v>34</v>
      </c>
      <c r="P1940" s="4" t="s">
        <v>34</v>
      </c>
      <c r="Q1940" s="4">
        <v>1.9819999999999999E-4</v>
      </c>
      <c r="R1940" s="4">
        <v>8.2120000000000007E-5</v>
      </c>
      <c r="S1940" s="4">
        <v>3.4</v>
      </c>
    </row>
    <row r="1941" spans="1:34" hidden="1" outlineLevel="1" collapsed="1" x14ac:dyDescent="0.25">
      <c r="A1941" t="s">
        <v>39</v>
      </c>
      <c r="B1941" s="4" t="s">
        <v>34</v>
      </c>
      <c r="C1941" s="4" t="s">
        <v>4516</v>
      </c>
      <c r="D1941" s="4" t="s">
        <v>39</v>
      </c>
      <c r="E1941" s="4">
        <v>0.12604399999999999</v>
      </c>
      <c r="F1941" s="4">
        <v>1.97102E-3</v>
      </c>
      <c r="G1941" s="4">
        <v>1</v>
      </c>
      <c r="H1941" s="4">
        <v>2</v>
      </c>
      <c r="I1941" s="4">
        <v>1</v>
      </c>
      <c r="J1941" s="4" t="s">
        <v>4510</v>
      </c>
      <c r="K1941" s="4" t="s">
        <v>4517</v>
      </c>
      <c r="L1941" s="4" t="s">
        <v>39</v>
      </c>
      <c r="M1941" s="4">
        <v>0</v>
      </c>
      <c r="N1941" s="4">
        <v>971.55201999999997</v>
      </c>
      <c r="O1941" s="4" t="s">
        <v>34</v>
      </c>
      <c r="P1941" s="4" t="s">
        <v>34</v>
      </c>
      <c r="Q1941" s="4">
        <v>5.2709999999999996E-4</v>
      </c>
      <c r="R1941" s="4">
        <v>4.1410000000000002E-2</v>
      </c>
      <c r="S1941" s="4">
        <v>1.62</v>
      </c>
    </row>
    <row r="1942" spans="1:34" x14ac:dyDescent="0.25">
      <c r="A1942" s="3" t="s">
        <v>34</v>
      </c>
      <c r="B1942" s="3" t="s">
        <v>35</v>
      </c>
      <c r="C1942" s="3" t="s">
        <v>4518</v>
      </c>
      <c r="D1942" s="3" t="s">
        <v>4519</v>
      </c>
      <c r="E1942" s="3">
        <v>0</v>
      </c>
      <c r="F1942" s="3">
        <v>5.4340000000000002</v>
      </c>
      <c r="G1942" s="3">
        <v>7</v>
      </c>
      <c r="H1942" s="3">
        <v>2</v>
      </c>
      <c r="I1942" s="3">
        <v>2</v>
      </c>
      <c r="J1942" s="3">
        <v>2</v>
      </c>
      <c r="K1942" s="3">
        <v>505</v>
      </c>
      <c r="L1942" s="3">
        <v>56.7</v>
      </c>
      <c r="M1942" s="3">
        <v>9.33</v>
      </c>
      <c r="N1942" s="3">
        <v>5.21</v>
      </c>
      <c r="O1942" s="3">
        <v>2</v>
      </c>
      <c r="P1942" s="3" t="s">
        <v>39</v>
      </c>
      <c r="Q1942" s="3" t="s">
        <v>39</v>
      </c>
      <c r="R1942" s="3" t="s">
        <v>602</v>
      </c>
      <c r="S1942" s="3" t="s">
        <v>4520</v>
      </c>
      <c r="T1942" s="3" t="s">
        <v>39</v>
      </c>
      <c r="U1942" s="3" t="s">
        <v>4521</v>
      </c>
      <c r="V1942" s="3" t="s">
        <v>39</v>
      </c>
      <c r="W1942" s="3" t="s">
        <v>620</v>
      </c>
      <c r="X1942" s="3" t="s">
        <v>39</v>
      </c>
      <c r="Y1942" s="3" t="s">
        <v>39</v>
      </c>
      <c r="Z1942" s="3" t="s">
        <v>39</v>
      </c>
      <c r="AA1942" s="3">
        <v>0</v>
      </c>
      <c r="AB1942" s="3" t="s">
        <v>34</v>
      </c>
      <c r="AC1942" s="3">
        <v>1</v>
      </c>
      <c r="AD1942" s="3">
        <v>0</v>
      </c>
      <c r="AE1942" s="3" t="s">
        <v>39</v>
      </c>
      <c r="AF1942" s="3">
        <v>1</v>
      </c>
      <c r="AG1942" s="3" t="s">
        <v>4522</v>
      </c>
      <c r="AH1942" s="3" t="s">
        <v>4523</v>
      </c>
    </row>
    <row r="1943" spans="1:34" hidden="1" outlineLevel="1" collapsed="1" x14ac:dyDescent="0.25">
      <c r="A1943" t="s">
        <v>39</v>
      </c>
      <c r="B1943" s="2" t="s">
        <v>45</v>
      </c>
      <c r="C1943" s="2" t="s">
        <v>46</v>
      </c>
      <c r="D1943" s="2" t="s">
        <v>33</v>
      </c>
      <c r="E1943" s="2" t="s">
        <v>47</v>
      </c>
      <c r="F1943" s="2" t="s">
        <v>48</v>
      </c>
      <c r="G1943" s="2" t="s">
        <v>28</v>
      </c>
      <c r="H1943" s="2" t="s">
        <v>49</v>
      </c>
      <c r="I1943" s="2" t="s">
        <v>8</v>
      </c>
      <c r="J1943" s="2" t="s">
        <v>50</v>
      </c>
      <c r="K1943" s="2" t="s">
        <v>51</v>
      </c>
      <c r="L1943" s="2" t="s">
        <v>52</v>
      </c>
      <c r="M1943" s="2" t="s">
        <v>53</v>
      </c>
      <c r="N1943" s="2" t="s">
        <v>54</v>
      </c>
      <c r="O1943" s="2" t="s">
        <v>27</v>
      </c>
      <c r="P1943" s="2" t="s">
        <v>55</v>
      </c>
      <c r="Q1943" s="2" t="s">
        <v>56</v>
      </c>
      <c r="R1943" s="2" t="s">
        <v>57</v>
      </c>
      <c r="S1943" s="2" t="s">
        <v>58</v>
      </c>
    </row>
    <row r="1944" spans="1:34" hidden="1" outlineLevel="1" collapsed="1" x14ac:dyDescent="0.25">
      <c r="A1944" t="s">
        <v>39</v>
      </c>
      <c r="B1944" s="4" t="s">
        <v>34</v>
      </c>
      <c r="C1944" s="4" t="s">
        <v>4524</v>
      </c>
      <c r="D1944" s="4" t="s">
        <v>834</v>
      </c>
      <c r="E1944" s="4">
        <v>6.9205899999999999E-3</v>
      </c>
      <c r="F1944" s="4">
        <v>6.6384300000000001E-4</v>
      </c>
      <c r="G1944" s="4">
        <v>1</v>
      </c>
      <c r="H1944" s="4">
        <v>1</v>
      </c>
      <c r="I1944" s="4">
        <v>1</v>
      </c>
      <c r="J1944" s="4" t="s">
        <v>4518</v>
      </c>
      <c r="K1944" s="4" t="s">
        <v>4525</v>
      </c>
      <c r="L1944" s="4" t="s">
        <v>4526</v>
      </c>
      <c r="M1944" s="4">
        <v>1</v>
      </c>
      <c r="N1944" s="4">
        <v>2422.1190900000001</v>
      </c>
      <c r="O1944" s="4" t="s">
        <v>34</v>
      </c>
      <c r="P1944" s="4" t="s">
        <v>34</v>
      </c>
      <c r="Q1944" s="4">
        <v>1.9819999999999999E-4</v>
      </c>
      <c r="R1944" s="4">
        <v>8.9320000000000003E-4</v>
      </c>
      <c r="S1944" s="4">
        <v>2.89</v>
      </c>
    </row>
    <row r="1945" spans="1:34" hidden="1" outlineLevel="1" collapsed="1" x14ac:dyDescent="0.25">
      <c r="A1945" t="s">
        <v>39</v>
      </c>
      <c r="B1945" s="4" t="s">
        <v>34</v>
      </c>
      <c r="C1945" s="4" t="s">
        <v>4527</v>
      </c>
      <c r="D1945" s="4" t="s">
        <v>270</v>
      </c>
      <c r="E1945" s="4">
        <v>2.2445E-2</v>
      </c>
      <c r="F1945" s="4">
        <v>6.6384300000000001E-4</v>
      </c>
      <c r="G1945" s="4">
        <v>1</v>
      </c>
      <c r="H1945" s="4">
        <v>1</v>
      </c>
      <c r="I1945" s="4">
        <v>1</v>
      </c>
      <c r="J1945" s="4" t="s">
        <v>4518</v>
      </c>
      <c r="K1945" s="4" t="s">
        <v>4528</v>
      </c>
      <c r="L1945" s="4" t="s">
        <v>4529</v>
      </c>
      <c r="M1945" s="4">
        <v>0</v>
      </c>
      <c r="N1945" s="4">
        <v>1358.6620399999999</v>
      </c>
      <c r="O1945" s="4" t="s">
        <v>34</v>
      </c>
      <c r="P1945" s="4" t="s">
        <v>34</v>
      </c>
      <c r="Q1945" s="4">
        <v>1.9819999999999999E-4</v>
      </c>
      <c r="R1945" s="4">
        <v>4.1229999999999999E-3</v>
      </c>
      <c r="S1945" s="4">
        <v>2.3199999999999998</v>
      </c>
    </row>
    <row r="1946" spans="1:34" x14ac:dyDescent="0.25">
      <c r="A1946" s="3" t="s">
        <v>34</v>
      </c>
      <c r="B1946" s="3" t="s">
        <v>35</v>
      </c>
      <c r="C1946" s="3" t="s">
        <v>4530</v>
      </c>
      <c r="D1946" s="3" t="s">
        <v>4531</v>
      </c>
      <c r="E1946" s="3">
        <v>0</v>
      </c>
      <c r="F1946" s="3">
        <v>5.4139999999999997</v>
      </c>
      <c r="G1946" s="3">
        <v>10</v>
      </c>
      <c r="H1946" s="3">
        <v>2</v>
      </c>
      <c r="I1946" s="3">
        <v>2</v>
      </c>
      <c r="J1946" s="3">
        <v>2</v>
      </c>
      <c r="K1946" s="3">
        <v>357</v>
      </c>
      <c r="L1946" s="3">
        <v>40.799999999999997</v>
      </c>
      <c r="M1946" s="3">
        <v>6.92</v>
      </c>
      <c r="N1946" s="3">
        <v>5.55</v>
      </c>
      <c r="O1946" s="3">
        <v>2</v>
      </c>
      <c r="P1946" s="3" t="s">
        <v>421</v>
      </c>
      <c r="Q1946" s="3" t="s">
        <v>795</v>
      </c>
      <c r="R1946" s="3" t="s">
        <v>39</v>
      </c>
      <c r="S1946" s="3" t="s">
        <v>4532</v>
      </c>
      <c r="T1946" s="3" t="s">
        <v>4533</v>
      </c>
      <c r="U1946" s="3" t="s">
        <v>4530</v>
      </c>
      <c r="V1946" s="3" t="s">
        <v>4534</v>
      </c>
      <c r="W1946" s="3" t="s">
        <v>358</v>
      </c>
      <c r="X1946" s="3" t="s">
        <v>39</v>
      </c>
      <c r="Y1946" s="3" t="s">
        <v>39</v>
      </c>
      <c r="Z1946" s="3" t="s">
        <v>39</v>
      </c>
      <c r="AA1946" s="3">
        <v>0</v>
      </c>
      <c r="AB1946" s="3" t="s">
        <v>34</v>
      </c>
      <c r="AC1946" s="3">
        <v>1</v>
      </c>
      <c r="AD1946" s="3">
        <v>0</v>
      </c>
      <c r="AE1946" s="3" t="s">
        <v>39</v>
      </c>
      <c r="AF1946" s="3">
        <v>1</v>
      </c>
      <c r="AG1946" s="3" t="s">
        <v>4535</v>
      </c>
      <c r="AH1946" s="3" t="s">
        <v>4535</v>
      </c>
    </row>
    <row r="1947" spans="1:34" hidden="1" outlineLevel="1" collapsed="1" x14ac:dyDescent="0.25">
      <c r="A1947" t="s">
        <v>39</v>
      </c>
      <c r="B1947" s="2" t="s">
        <v>45</v>
      </c>
      <c r="C1947" s="2" t="s">
        <v>46</v>
      </c>
      <c r="D1947" s="2" t="s">
        <v>33</v>
      </c>
      <c r="E1947" s="2" t="s">
        <v>47</v>
      </c>
      <c r="F1947" s="2" t="s">
        <v>48</v>
      </c>
      <c r="G1947" s="2" t="s">
        <v>28</v>
      </c>
      <c r="H1947" s="2" t="s">
        <v>49</v>
      </c>
      <c r="I1947" s="2" t="s">
        <v>8</v>
      </c>
      <c r="J1947" s="2" t="s">
        <v>50</v>
      </c>
      <c r="K1947" s="2" t="s">
        <v>51</v>
      </c>
      <c r="L1947" s="2" t="s">
        <v>52</v>
      </c>
      <c r="M1947" s="2" t="s">
        <v>53</v>
      </c>
      <c r="N1947" s="2" t="s">
        <v>54</v>
      </c>
      <c r="O1947" s="2" t="s">
        <v>27</v>
      </c>
      <c r="P1947" s="2" t="s">
        <v>55</v>
      </c>
      <c r="Q1947" s="2" t="s">
        <v>56</v>
      </c>
      <c r="R1947" s="2" t="s">
        <v>57</v>
      </c>
      <c r="S1947" s="2" t="s">
        <v>58</v>
      </c>
    </row>
    <row r="1948" spans="1:34" hidden="1" outlineLevel="1" collapsed="1" x14ac:dyDescent="0.25">
      <c r="A1948" t="s">
        <v>39</v>
      </c>
      <c r="B1948" s="4" t="s">
        <v>34</v>
      </c>
      <c r="C1948" s="4" t="s">
        <v>4536</v>
      </c>
      <c r="D1948" s="4" t="s">
        <v>39</v>
      </c>
      <c r="E1948" s="4">
        <v>7.9868200000000004E-3</v>
      </c>
      <c r="F1948" s="4">
        <v>6.6384300000000001E-4</v>
      </c>
      <c r="G1948" s="4">
        <v>1</v>
      </c>
      <c r="H1948" s="4">
        <v>1</v>
      </c>
      <c r="I1948" s="4">
        <v>1</v>
      </c>
      <c r="J1948" s="4" t="s">
        <v>4530</v>
      </c>
      <c r="K1948" s="4" t="s">
        <v>4537</v>
      </c>
      <c r="L1948" s="4" t="s">
        <v>39</v>
      </c>
      <c r="M1948" s="4">
        <v>0</v>
      </c>
      <c r="N1948" s="4">
        <v>2241.0166800000002</v>
      </c>
      <c r="O1948" s="4" t="s">
        <v>34</v>
      </c>
      <c r="P1948" s="4" t="s">
        <v>34</v>
      </c>
      <c r="Q1948" s="4">
        <v>1.9819999999999999E-4</v>
      </c>
      <c r="R1948" s="4">
        <v>1.073E-3</v>
      </c>
      <c r="S1948" s="4">
        <v>3.29</v>
      </c>
    </row>
    <row r="1949" spans="1:34" hidden="1" outlineLevel="1" collapsed="1" x14ac:dyDescent="0.25">
      <c r="A1949" t="s">
        <v>39</v>
      </c>
      <c r="B1949" s="4" t="s">
        <v>34</v>
      </c>
      <c r="C1949" s="4" t="s">
        <v>4538</v>
      </c>
      <c r="D1949" s="4" t="s">
        <v>94</v>
      </c>
      <c r="E1949" s="4">
        <v>2.0153000000000001E-2</v>
      </c>
      <c r="F1949" s="4">
        <v>6.6384300000000001E-4</v>
      </c>
      <c r="G1949" s="4">
        <v>1</v>
      </c>
      <c r="H1949" s="4">
        <v>1</v>
      </c>
      <c r="I1949" s="4">
        <v>1</v>
      </c>
      <c r="J1949" s="4" t="s">
        <v>4530</v>
      </c>
      <c r="K1949" s="4" t="s">
        <v>4539</v>
      </c>
      <c r="L1949" s="4" t="s">
        <v>4540</v>
      </c>
      <c r="M1949" s="4">
        <v>0</v>
      </c>
      <c r="N1949" s="4">
        <v>1616.7624800000001</v>
      </c>
      <c r="O1949" s="4" t="s">
        <v>34</v>
      </c>
      <c r="P1949" s="4" t="s">
        <v>34</v>
      </c>
      <c r="Q1949" s="4">
        <v>1.9819999999999999E-4</v>
      </c>
      <c r="R1949" s="4">
        <v>3.5920000000000001E-3</v>
      </c>
      <c r="S1949" s="4">
        <v>2.2599999999999998</v>
      </c>
    </row>
    <row r="1950" spans="1:34" x14ac:dyDescent="0.25">
      <c r="A1950" s="3" t="s">
        <v>34</v>
      </c>
      <c r="B1950" s="3" t="s">
        <v>35</v>
      </c>
      <c r="C1950" s="3" t="s">
        <v>4541</v>
      </c>
      <c r="D1950" s="3" t="s">
        <v>4542</v>
      </c>
      <c r="E1950" s="3">
        <v>0</v>
      </c>
      <c r="F1950" s="3">
        <v>5.38</v>
      </c>
      <c r="G1950" s="3">
        <v>4</v>
      </c>
      <c r="H1950" s="3">
        <v>1</v>
      </c>
      <c r="I1950" s="3">
        <v>5</v>
      </c>
      <c r="J1950" s="3">
        <v>1</v>
      </c>
      <c r="K1950" s="3">
        <v>534</v>
      </c>
      <c r="L1950" s="3">
        <v>61.2</v>
      </c>
      <c r="M1950" s="3">
        <v>4.78</v>
      </c>
      <c r="N1950" s="3">
        <v>15.01</v>
      </c>
      <c r="O1950" s="3">
        <v>1</v>
      </c>
      <c r="P1950" s="3" t="s">
        <v>39</v>
      </c>
      <c r="Q1950" s="3" t="s">
        <v>795</v>
      </c>
      <c r="R1950" s="3" t="s">
        <v>39</v>
      </c>
      <c r="S1950" s="3" t="s">
        <v>4543</v>
      </c>
      <c r="T1950" s="3" t="s">
        <v>39</v>
      </c>
      <c r="U1950" s="3" t="s">
        <v>4541</v>
      </c>
      <c r="V1950" s="3" t="s">
        <v>39</v>
      </c>
      <c r="W1950" s="3" t="s">
        <v>42</v>
      </c>
      <c r="X1950" s="3" t="s">
        <v>39</v>
      </c>
      <c r="Y1950" s="3" t="s">
        <v>39</v>
      </c>
      <c r="Z1950" s="3" t="s">
        <v>39</v>
      </c>
      <c r="AA1950" s="3">
        <v>0</v>
      </c>
      <c r="AB1950" s="3" t="s">
        <v>34</v>
      </c>
      <c r="AC1950" s="3">
        <v>1</v>
      </c>
      <c r="AD1950" s="3">
        <v>0</v>
      </c>
      <c r="AE1950" s="3" t="s">
        <v>39</v>
      </c>
      <c r="AF1950" s="3">
        <v>1</v>
      </c>
      <c r="AG1950" s="3" t="s">
        <v>4544</v>
      </c>
      <c r="AH1950" s="3" t="s">
        <v>4544</v>
      </c>
    </row>
    <row r="1951" spans="1:34" hidden="1" outlineLevel="1" collapsed="1" x14ac:dyDescent="0.25">
      <c r="A1951" t="s">
        <v>39</v>
      </c>
      <c r="B1951" s="2" t="s">
        <v>45</v>
      </c>
      <c r="C1951" s="2" t="s">
        <v>46</v>
      </c>
      <c r="D1951" s="2" t="s">
        <v>33</v>
      </c>
      <c r="E1951" s="2" t="s">
        <v>47</v>
      </c>
      <c r="F1951" s="2" t="s">
        <v>48</v>
      </c>
      <c r="G1951" s="2" t="s">
        <v>28</v>
      </c>
      <c r="H1951" s="2" t="s">
        <v>49</v>
      </c>
      <c r="I1951" s="2" t="s">
        <v>8</v>
      </c>
      <c r="J1951" s="2" t="s">
        <v>50</v>
      </c>
      <c r="K1951" s="2" t="s">
        <v>51</v>
      </c>
      <c r="L1951" s="2" t="s">
        <v>52</v>
      </c>
      <c r="M1951" s="2" t="s">
        <v>53</v>
      </c>
      <c r="N1951" s="2" t="s">
        <v>54</v>
      </c>
      <c r="O1951" s="2" t="s">
        <v>27</v>
      </c>
      <c r="P1951" s="2" t="s">
        <v>55</v>
      </c>
      <c r="Q1951" s="2" t="s">
        <v>56</v>
      </c>
      <c r="R1951" s="2" t="s">
        <v>57</v>
      </c>
      <c r="S1951" s="2" t="s">
        <v>58</v>
      </c>
    </row>
    <row r="1952" spans="1:34" hidden="1" outlineLevel="1" collapsed="1" x14ac:dyDescent="0.25">
      <c r="A1952" t="s">
        <v>39</v>
      </c>
      <c r="B1952" s="4" t="s">
        <v>34</v>
      </c>
      <c r="C1952" s="4" t="s">
        <v>4545</v>
      </c>
      <c r="D1952" s="4" t="s">
        <v>916</v>
      </c>
      <c r="E1952" s="4">
        <v>1.07496E-3</v>
      </c>
      <c r="F1952" s="4">
        <v>6.6384300000000001E-4</v>
      </c>
      <c r="G1952" s="4">
        <v>1</v>
      </c>
      <c r="H1952" s="4">
        <v>1</v>
      </c>
      <c r="I1952" s="4">
        <v>5</v>
      </c>
      <c r="J1952" s="4" t="s">
        <v>4541</v>
      </c>
      <c r="K1952" s="4" t="s">
        <v>4546</v>
      </c>
      <c r="L1952" s="4" t="s">
        <v>4547</v>
      </c>
      <c r="M1952" s="4">
        <v>0</v>
      </c>
      <c r="N1952" s="4">
        <v>2116.0339100000001</v>
      </c>
      <c r="O1952" s="4" t="s">
        <v>34</v>
      </c>
      <c r="P1952" s="4" t="s">
        <v>34</v>
      </c>
      <c r="Q1952" s="4">
        <v>1.9819999999999999E-4</v>
      </c>
      <c r="R1952" s="4">
        <v>7.949E-5</v>
      </c>
      <c r="S1952" s="4">
        <v>3.32</v>
      </c>
    </row>
    <row r="1953" spans="1:34" x14ac:dyDescent="0.25">
      <c r="A1953" s="3" t="s">
        <v>34</v>
      </c>
      <c r="B1953" s="3" t="s">
        <v>35</v>
      </c>
      <c r="C1953" s="3" t="s">
        <v>4548</v>
      </c>
      <c r="D1953" s="3" t="s">
        <v>4549</v>
      </c>
      <c r="E1953" s="3">
        <v>0</v>
      </c>
      <c r="F1953" s="3">
        <v>5.2750000000000004</v>
      </c>
      <c r="G1953" s="3">
        <v>30</v>
      </c>
      <c r="H1953" s="3">
        <v>2</v>
      </c>
      <c r="I1953" s="3">
        <v>4</v>
      </c>
      <c r="J1953" s="3">
        <v>2</v>
      </c>
      <c r="K1953" s="3">
        <v>113</v>
      </c>
      <c r="L1953" s="3">
        <v>12.9</v>
      </c>
      <c r="M1953" s="3">
        <v>9.99</v>
      </c>
      <c r="N1953" s="3">
        <v>9.5500000000000007</v>
      </c>
      <c r="O1953" s="3">
        <v>2</v>
      </c>
      <c r="P1953" s="3" t="s">
        <v>421</v>
      </c>
      <c r="Q1953" s="3" t="s">
        <v>876</v>
      </c>
      <c r="R1953" s="3" t="s">
        <v>877</v>
      </c>
      <c r="S1953" s="3" t="s">
        <v>4550</v>
      </c>
      <c r="T1953" s="3" t="s">
        <v>39</v>
      </c>
      <c r="U1953" s="3" t="s">
        <v>4551</v>
      </c>
      <c r="V1953" s="3" t="s">
        <v>39</v>
      </c>
      <c r="W1953" s="3" t="s">
        <v>42</v>
      </c>
      <c r="X1953" s="3" t="s">
        <v>39</v>
      </c>
      <c r="Y1953" s="3" t="s">
        <v>39</v>
      </c>
      <c r="Z1953" s="3" t="s">
        <v>39</v>
      </c>
      <c r="AA1953" s="3">
        <v>0</v>
      </c>
      <c r="AB1953" s="3" t="s">
        <v>34</v>
      </c>
      <c r="AC1953" s="3">
        <v>1</v>
      </c>
      <c r="AD1953" s="3">
        <v>0</v>
      </c>
      <c r="AE1953" s="3" t="s">
        <v>39</v>
      </c>
      <c r="AF1953" s="3">
        <v>0</v>
      </c>
      <c r="AG1953" s="3" t="s">
        <v>39</v>
      </c>
      <c r="AH1953" s="3" t="s">
        <v>39</v>
      </c>
    </row>
    <row r="1954" spans="1:34" hidden="1" outlineLevel="1" collapsed="1" x14ac:dyDescent="0.25">
      <c r="A1954" t="s">
        <v>39</v>
      </c>
      <c r="B1954" s="2" t="s">
        <v>45</v>
      </c>
      <c r="C1954" s="2" t="s">
        <v>46</v>
      </c>
      <c r="D1954" s="2" t="s">
        <v>33</v>
      </c>
      <c r="E1954" s="2" t="s">
        <v>47</v>
      </c>
      <c r="F1954" s="2" t="s">
        <v>48</v>
      </c>
      <c r="G1954" s="2" t="s">
        <v>28</v>
      </c>
      <c r="H1954" s="2" t="s">
        <v>49</v>
      </c>
      <c r="I1954" s="2" t="s">
        <v>8</v>
      </c>
      <c r="J1954" s="2" t="s">
        <v>50</v>
      </c>
      <c r="K1954" s="2" t="s">
        <v>51</v>
      </c>
      <c r="L1954" s="2" t="s">
        <v>52</v>
      </c>
      <c r="M1954" s="2" t="s">
        <v>53</v>
      </c>
      <c r="N1954" s="2" t="s">
        <v>54</v>
      </c>
      <c r="O1954" s="2" t="s">
        <v>27</v>
      </c>
      <c r="P1954" s="2" t="s">
        <v>55</v>
      </c>
      <c r="Q1954" s="2" t="s">
        <v>56</v>
      </c>
      <c r="R1954" s="2" t="s">
        <v>57</v>
      </c>
      <c r="S1954" s="2" t="s">
        <v>58</v>
      </c>
    </row>
    <row r="1955" spans="1:34" hidden="1" outlineLevel="1" collapsed="1" x14ac:dyDescent="0.25">
      <c r="A1955" t="s">
        <v>39</v>
      </c>
      <c r="B1955" s="4" t="s">
        <v>34</v>
      </c>
      <c r="C1955" s="4" t="s">
        <v>4552</v>
      </c>
      <c r="D1955" s="4" t="s">
        <v>39</v>
      </c>
      <c r="E1955" s="4">
        <v>1.31073E-3</v>
      </c>
      <c r="F1955" s="4">
        <v>6.6384300000000001E-4</v>
      </c>
      <c r="G1955" s="4">
        <v>1</v>
      </c>
      <c r="H1955" s="4">
        <v>2</v>
      </c>
      <c r="I1955" s="4">
        <v>3</v>
      </c>
      <c r="J1955" s="4" t="s">
        <v>4548</v>
      </c>
      <c r="K1955" s="4" t="s">
        <v>4553</v>
      </c>
      <c r="L1955" s="4" t="s">
        <v>39</v>
      </c>
      <c r="M1955" s="4">
        <v>0</v>
      </c>
      <c r="N1955" s="4">
        <v>1282.7154</v>
      </c>
      <c r="O1955" s="4" t="s">
        <v>34</v>
      </c>
      <c r="P1955" s="4" t="s">
        <v>34</v>
      </c>
      <c r="Q1955" s="4">
        <v>1.9819999999999999E-4</v>
      </c>
      <c r="R1955" s="4">
        <v>1.0289999999999999E-4</v>
      </c>
      <c r="S1955" s="4">
        <v>2.5299999999999998</v>
      </c>
    </row>
    <row r="1956" spans="1:34" hidden="1" outlineLevel="1" collapsed="1" x14ac:dyDescent="0.25">
      <c r="A1956" t="s">
        <v>39</v>
      </c>
      <c r="B1956" s="4" t="s">
        <v>34</v>
      </c>
      <c r="C1956" s="4" t="s">
        <v>4554</v>
      </c>
      <c r="D1956" s="4" t="s">
        <v>39</v>
      </c>
      <c r="E1956" s="4">
        <v>0.147814</v>
      </c>
      <c r="F1956" s="4">
        <v>2.64504E-3</v>
      </c>
      <c r="G1956" s="4">
        <v>1</v>
      </c>
      <c r="H1956" s="4">
        <v>2</v>
      </c>
      <c r="I1956" s="4">
        <v>1</v>
      </c>
      <c r="J1956" s="4" t="s">
        <v>4548</v>
      </c>
      <c r="K1956" s="4" t="s">
        <v>4555</v>
      </c>
      <c r="L1956" s="4" t="s">
        <v>39</v>
      </c>
      <c r="M1956" s="4">
        <v>1</v>
      </c>
      <c r="N1956" s="4">
        <v>2549.2769699999999</v>
      </c>
      <c r="O1956" s="4" t="s">
        <v>34</v>
      </c>
      <c r="P1956" s="4" t="s">
        <v>34</v>
      </c>
      <c r="Q1956" s="4">
        <v>6.9879999999999996E-4</v>
      </c>
      <c r="R1956" s="4">
        <v>5.1549999999999999E-2</v>
      </c>
      <c r="S1956" s="4">
        <v>2.98</v>
      </c>
    </row>
    <row r="1957" spans="1:34" x14ac:dyDescent="0.25">
      <c r="A1957" s="3" t="s">
        <v>34</v>
      </c>
      <c r="B1957" s="3" t="s">
        <v>35</v>
      </c>
      <c r="C1957" s="3" t="s">
        <v>4556</v>
      </c>
      <c r="D1957" s="3" t="s">
        <v>4557</v>
      </c>
      <c r="E1957" s="3">
        <v>0</v>
      </c>
      <c r="F1957" s="3">
        <v>5.2649999999999997</v>
      </c>
      <c r="G1957" s="3">
        <v>12</v>
      </c>
      <c r="H1957" s="3">
        <v>3</v>
      </c>
      <c r="I1957" s="3">
        <v>3</v>
      </c>
      <c r="J1957" s="3">
        <v>3</v>
      </c>
      <c r="K1957" s="3">
        <v>500</v>
      </c>
      <c r="L1957" s="3">
        <v>54.4</v>
      </c>
      <c r="M1957" s="3">
        <v>5.44</v>
      </c>
      <c r="N1957" s="3">
        <v>6.01</v>
      </c>
      <c r="O1957" s="3">
        <v>3</v>
      </c>
      <c r="P1957" s="3" t="s">
        <v>421</v>
      </c>
      <c r="Q1957" s="3" t="s">
        <v>39</v>
      </c>
      <c r="R1957" s="3" t="s">
        <v>619</v>
      </c>
      <c r="S1957" s="3" t="s">
        <v>4558</v>
      </c>
      <c r="T1957" s="3" t="s">
        <v>39</v>
      </c>
      <c r="U1957" s="3" t="s">
        <v>4559</v>
      </c>
      <c r="V1957" s="3" t="s">
        <v>39</v>
      </c>
      <c r="W1957" s="3" t="s">
        <v>1885</v>
      </c>
      <c r="X1957" s="3" t="s">
        <v>39</v>
      </c>
      <c r="Y1957" s="3" t="s">
        <v>39</v>
      </c>
      <c r="Z1957" s="3" t="s">
        <v>669</v>
      </c>
      <c r="AA1957" s="3">
        <v>2</v>
      </c>
      <c r="AB1957" s="3" t="s">
        <v>34</v>
      </c>
      <c r="AC1957" s="3">
        <v>1</v>
      </c>
      <c r="AD1957" s="3">
        <v>0</v>
      </c>
      <c r="AE1957" s="3" t="s">
        <v>39</v>
      </c>
      <c r="AF1957" s="3">
        <v>0</v>
      </c>
      <c r="AG1957" s="3" t="s">
        <v>39</v>
      </c>
      <c r="AH1957" s="3" t="s">
        <v>4560</v>
      </c>
    </row>
    <row r="1958" spans="1:34" hidden="1" outlineLevel="1" collapsed="1" x14ac:dyDescent="0.25">
      <c r="A1958" t="s">
        <v>39</v>
      </c>
      <c r="B1958" s="2" t="s">
        <v>45</v>
      </c>
      <c r="C1958" s="2" t="s">
        <v>46</v>
      </c>
      <c r="D1958" s="2" t="s">
        <v>33</v>
      </c>
      <c r="E1958" s="2" t="s">
        <v>47</v>
      </c>
      <c r="F1958" s="2" t="s">
        <v>48</v>
      </c>
      <c r="G1958" s="2" t="s">
        <v>28</v>
      </c>
      <c r="H1958" s="2" t="s">
        <v>49</v>
      </c>
      <c r="I1958" s="2" t="s">
        <v>8</v>
      </c>
      <c r="J1958" s="2" t="s">
        <v>50</v>
      </c>
      <c r="K1958" s="2" t="s">
        <v>51</v>
      </c>
      <c r="L1958" s="2" t="s">
        <v>52</v>
      </c>
      <c r="M1958" s="2" t="s">
        <v>53</v>
      </c>
      <c r="N1958" s="2" t="s">
        <v>54</v>
      </c>
      <c r="O1958" s="2" t="s">
        <v>27</v>
      </c>
      <c r="P1958" s="2" t="s">
        <v>55</v>
      </c>
      <c r="Q1958" s="2" t="s">
        <v>56</v>
      </c>
      <c r="R1958" s="2" t="s">
        <v>57</v>
      </c>
      <c r="S1958" s="2" t="s">
        <v>58</v>
      </c>
    </row>
    <row r="1959" spans="1:34" hidden="1" outlineLevel="1" collapsed="1" x14ac:dyDescent="0.25">
      <c r="A1959" t="s">
        <v>39</v>
      </c>
      <c r="B1959" s="4" t="s">
        <v>34</v>
      </c>
      <c r="C1959" s="4" t="s">
        <v>4561</v>
      </c>
      <c r="D1959" s="4" t="s">
        <v>3635</v>
      </c>
      <c r="E1959" s="4">
        <v>0.20269300000000001</v>
      </c>
      <c r="F1959" s="4">
        <v>9.0459700000000004E-3</v>
      </c>
      <c r="G1959" s="4">
        <v>1</v>
      </c>
      <c r="H1959" s="4">
        <v>1</v>
      </c>
      <c r="I1959" s="4">
        <v>1</v>
      </c>
      <c r="J1959" s="4" t="s">
        <v>4556</v>
      </c>
      <c r="K1959" s="4" t="s">
        <v>4562</v>
      </c>
      <c r="L1959" s="4" t="s">
        <v>4563</v>
      </c>
      <c r="M1959" s="4">
        <v>0</v>
      </c>
      <c r="N1959" s="4">
        <v>1231.64633</v>
      </c>
      <c r="O1959" s="4" t="s">
        <v>34</v>
      </c>
      <c r="P1959" s="4" t="s">
        <v>34</v>
      </c>
      <c r="Q1959" s="4">
        <v>2.503E-3</v>
      </c>
      <c r="R1959" s="4">
        <v>8.0560000000000007E-2</v>
      </c>
      <c r="S1959" s="4">
        <v>1.63</v>
      </c>
    </row>
    <row r="1960" spans="1:34" hidden="1" outlineLevel="1" collapsed="1" x14ac:dyDescent="0.25">
      <c r="A1960" t="s">
        <v>39</v>
      </c>
      <c r="B1960" s="4" t="s">
        <v>34</v>
      </c>
      <c r="C1960" s="4" t="s">
        <v>4564</v>
      </c>
      <c r="D1960" s="4" t="s">
        <v>4565</v>
      </c>
      <c r="E1960" s="4">
        <v>5.7625900000000001E-2</v>
      </c>
      <c r="F1960" s="4">
        <v>6.6384300000000001E-4</v>
      </c>
      <c r="G1960" s="4">
        <v>1</v>
      </c>
      <c r="H1960" s="4">
        <v>1</v>
      </c>
      <c r="I1960" s="4">
        <v>1</v>
      </c>
      <c r="J1960" s="4" t="s">
        <v>4556</v>
      </c>
      <c r="K1960" s="4" t="s">
        <v>4566</v>
      </c>
      <c r="L1960" s="4" t="s">
        <v>4567</v>
      </c>
      <c r="M1960" s="4">
        <v>0</v>
      </c>
      <c r="N1960" s="4">
        <v>3737.5952900000002</v>
      </c>
      <c r="O1960" s="4" t="s">
        <v>34</v>
      </c>
      <c r="P1960" s="4" t="s">
        <v>34</v>
      </c>
      <c r="Q1960" s="4">
        <v>1.9819999999999999E-4</v>
      </c>
      <c r="R1960" s="4">
        <v>1.4370000000000001E-2</v>
      </c>
      <c r="S1960" s="4">
        <v>2.11</v>
      </c>
    </row>
    <row r="1961" spans="1:34" hidden="1" outlineLevel="1" collapsed="1" x14ac:dyDescent="0.25">
      <c r="A1961" t="s">
        <v>39</v>
      </c>
      <c r="B1961" s="4" t="s">
        <v>34</v>
      </c>
      <c r="C1961" s="4" t="s">
        <v>4568</v>
      </c>
      <c r="D1961" s="4" t="s">
        <v>39</v>
      </c>
      <c r="E1961" s="4">
        <v>2.4749899999999998E-2</v>
      </c>
      <c r="F1961" s="4">
        <v>6.6384300000000001E-4</v>
      </c>
      <c r="G1961" s="4">
        <v>1</v>
      </c>
      <c r="H1961" s="4">
        <v>1</v>
      </c>
      <c r="I1961" s="4">
        <v>1</v>
      </c>
      <c r="J1961" s="4" t="s">
        <v>4556</v>
      </c>
      <c r="K1961" s="4" t="s">
        <v>4569</v>
      </c>
      <c r="L1961" s="4" t="s">
        <v>39</v>
      </c>
      <c r="M1961" s="4">
        <v>0</v>
      </c>
      <c r="N1961" s="4">
        <v>1501.88492</v>
      </c>
      <c r="O1961" s="4" t="s">
        <v>34</v>
      </c>
      <c r="P1961" s="4" t="s">
        <v>34</v>
      </c>
      <c r="Q1961" s="4">
        <v>1.9819999999999999E-4</v>
      </c>
      <c r="R1961" s="4">
        <v>4.6969999999999998E-3</v>
      </c>
      <c r="S1961" s="4">
        <v>2.27</v>
      </c>
    </row>
    <row r="1962" spans="1:34" x14ac:dyDescent="0.25">
      <c r="A1962" s="3" t="s">
        <v>34</v>
      </c>
      <c r="B1962" s="3" t="s">
        <v>35</v>
      </c>
      <c r="C1962" s="3" t="s">
        <v>4570</v>
      </c>
      <c r="D1962" s="3" t="s">
        <v>4571</v>
      </c>
      <c r="E1962" s="3">
        <v>0</v>
      </c>
      <c r="F1962" s="3">
        <v>5.2619999999999996</v>
      </c>
      <c r="G1962" s="3">
        <v>5</v>
      </c>
      <c r="H1962" s="3">
        <v>1</v>
      </c>
      <c r="I1962" s="3">
        <v>2</v>
      </c>
      <c r="J1962" s="3">
        <v>1</v>
      </c>
      <c r="K1962" s="3">
        <v>361</v>
      </c>
      <c r="L1962" s="3">
        <v>39.5</v>
      </c>
      <c r="M1962" s="3">
        <v>6.34</v>
      </c>
      <c r="N1962" s="3">
        <v>6.08</v>
      </c>
      <c r="O1962" s="3">
        <v>1</v>
      </c>
      <c r="P1962" s="3" t="s">
        <v>421</v>
      </c>
      <c r="Q1962" s="3" t="s">
        <v>885</v>
      </c>
      <c r="R1962" s="3" t="s">
        <v>1023</v>
      </c>
      <c r="S1962" s="3" t="s">
        <v>4572</v>
      </c>
      <c r="T1962" s="3" t="s">
        <v>4573</v>
      </c>
      <c r="U1962" s="3" t="s">
        <v>4570</v>
      </c>
      <c r="V1962" s="3" t="s">
        <v>4574</v>
      </c>
      <c r="W1962" s="3" t="s">
        <v>42</v>
      </c>
      <c r="X1962" s="3" t="s">
        <v>4575</v>
      </c>
      <c r="Y1962" s="3" t="s">
        <v>39</v>
      </c>
      <c r="Z1962" s="3" t="s">
        <v>39</v>
      </c>
      <c r="AA1962" s="3">
        <v>4</v>
      </c>
      <c r="AB1962" s="3" t="s">
        <v>34</v>
      </c>
      <c r="AC1962" s="3">
        <v>1</v>
      </c>
      <c r="AD1962" s="3">
        <v>0</v>
      </c>
      <c r="AE1962" s="3" t="s">
        <v>39</v>
      </c>
      <c r="AF1962" s="3">
        <v>0</v>
      </c>
      <c r="AG1962" s="3" t="s">
        <v>39</v>
      </c>
      <c r="AH1962" s="3" t="s">
        <v>39</v>
      </c>
    </row>
    <row r="1963" spans="1:34" hidden="1" outlineLevel="1" collapsed="1" x14ac:dyDescent="0.25">
      <c r="A1963" t="s">
        <v>39</v>
      </c>
      <c r="B1963" s="2" t="s">
        <v>45</v>
      </c>
      <c r="C1963" s="2" t="s">
        <v>46</v>
      </c>
      <c r="D1963" s="2" t="s">
        <v>33</v>
      </c>
      <c r="E1963" s="2" t="s">
        <v>47</v>
      </c>
      <c r="F1963" s="2" t="s">
        <v>48</v>
      </c>
      <c r="G1963" s="2" t="s">
        <v>28</v>
      </c>
      <c r="H1963" s="2" t="s">
        <v>49</v>
      </c>
      <c r="I1963" s="2" t="s">
        <v>8</v>
      </c>
      <c r="J1963" s="2" t="s">
        <v>50</v>
      </c>
      <c r="K1963" s="2" t="s">
        <v>51</v>
      </c>
      <c r="L1963" s="2" t="s">
        <v>52</v>
      </c>
      <c r="M1963" s="2" t="s">
        <v>53</v>
      </c>
      <c r="N1963" s="2" t="s">
        <v>54</v>
      </c>
      <c r="O1963" s="2" t="s">
        <v>27</v>
      </c>
      <c r="P1963" s="2" t="s">
        <v>55</v>
      </c>
      <c r="Q1963" s="2" t="s">
        <v>56</v>
      </c>
      <c r="R1963" s="2" t="s">
        <v>57</v>
      </c>
      <c r="S1963" s="2" t="s">
        <v>58</v>
      </c>
    </row>
    <row r="1964" spans="1:34" hidden="1" outlineLevel="1" collapsed="1" x14ac:dyDescent="0.25">
      <c r="A1964" t="s">
        <v>39</v>
      </c>
      <c r="B1964" s="4" t="s">
        <v>34</v>
      </c>
      <c r="C1964" s="4" t="s">
        <v>4576</v>
      </c>
      <c r="D1964" s="4" t="s">
        <v>39</v>
      </c>
      <c r="E1964" s="4">
        <v>1.36611E-4</v>
      </c>
      <c r="F1964" s="4">
        <v>6.6384300000000001E-4</v>
      </c>
      <c r="G1964" s="4">
        <v>1</v>
      </c>
      <c r="H1964" s="4">
        <v>1</v>
      </c>
      <c r="I1964" s="4">
        <v>2</v>
      </c>
      <c r="J1964" s="4" t="s">
        <v>4570</v>
      </c>
      <c r="K1964" s="4" t="s">
        <v>4577</v>
      </c>
      <c r="L1964" s="4" t="s">
        <v>39</v>
      </c>
      <c r="M1964" s="4">
        <v>0</v>
      </c>
      <c r="N1964" s="4">
        <v>1777.9806699999999</v>
      </c>
      <c r="O1964" s="4" t="s">
        <v>34</v>
      </c>
      <c r="P1964" s="4" t="s">
        <v>34</v>
      </c>
      <c r="Q1964" s="4">
        <v>1.9819999999999999E-4</v>
      </c>
      <c r="R1964" s="4">
        <v>5.4639999999999997E-6</v>
      </c>
      <c r="S1964" s="4">
        <v>3.6</v>
      </c>
    </row>
    <row r="1965" spans="1:34" x14ac:dyDescent="0.25">
      <c r="A1965" s="3" t="s">
        <v>34</v>
      </c>
      <c r="B1965" s="3" t="s">
        <v>35</v>
      </c>
      <c r="C1965" s="3" t="s">
        <v>4578</v>
      </c>
      <c r="D1965" s="3" t="s">
        <v>4579</v>
      </c>
      <c r="E1965" s="3">
        <v>0</v>
      </c>
      <c r="F1965" s="3">
        <v>5.2569999999999997</v>
      </c>
      <c r="G1965" s="3">
        <v>10</v>
      </c>
      <c r="H1965" s="3">
        <v>1</v>
      </c>
      <c r="I1965" s="3">
        <v>4</v>
      </c>
      <c r="J1965" s="3">
        <v>1</v>
      </c>
      <c r="K1965" s="3">
        <v>218</v>
      </c>
      <c r="L1965" s="3">
        <v>25.3</v>
      </c>
      <c r="M1965" s="3">
        <v>5.77</v>
      </c>
      <c r="N1965" s="3">
        <v>12.26</v>
      </c>
      <c r="O1965" s="3">
        <v>1</v>
      </c>
      <c r="P1965" s="3" t="s">
        <v>39</v>
      </c>
      <c r="Q1965" s="3" t="s">
        <v>39</v>
      </c>
      <c r="R1965" s="3" t="s">
        <v>39</v>
      </c>
      <c r="S1965" s="3" t="s">
        <v>39</v>
      </c>
      <c r="T1965" s="3" t="s">
        <v>39</v>
      </c>
      <c r="U1965" s="3" t="s">
        <v>4578</v>
      </c>
      <c r="V1965" s="3" t="s">
        <v>39</v>
      </c>
      <c r="W1965" s="3" t="s">
        <v>427</v>
      </c>
      <c r="X1965" s="3" t="s">
        <v>39</v>
      </c>
      <c r="Y1965" s="3" t="s">
        <v>39</v>
      </c>
      <c r="Z1965" s="3" t="s">
        <v>39</v>
      </c>
      <c r="AA1965" s="3">
        <v>0</v>
      </c>
      <c r="AB1965" s="3" t="s">
        <v>34</v>
      </c>
      <c r="AC1965" s="3">
        <v>1</v>
      </c>
      <c r="AD1965" s="3">
        <v>0</v>
      </c>
      <c r="AE1965" s="3" t="s">
        <v>39</v>
      </c>
      <c r="AF1965" s="3">
        <v>2</v>
      </c>
      <c r="AG1965" s="3" t="s">
        <v>4580</v>
      </c>
      <c r="AH1965" s="3" t="s">
        <v>4581</v>
      </c>
    </row>
    <row r="1966" spans="1:34" hidden="1" outlineLevel="1" collapsed="1" x14ac:dyDescent="0.25">
      <c r="A1966" t="s">
        <v>39</v>
      </c>
      <c r="B1966" s="2" t="s">
        <v>45</v>
      </c>
      <c r="C1966" s="2" t="s">
        <v>46</v>
      </c>
      <c r="D1966" s="2" t="s">
        <v>33</v>
      </c>
      <c r="E1966" s="2" t="s">
        <v>47</v>
      </c>
      <c r="F1966" s="2" t="s">
        <v>48</v>
      </c>
      <c r="G1966" s="2" t="s">
        <v>28</v>
      </c>
      <c r="H1966" s="2" t="s">
        <v>49</v>
      </c>
      <c r="I1966" s="2" t="s">
        <v>8</v>
      </c>
      <c r="J1966" s="2" t="s">
        <v>50</v>
      </c>
      <c r="K1966" s="2" t="s">
        <v>51</v>
      </c>
      <c r="L1966" s="2" t="s">
        <v>52</v>
      </c>
      <c r="M1966" s="2" t="s">
        <v>53</v>
      </c>
      <c r="N1966" s="2" t="s">
        <v>54</v>
      </c>
      <c r="O1966" s="2" t="s">
        <v>27</v>
      </c>
      <c r="P1966" s="2" t="s">
        <v>55</v>
      </c>
      <c r="Q1966" s="2" t="s">
        <v>56</v>
      </c>
      <c r="R1966" s="2" t="s">
        <v>57</v>
      </c>
      <c r="S1966" s="2" t="s">
        <v>58</v>
      </c>
    </row>
    <row r="1967" spans="1:34" hidden="1" outlineLevel="1" collapsed="1" x14ac:dyDescent="0.25">
      <c r="A1967" t="s">
        <v>39</v>
      </c>
      <c r="B1967" s="4" t="s">
        <v>34</v>
      </c>
      <c r="C1967" s="4" t="s">
        <v>4582</v>
      </c>
      <c r="D1967" s="4" t="s">
        <v>4583</v>
      </c>
      <c r="E1967" s="4">
        <v>6.5868200000000002E-3</v>
      </c>
      <c r="F1967" s="4">
        <v>6.6384300000000001E-4</v>
      </c>
      <c r="G1967" s="4">
        <v>1</v>
      </c>
      <c r="H1967" s="4">
        <v>1</v>
      </c>
      <c r="I1967" s="4">
        <v>4</v>
      </c>
      <c r="J1967" s="4" t="s">
        <v>4578</v>
      </c>
      <c r="K1967" s="4" t="s">
        <v>4584</v>
      </c>
      <c r="L1967" s="4" t="s">
        <v>4585</v>
      </c>
      <c r="M1967" s="4">
        <v>0</v>
      </c>
      <c r="N1967" s="4">
        <v>2529.1339600000001</v>
      </c>
      <c r="O1967" s="4" t="s">
        <v>34</v>
      </c>
      <c r="P1967" s="4" t="s">
        <v>34</v>
      </c>
      <c r="Q1967" s="4">
        <v>1.9819999999999999E-4</v>
      </c>
      <c r="R1967" s="4">
        <v>8.3429999999999995E-4</v>
      </c>
      <c r="S1967" s="4">
        <v>3.98</v>
      </c>
    </row>
    <row r="1968" spans="1:34" x14ac:dyDescent="0.25">
      <c r="A1968" s="3" t="s">
        <v>34</v>
      </c>
      <c r="B1968" s="3" t="s">
        <v>35</v>
      </c>
      <c r="C1968" s="3" t="s">
        <v>4586</v>
      </c>
      <c r="D1968" s="3" t="s">
        <v>4587</v>
      </c>
      <c r="E1968" s="3">
        <v>0</v>
      </c>
      <c r="F1968" s="3">
        <v>5.23</v>
      </c>
      <c r="G1968" s="3">
        <v>2</v>
      </c>
      <c r="H1968" s="3">
        <v>1</v>
      </c>
      <c r="I1968" s="3">
        <v>1</v>
      </c>
      <c r="J1968" s="3">
        <v>1</v>
      </c>
      <c r="K1968" s="3">
        <v>733</v>
      </c>
      <c r="L1968" s="3">
        <v>84.2</v>
      </c>
      <c r="M1968" s="3">
        <v>8.7200000000000006</v>
      </c>
      <c r="N1968" s="3">
        <v>4.09</v>
      </c>
      <c r="O1968" s="3">
        <v>1</v>
      </c>
      <c r="P1968" s="3" t="s">
        <v>39</v>
      </c>
      <c r="Q1968" s="3" t="s">
        <v>39</v>
      </c>
      <c r="R1968" s="3" t="s">
        <v>39</v>
      </c>
      <c r="S1968" s="3" t="s">
        <v>39</v>
      </c>
      <c r="T1968" s="3" t="s">
        <v>39</v>
      </c>
      <c r="U1968" s="3" t="s">
        <v>4586</v>
      </c>
      <c r="V1968" s="3" t="s">
        <v>39</v>
      </c>
      <c r="W1968" s="3" t="s">
        <v>427</v>
      </c>
      <c r="X1968" s="3" t="s">
        <v>39</v>
      </c>
      <c r="Y1968" s="3" t="s">
        <v>39</v>
      </c>
      <c r="Z1968" s="3" t="s">
        <v>39</v>
      </c>
      <c r="AA1968" s="3">
        <v>0</v>
      </c>
      <c r="AB1968" s="3" t="s">
        <v>34</v>
      </c>
      <c r="AC1968" s="3">
        <v>1</v>
      </c>
      <c r="AD1968" s="3">
        <v>0</v>
      </c>
      <c r="AE1968" s="3" t="s">
        <v>39</v>
      </c>
      <c r="AF1968" s="3">
        <v>0</v>
      </c>
      <c r="AG1968" s="3" t="s">
        <v>39</v>
      </c>
      <c r="AH1968" s="3" t="s">
        <v>1912</v>
      </c>
    </row>
    <row r="1969" spans="1:34" hidden="1" outlineLevel="1" collapsed="1" x14ac:dyDescent="0.25">
      <c r="A1969" t="s">
        <v>39</v>
      </c>
      <c r="B1969" s="2" t="s">
        <v>45</v>
      </c>
      <c r="C1969" s="2" t="s">
        <v>46</v>
      </c>
      <c r="D1969" s="2" t="s">
        <v>33</v>
      </c>
      <c r="E1969" s="2" t="s">
        <v>47</v>
      </c>
      <c r="F1969" s="2" t="s">
        <v>48</v>
      </c>
      <c r="G1969" s="2" t="s">
        <v>28</v>
      </c>
      <c r="H1969" s="2" t="s">
        <v>49</v>
      </c>
      <c r="I1969" s="2" t="s">
        <v>8</v>
      </c>
      <c r="J1969" s="2" t="s">
        <v>50</v>
      </c>
      <c r="K1969" s="2" t="s">
        <v>51</v>
      </c>
      <c r="L1969" s="2" t="s">
        <v>52</v>
      </c>
      <c r="M1969" s="2" t="s">
        <v>53</v>
      </c>
      <c r="N1969" s="2" t="s">
        <v>54</v>
      </c>
      <c r="O1969" s="2" t="s">
        <v>27</v>
      </c>
      <c r="P1969" s="2" t="s">
        <v>55</v>
      </c>
      <c r="Q1969" s="2" t="s">
        <v>56</v>
      </c>
      <c r="R1969" s="2" t="s">
        <v>57</v>
      </c>
      <c r="S1969" s="2" t="s">
        <v>58</v>
      </c>
    </row>
    <row r="1970" spans="1:34" hidden="1" outlineLevel="1" collapsed="1" x14ac:dyDescent="0.25">
      <c r="A1970" t="s">
        <v>39</v>
      </c>
      <c r="B1970" s="4" t="s">
        <v>34</v>
      </c>
      <c r="C1970" s="4" t="s">
        <v>4588</v>
      </c>
      <c r="D1970" s="4" t="s">
        <v>341</v>
      </c>
      <c r="E1970" s="4">
        <v>1.44988E-4</v>
      </c>
      <c r="F1970" s="4">
        <v>6.6384300000000001E-4</v>
      </c>
      <c r="G1970" s="4">
        <v>1</v>
      </c>
      <c r="H1970" s="4">
        <v>1</v>
      </c>
      <c r="I1970" s="4">
        <v>1</v>
      </c>
      <c r="J1970" s="4" t="s">
        <v>4586</v>
      </c>
      <c r="K1970" s="4" t="s">
        <v>4589</v>
      </c>
      <c r="L1970" s="4" t="s">
        <v>4590</v>
      </c>
      <c r="M1970" s="4">
        <v>0</v>
      </c>
      <c r="N1970" s="4">
        <v>1942.0491500000001</v>
      </c>
      <c r="O1970" s="4" t="s">
        <v>34</v>
      </c>
      <c r="P1970" s="4" t="s">
        <v>34</v>
      </c>
      <c r="Q1970" s="4">
        <v>1.9819999999999999E-4</v>
      </c>
      <c r="R1970" s="4">
        <v>5.8900000000000004E-6</v>
      </c>
      <c r="S1970" s="4">
        <v>4.09</v>
      </c>
    </row>
    <row r="1971" spans="1:34" x14ac:dyDescent="0.25">
      <c r="A1971" s="3" t="s">
        <v>34</v>
      </c>
      <c r="B1971" s="3" t="s">
        <v>35</v>
      </c>
      <c r="C1971" s="3" t="s">
        <v>4591</v>
      </c>
      <c r="D1971" s="3" t="s">
        <v>4592</v>
      </c>
      <c r="E1971" s="3">
        <v>0</v>
      </c>
      <c r="F1971" s="3">
        <v>5.2190000000000003</v>
      </c>
      <c r="G1971" s="3">
        <v>11</v>
      </c>
      <c r="H1971" s="3">
        <v>1</v>
      </c>
      <c r="I1971" s="3">
        <v>2</v>
      </c>
      <c r="J1971" s="3">
        <v>1</v>
      </c>
      <c r="K1971" s="3">
        <v>106</v>
      </c>
      <c r="L1971" s="3">
        <v>10.7</v>
      </c>
      <c r="M1971" s="3">
        <v>4.04</v>
      </c>
      <c r="N1971" s="3">
        <v>5.65</v>
      </c>
      <c r="O1971" s="3">
        <v>1</v>
      </c>
      <c r="P1971" s="3" t="s">
        <v>421</v>
      </c>
      <c r="Q1971" s="3" t="s">
        <v>876</v>
      </c>
      <c r="R1971" s="3" t="s">
        <v>877</v>
      </c>
      <c r="S1971" s="3" t="s">
        <v>4270</v>
      </c>
      <c r="T1971" s="3" t="s">
        <v>39</v>
      </c>
      <c r="U1971" s="3" t="s">
        <v>4593</v>
      </c>
      <c r="V1971" s="3" t="s">
        <v>39</v>
      </c>
      <c r="W1971" s="3" t="s">
        <v>1340</v>
      </c>
      <c r="X1971" s="3" t="s">
        <v>39</v>
      </c>
      <c r="Y1971" s="3" t="s">
        <v>39</v>
      </c>
      <c r="Z1971" s="3" t="s">
        <v>39</v>
      </c>
      <c r="AA1971" s="3">
        <v>0</v>
      </c>
      <c r="AB1971" s="3" t="s">
        <v>34</v>
      </c>
      <c r="AC1971" s="3">
        <v>1</v>
      </c>
      <c r="AD1971" s="3">
        <v>0</v>
      </c>
      <c r="AE1971" s="3" t="s">
        <v>39</v>
      </c>
      <c r="AF1971" s="3">
        <v>0</v>
      </c>
      <c r="AG1971" s="3" t="s">
        <v>39</v>
      </c>
      <c r="AH1971" s="3" t="s">
        <v>39</v>
      </c>
    </row>
    <row r="1972" spans="1:34" hidden="1" outlineLevel="1" collapsed="1" x14ac:dyDescent="0.25">
      <c r="A1972" t="s">
        <v>39</v>
      </c>
      <c r="B1972" s="2" t="s">
        <v>45</v>
      </c>
      <c r="C1972" s="2" t="s">
        <v>46</v>
      </c>
      <c r="D1972" s="2" t="s">
        <v>33</v>
      </c>
      <c r="E1972" s="2" t="s">
        <v>47</v>
      </c>
      <c r="F1972" s="2" t="s">
        <v>48</v>
      </c>
      <c r="G1972" s="2" t="s">
        <v>28</v>
      </c>
      <c r="H1972" s="2" t="s">
        <v>49</v>
      </c>
      <c r="I1972" s="2" t="s">
        <v>8</v>
      </c>
      <c r="J1972" s="2" t="s">
        <v>50</v>
      </c>
      <c r="K1972" s="2" t="s">
        <v>51</v>
      </c>
      <c r="L1972" s="2" t="s">
        <v>52</v>
      </c>
      <c r="M1972" s="2" t="s">
        <v>53</v>
      </c>
      <c r="N1972" s="2" t="s">
        <v>54</v>
      </c>
      <c r="O1972" s="2" t="s">
        <v>27</v>
      </c>
      <c r="P1972" s="2" t="s">
        <v>55</v>
      </c>
      <c r="Q1972" s="2" t="s">
        <v>56</v>
      </c>
      <c r="R1972" s="2" t="s">
        <v>57</v>
      </c>
      <c r="S1972" s="2" t="s">
        <v>58</v>
      </c>
    </row>
    <row r="1973" spans="1:34" hidden="1" outlineLevel="1" collapsed="1" x14ac:dyDescent="0.25">
      <c r="A1973" t="s">
        <v>39</v>
      </c>
      <c r="B1973" s="4" t="s">
        <v>34</v>
      </c>
      <c r="C1973" s="4" t="s">
        <v>4594</v>
      </c>
      <c r="D1973" s="4" t="s">
        <v>39</v>
      </c>
      <c r="E1973" s="4">
        <v>1.4716100000000001E-4</v>
      </c>
      <c r="F1973" s="4">
        <v>6.6384300000000001E-4</v>
      </c>
      <c r="G1973" s="4">
        <v>1</v>
      </c>
      <c r="H1973" s="4">
        <v>1</v>
      </c>
      <c r="I1973" s="4">
        <v>2</v>
      </c>
      <c r="J1973" s="4" t="s">
        <v>4591</v>
      </c>
      <c r="K1973" s="4" t="s">
        <v>4595</v>
      </c>
      <c r="L1973" s="4" t="s">
        <v>39</v>
      </c>
      <c r="M1973" s="4">
        <v>0</v>
      </c>
      <c r="N1973" s="4">
        <v>1333.6481699999999</v>
      </c>
      <c r="O1973" s="4" t="s">
        <v>34</v>
      </c>
      <c r="P1973" s="4" t="s">
        <v>34</v>
      </c>
      <c r="Q1973" s="4">
        <v>1.9819999999999999E-4</v>
      </c>
      <c r="R1973" s="4">
        <v>6.0390000000000001E-6</v>
      </c>
      <c r="S1973" s="4">
        <v>3.63</v>
      </c>
    </row>
    <row r="1974" spans="1:34" x14ac:dyDescent="0.25">
      <c r="A1974" s="3" t="s">
        <v>34</v>
      </c>
      <c r="B1974" s="3" t="s">
        <v>35</v>
      </c>
      <c r="C1974" s="3" t="s">
        <v>4596</v>
      </c>
      <c r="D1974" s="3" t="s">
        <v>4597</v>
      </c>
      <c r="E1974" s="3">
        <v>0</v>
      </c>
      <c r="F1974" s="3">
        <v>5.165</v>
      </c>
      <c r="G1974" s="3">
        <v>4</v>
      </c>
      <c r="H1974" s="3">
        <v>1</v>
      </c>
      <c r="I1974" s="3">
        <v>2</v>
      </c>
      <c r="J1974" s="3">
        <v>1</v>
      </c>
      <c r="K1974" s="3">
        <v>471</v>
      </c>
      <c r="L1974" s="3">
        <v>51.6</v>
      </c>
      <c r="M1974" s="3">
        <v>5.31</v>
      </c>
      <c r="N1974" s="3">
        <v>5.59</v>
      </c>
      <c r="O1974" s="3">
        <v>1</v>
      </c>
      <c r="P1974" s="3" t="s">
        <v>421</v>
      </c>
      <c r="Q1974" s="3" t="s">
        <v>39</v>
      </c>
      <c r="R1974" s="3" t="s">
        <v>1023</v>
      </c>
      <c r="S1974" s="3" t="s">
        <v>4598</v>
      </c>
      <c r="T1974" s="3" t="s">
        <v>39</v>
      </c>
      <c r="U1974" s="3" t="s">
        <v>4599</v>
      </c>
      <c r="V1974" s="3" t="s">
        <v>39</v>
      </c>
      <c r="W1974" s="3" t="s">
        <v>1885</v>
      </c>
      <c r="X1974" s="3" t="s">
        <v>39</v>
      </c>
      <c r="Y1974" s="3" t="s">
        <v>39</v>
      </c>
      <c r="Z1974" s="3" t="s">
        <v>39</v>
      </c>
      <c r="AA1974" s="3">
        <v>0</v>
      </c>
      <c r="AB1974" s="3" t="s">
        <v>34</v>
      </c>
      <c r="AC1974" s="3">
        <v>1</v>
      </c>
      <c r="AD1974" s="3">
        <v>0</v>
      </c>
      <c r="AE1974" s="3" t="s">
        <v>39</v>
      </c>
      <c r="AF1974" s="3">
        <v>0</v>
      </c>
      <c r="AG1974" s="3" t="s">
        <v>39</v>
      </c>
      <c r="AH1974" s="3" t="s">
        <v>39</v>
      </c>
    </row>
    <row r="1975" spans="1:34" hidden="1" outlineLevel="1" collapsed="1" x14ac:dyDescent="0.25">
      <c r="A1975" t="s">
        <v>39</v>
      </c>
      <c r="B1975" s="2" t="s">
        <v>45</v>
      </c>
      <c r="C1975" s="2" t="s">
        <v>46</v>
      </c>
      <c r="D1975" s="2" t="s">
        <v>33</v>
      </c>
      <c r="E1975" s="2" t="s">
        <v>47</v>
      </c>
      <c r="F1975" s="2" t="s">
        <v>48</v>
      </c>
      <c r="G1975" s="2" t="s">
        <v>28</v>
      </c>
      <c r="H1975" s="2" t="s">
        <v>49</v>
      </c>
      <c r="I1975" s="2" t="s">
        <v>8</v>
      </c>
      <c r="J1975" s="2" t="s">
        <v>50</v>
      </c>
      <c r="K1975" s="2" t="s">
        <v>51</v>
      </c>
      <c r="L1975" s="2" t="s">
        <v>52</v>
      </c>
      <c r="M1975" s="2" t="s">
        <v>53</v>
      </c>
      <c r="N1975" s="2" t="s">
        <v>54</v>
      </c>
      <c r="O1975" s="2" t="s">
        <v>27</v>
      </c>
      <c r="P1975" s="2" t="s">
        <v>55</v>
      </c>
      <c r="Q1975" s="2" t="s">
        <v>56</v>
      </c>
      <c r="R1975" s="2" t="s">
        <v>57</v>
      </c>
      <c r="S1975" s="2" t="s">
        <v>58</v>
      </c>
    </row>
    <row r="1976" spans="1:34" hidden="1" outlineLevel="1" collapsed="1" x14ac:dyDescent="0.25">
      <c r="A1976" t="s">
        <v>39</v>
      </c>
      <c r="B1976" s="4" t="s">
        <v>34</v>
      </c>
      <c r="C1976" s="4" t="s">
        <v>4600</v>
      </c>
      <c r="D1976" s="4" t="s">
        <v>39</v>
      </c>
      <c r="E1976" s="4">
        <v>2.2055899999999999E-3</v>
      </c>
      <c r="F1976" s="4">
        <v>6.6384300000000001E-4</v>
      </c>
      <c r="G1976" s="4">
        <v>1</v>
      </c>
      <c r="H1976" s="4">
        <v>1</v>
      </c>
      <c r="I1976" s="4">
        <v>2</v>
      </c>
      <c r="J1976" s="4" t="s">
        <v>4596</v>
      </c>
      <c r="K1976" s="4" t="s">
        <v>4601</v>
      </c>
      <c r="L1976" s="4" t="s">
        <v>39</v>
      </c>
      <c r="M1976" s="4">
        <v>0</v>
      </c>
      <c r="N1976" s="4">
        <v>1989.9862700000001</v>
      </c>
      <c r="O1976" s="4" t="s">
        <v>34</v>
      </c>
      <c r="P1976" s="4" t="s">
        <v>34</v>
      </c>
      <c r="Q1976" s="4">
        <v>1.9819999999999999E-4</v>
      </c>
      <c r="R1976" s="4">
        <v>2.0220000000000001E-4</v>
      </c>
      <c r="S1976" s="4">
        <v>3.62</v>
      </c>
    </row>
    <row r="1977" spans="1:34" x14ac:dyDescent="0.25">
      <c r="A1977" s="3" t="s">
        <v>34</v>
      </c>
      <c r="B1977" s="3" t="s">
        <v>35</v>
      </c>
      <c r="C1977" s="3" t="s">
        <v>4602</v>
      </c>
      <c r="D1977" s="3" t="s">
        <v>4603</v>
      </c>
      <c r="E1977" s="3">
        <v>0</v>
      </c>
      <c r="F1977" s="3">
        <v>5.125</v>
      </c>
      <c r="G1977" s="3">
        <v>13</v>
      </c>
      <c r="H1977" s="3">
        <v>2</v>
      </c>
      <c r="I1977" s="3">
        <v>10</v>
      </c>
      <c r="J1977" s="3">
        <v>2</v>
      </c>
      <c r="K1977" s="3">
        <v>131</v>
      </c>
      <c r="L1977" s="3">
        <v>14.2</v>
      </c>
      <c r="M1977" s="3">
        <v>10.07</v>
      </c>
      <c r="N1977" s="3">
        <v>17.38</v>
      </c>
      <c r="O1977" s="3">
        <v>2</v>
      </c>
      <c r="P1977" s="3" t="s">
        <v>39</v>
      </c>
      <c r="Q1977" s="3" t="s">
        <v>2246</v>
      </c>
      <c r="R1977" s="3" t="s">
        <v>2869</v>
      </c>
      <c r="S1977" s="3" t="s">
        <v>4369</v>
      </c>
      <c r="T1977" s="3" t="s">
        <v>39</v>
      </c>
      <c r="U1977" s="3" t="s">
        <v>4604</v>
      </c>
      <c r="V1977" s="3" t="s">
        <v>39</v>
      </c>
      <c r="W1977" s="3" t="s">
        <v>879</v>
      </c>
      <c r="X1977" s="3" t="s">
        <v>39</v>
      </c>
      <c r="Y1977" s="3" t="s">
        <v>39</v>
      </c>
      <c r="Z1977" s="3" t="s">
        <v>39</v>
      </c>
      <c r="AA1977" s="3">
        <v>0</v>
      </c>
      <c r="AB1977" s="3" t="s">
        <v>34</v>
      </c>
      <c r="AC1977" s="3">
        <v>1</v>
      </c>
      <c r="AD1977" s="3">
        <v>0</v>
      </c>
      <c r="AE1977" s="3" t="s">
        <v>39</v>
      </c>
      <c r="AF1977" s="3">
        <v>0</v>
      </c>
      <c r="AG1977" s="3" t="s">
        <v>39</v>
      </c>
      <c r="AH1977" s="3" t="s">
        <v>39</v>
      </c>
    </row>
    <row r="1978" spans="1:34" hidden="1" outlineLevel="1" collapsed="1" x14ac:dyDescent="0.25">
      <c r="A1978" t="s">
        <v>39</v>
      </c>
      <c r="B1978" s="2" t="s">
        <v>45</v>
      </c>
      <c r="C1978" s="2" t="s">
        <v>46</v>
      </c>
      <c r="D1978" s="2" t="s">
        <v>33</v>
      </c>
      <c r="E1978" s="2" t="s">
        <v>47</v>
      </c>
      <c r="F1978" s="2" t="s">
        <v>48</v>
      </c>
      <c r="G1978" s="2" t="s">
        <v>28</v>
      </c>
      <c r="H1978" s="2" t="s">
        <v>49</v>
      </c>
      <c r="I1978" s="2" t="s">
        <v>8</v>
      </c>
      <c r="J1978" s="2" t="s">
        <v>50</v>
      </c>
      <c r="K1978" s="2" t="s">
        <v>51</v>
      </c>
      <c r="L1978" s="2" t="s">
        <v>52</v>
      </c>
      <c r="M1978" s="2" t="s">
        <v>53</v>
      </c>
      <c r="N1978" s="2" t="s">
        <v>54</v>
      </c>
      <c r="O1978" s="2" t="s">
        <v>27</v>
      </c>
      <c r="P1978" s="2" t="s">
        <v>55</v>
      </c>
      <c r="Q1978" s="2" t="s">
        <v>56</v>
      </c>
      <c r="R1978" s="2" t="s">
        <v>57</v>
      </c>
      <c r="S1978" s="2" t="s">
        <v>58</v>
      </c>
    </row>
    <row r="1979" spans="1:34" hidden="1" outlineLevel="1" collapsed="1" x14ac:dyDescent="0.25">
      <c r="A1979" t="s">
        <v>39</v>
      </c>
      <c r="B1979" s="4" t="s">
        <v>34</v>
      </c>
      <c r="C1979" s="4" t="s">
        <v>4605</v>
      </c>
      <c r="D1979" s="4" t="s">
        <v>39</v>
      </c>
      <c r="E1979" s="4">
        <v>2.1477900000000001E-2</v>
      </c>
      <c r="F1979" s="4">
        <v>6.6384300000000001E-4</v>
      </c>
      <c r="G1979" s="4">
        <v>1</v>
      </c>
      <c r="H1979" s="4">
        <v>2</v>
      </c>
      <c r="I1979" s="4">
        <v>2</v>
      </c>
      <c r="J1979" s="4" t="s">
        <v>4602</v>
      </c>
      <c r="K1979" s="4" t="s">
        <v>4606</v>
      </c>
      <c r="L1979" s="4" t="s">
        <v>39</v>
      </c>
      <c r="M1979" s="4">
        <v>0</v>
      </c>
      <c r="N1979" s="4">
        <v>856.42715999999996</v>
      </c>
      <c r="O1979" s="4" t="s">
        <v>34</v>
      </c>
      <c r="P1979" s="4" t="s">
        <v>34</v>
      </c>
      <c r="Q1979" s="4">
        <v>1.9819999999999999E-4</v>
      </c>
      <c r="R1979" s="4">
        <v>3.9029999999999998E-3</v>
      </c>
      <c r="S1979" s="4">
        <v>2.4</v>
      </c>
    </row>
    <row r="1980" spans="1:34" hidden="1" outlineLevel="1" collapsed="1" x14ac:dyDescent="0.25">
      <c r="A1980" t="s">
        <v>39</v>
      </c>
      <c r="B1980" s="4" t="s">
        <v>34</v>
      </c>
      <c r="C1980" s="4" t="s">
        <v>4607</v>
      </c>
      <c r="D1980" s="4" t="s">
        <v>39</v>
      </c>
      <c r="E1980" s="4">
        <v>1.2512199999999999E-2</v>
      </c>
      <c r="F1980" s="4">
        <v>6.6384300000000001E-4</v>
      </c>
      <c r="G1980" s="4">
        <v>1</v>
      </c>
      <c r="H1980" s="4">
        <v>2</v>
      </c>
      <c r="I1980" s="4">
        <v>8</v>
      </c>
      <c r="J1980" s="4" t="s">
        <v>4602</v>
      </c>
      <c r="K1980" s="4" t="s">
        <v>4608</v>
      </c>
      <c r="L1980" s="4" t="s">
        <v>39</v>
      </c>
      <c r="M1980" s="4">
        <v>0</v>
      </c>
      <c r="N1980" s="4">
        <v>953.60298999999998</v>
      </c>
      <c r="O1980" s="4" t="s">
        <v>34</v>
      </c>
      <c r="P1980" s="4" t="s">
        <v>34</v>
      </c>
      <c r="Q1980" s="4">
        <v>1.9819999999999999E-4</v>
      </c>
      <c r="R1980" s="4">
        <v>1.9220000000000001E-3</v>
      </c>
      <c r="S1980" s="4">
        <v>1.94</v>
      </c>
    </row>
    <row r="1981" spans="1:34" x14ac:dyDescent="0.25">
      <c r="A1981" s="3" t="s">
        <v>34</v>
      </c>
      <c r="B1981" s="3" t="s">
        <v>35</v>
      </c>
      <c r="C1981" s="3" t="s">
        <v>4609</v>
      </c>
      <c r="D1981" s="3" t="s">
        <v>4610</v>
      </c>
      <c r="E1981" s="3">
        <v>0</v>
      </c>
      <c r="F1981" s="3">
        <v>5.1100000000000003</v>
      </c>
      <c r="G1981" s="3">
        <v>12</v>
      </c>
      <c r="H1981" s="3">
        <v>2</v>
      </c>
      <c r="I1981" s="3">
        <v>3</v>
      </c>
      <c r="J1981" s="3">
        <v>1</v>
      </c>
      <c r="K1981" s="3">
        <v>134</v>
      </c>
      <c r="L1981" s="3">
        <v>14.3</v>
      </c>
      <c r="M1981" s="3">
        <v>10.65</v>
      </c>
      <c r="N1981" s="3">
        <v>5.91</v>
      </c>
      <c r="O1981" s="3">
        <v>2</v>
      </c>
      <c r="P1981" s="3" t="s">
        <v>39</v>
      </c>
      <c r="Q1981" s="3" t="s">
        <v>1252</v>
      </c>
      <c r="R1981" s="3" t="s">
        <v>2869</v>
      </c>
      <c r="S1981" s="3" t="s">
        <v>4369</v>
      </c>
      <c r="T1981" s="3" t="s">
        <v>39</v>
      </c>
      <c r="U1981" s="3" t="s">
        <v>4611</v>
      </c>
      <c r="V1981" s="3" t="s">
        <v>39</v>
      </c>
      <c r="W1981" s="3" t="s">
        <v>1340</v>
      </c>
      <c r="X1981" s="3" t="s">
        <v>39</v>
      </c>
      <c r="Y1981" s="3" t="s">
        <v>39</v>
      </c>
      <c r="Z1981" s="3" t="s">
        <v>39</v>
      </c>
      <c r="AA1981" s="3">
        <v>0</v>
      </c>
      <c r="AB1981" s="3" t="s">
        <v>34</v>
      </c>
      <c r="AC1981" s="3">
        <v>1</v>
      </c>
      <c r="AD1981" s="3">
        <v>0</v>
      </c>
      <c r="AE1981" s="3" t="s">
        <v>39</v>
      </c>
      <c r="AF1981" s="3">
        <v>0</v>
      </c>
      <c r="AG1981" s="3" t="s">
        <v>39</v>
      </c>
      <c r="AH1981" s="3" t="s">
        <v>39</v>
      </c>
    </row>
    <row r="1982" spans="1:34" hidden="1" outlineLevel="1" collapsed="1" x14ac:dyDescent="0.25">
      <c r="A1982" t="s">
        <v>39</v>
      </c>
      <c r="B1982" s="2" t="s">
        <v>45</v>
      </c>
      <c r="C1982" s="2" t="s">
        <v>46</v>
      </c>
      <c r="D1982" s="2" t="s">
        <v>33</v>
      </c>
      <c r="E1982" s="2" t="s">
        <v>47</v>
      </c>
      <c r="F1982" s="2" t="s">
        <v>48</v>
      </c>
      <c r="G1982" s="2" t="s">
        <v>28</v>
      </c>
      <c r="H1982" s="2" t="s">
        <v>49</v>
      </c>
      <c r="I1982" s="2" t="s">
        <v>8</v>
      </c>
      <c r="J1982" s="2" t="s">
        <v>50</v>
      </c>
      <c r="K1982" s="2" t="s">
        <v>51</v>
      </c>
      <c r="L1982" s="2" t="s">
        <v>52</v>
      </c>
      <c r="M1982" s="2" t="s">
        <v>53</v>
      </c>
      <c r="N1982" s="2" t="s">
        <v>54</v>
      </c>
      <c r="O1982" s="2" t="s">
        <v>27</v>
      </c>
      <c r="P1982" s="2" t="s">
        <v>55</v>
      </c>
      <c r="Q1982" s="2" t="s">
        <v>56</v>
      </c>
      <c r="R1982" s="2" t="s">
        <v>57</v>
      </c>
      <c r="S1982" s="2" t="s">
        <v>58</v>
      </c>
    </row>
    <row r="1983" spans="1:34" hidden="1" outlineLevel="1" collapsed="1" x14ac:dyDescent="0.25">
      <c r="A1983" t="s">
        <v>39</v>
      </c>
      <c r="B1983" s="4" t="s">
        <v>34</v>
      </c>
      <c r="C1983" s="4" t="s">
        <v>4612</v>
      </c>
      <c r="D1983" s="4" t="s">
        <v>39</v>
      </c>
      <c r="E1983" s="4">
        <v>2.36852E-2</v>
      </c>
      <c r="F1983" s="4">
        <v>6.6384300000000001E-4</v>
      </c>
      <c r="G1983" s="4">
        <v>1</v>
      </c>
      <c r="H1983" s="4">
        <v>1</v>
      </c>
      <c r="I1983" s="4">
        <v>2</v>
      </c>
      <c r="J1983" s="4" t="s">
        <v>4609</v>
      </c>
      <c r="K1983" s="4" t="s">
        <v>4613</v>
      </c>
      <c r="L1983" s="4" t="s">
        <v>39</v>
      </c>
      <c r="M1983" s="4">
        <v>0</v>
      </c>
      <c r="N1983" s="4">
        <v>944.53123000000005</v>
      </c>
      <c r="O1983" s="4" t="s">
        <v>34</v>
      </c>
      <c r="P1983" s="4" t="s">
        <v>34</v>
      </c>
      <c r="Q1983" s="4">
        <v>1.9819999999999999E-4</v>
      </c>
      <c r="R1983" s="4">
        <v>4.437E-3</v>
      </c>
      <c r="S1983" s="4">
        <v>2.02</v>
      </c>
    </row>
    <row r="1984" spans="1:34" hidden="1" outlineLevel="1" collapsed="1" x14ac:dyDescent="0.25">
      <c r="A1984" t="s">
        <v>39</v>
      </c>
      <c r="B1984" s="4" t="s">
        <v>34</v>
      </c>
      <c r="C1984" s="4" t="s">
        <v>4373</v>
      </c>
      <c r="D1984" s="4" t="s">
        <v>39</v>
      </c>
      <c r="E1984" s="4">
        <v>1.16209E-2</v>
      </c>
      <c r="F1984" s="4">
        <v>6.6384300000000001E-4</v>
      </c>
      <c r="G1984" s="4">
        <v>2</v>
      </c>
      <c r="H1984" s="4">
        <v>3</v>
      </c>
      <c r="I1984" s="4">
        <v>1</v>
      </c>
      <c r="J1984" s="4" t="s">
        <v>4374</v>
      </c>
      <c r="K1984" s="4" t="s">
        <v>4375</v>
      </c>
      <c r="L1984" s="4" t="s">
        <v>39</v>
      </c>
      <c r="M1984" s="4">
        <v>0</v>
      </c>
      <c r="N1984" s="4">
        <v>850.52575000000002</v>
      </c>
      <c r="O1984" s="4" t="s">
        <v>34</v>
      </c>
      <c r="P1984" s="4" t="s">
        <v>34</v>
      </c>
      <c r="Q1984" s="4">
        <v>1.9819999999999999E-4</v>
      </c>
      <c r="R1984" s="4">
        <v>1.748E-3</v>
      </c>
      <c r="S1984" s="4">
        <v>2.14</v>
      </c>
    </row>
    <row r="1985" spans="1:34" x14ac:dyDescent="0.25">
      <c r="A1985" s="3" t="s">
        <v>34</v>
      </c>
      <c r="B1985" s="3" t="s">
        <v>35</v>
      </c>
      <c r="C1985" s="3" t="s">
        <v>4614</v>
      </c>
      <c r="D1985" s="3" t="s">
        <v>4615</v>
      </c>
      <c r="E1985" s="3">
        <v>0</v>
      </c>
      <c r="F1985" s="3">
        <v>5.069</v>
      </c>
      <c r="G1985" s="3">
        <v>10</v>
      </c>
      <c r="H1985" s="3">
        <v>1</v>
      </c>
      <c r="I1985" s="3">
        <v>1</v>
      </c>
      <c r="J1985" s="3">
        <v>1</v>
      </c>
      <c r="K1985" s="3">
        <v>167</v>
      </c>
      <c r="L1985" s="3">
        <v>18.7</v>
      </c>
      <c r="M1985" s="3">
        <v>4.5599999999999996</v>
      </c>
      <c r="N1985" s="3">
        <v>3.67</v>
      </c>
      <c r="O1985" s="3">
        <v>1</v>
      </c>
      <c r="P1985" s="3" t="s">
        <v>4616</v>
      </c>
      <c r="Q1985" s="3" t="s">
        <v>4617</v>
      </c>
      <c r="R1985" s="3" t="s">
        <v>4618</v>
      </c>
      <c r="S1985" s="3" t="s">
        <v>4619</v>
      </c>
      <c r="T1985" s="3" t="s">
        <v>4620</v>
      </c>
      <c r="U1985" s="3" t="s">
        <v>4614</v>
      </c>
      <c r="V1985" s="3" t="s">
        <v>4621</v>
      </c>
      <c r="W1985" s="3" t="s">
        <v>147</v>
      </c>
      <c r="X1985" s="3" t="s">
        <v>39</v>
      </c>
      <c r="Y1985" s="3" t="s">
        <v>39</v>
      </c>
      <c r="Z1985" s="3" t="s">
        <v>39</v>
      </c>
      <c r="AA1985" s="3">
        <v>0</v>
      </c>
      <c r="AB1985" s="3" t="s">
        <v>34</v>
      </c>
      <c r="AC1985" s="3">
        <v>1</v>
      </c>
      <c r="AD1985" s="3">
        <v>0</v>
      </c>
      <c r="AE1985" s="3" t="s">
        <v>39</v>
      </c>
      <c r="AF1985" s="3">
        <v>0</v>
      </c>
      <c r="AG1985" s="3" t="s">
        <v>39</v>
      </c>
      <c r="AH1985" s="3" t="s">
        <v>39</v>
      </c>
    </row>
    <row r="1986" spans="1:34" hidden="1" outlineLevel="1" collapsed="1" x14ac:dyDescent="0.25">
      <c r="A1986" t="s">
        <v>39</v>
      </c>
      <c r="B1986" s="2" t="s">
        <v>45</v>
      </c>
      <c r="C1986" s="2" t="s">
        <v>46</v>
      </c>
      <c r="D1986" s="2" t="s">
        <v>33</v>
      </c>
      <c r="E1986" s="2" t="s">
        <v>47</v>
      </c>
      <c r="F1986" s="2" t="s">
        <v>48</v>
      </c>
      <c r="G1986" s="2" t="s">
        <v>28</v>
      </c>
      <c r="H1986" s="2" t="s">
        <v>49</v>
      </c>
      <c r="I1986" s="2" t="s">
        <v>8</v>
      </c>
      <c r="J1986" s="2" t="s">
        <v>50</v>
      </c>
      <c r="K1986" s="2" t="s">
        <v>51</v>
      </c>
      <c r="L1986" s="2" t="s">
        <v>52</v>
      </c>
      <c r="M1986" s="2" t="s">
        <v>53</v>
      </c>
      <c r="N1986" s="2" t="s">
        <v>54</v>
      </c>
      <c r="O1986" s="2" t="s">
        <v>27</v>
      </c>
      <c r="P1986" s="2" t="s">
        <v>55</v>
      </c>
      <c r="Q1986" s="2" t="s">
        <v>56</v>
      </c>
      <c r="R1986" s="2" t="s">
        <v>57</v>
      </c>
      <c r="S1986" s="2" t="s">
        <v>58</v>
      </c>
    </row>
    <row r="1987" spans="1:34" hidden="1" outlineLevel="1" collapsed="1" x14ac:dyDescent="0.25">
      <c r="A1987" t="s">
        <v>39</v>
      </c>
      <c r="B1987" s="4" t="s">
        <v>34</v>
      </c>
      <c r="C1987" s="4" t="s">
        <v>4622</v>
      </c>
      <c r="D1987" s="4" t="s">
        <v>39</v>
      </c>
      <c r="E1987" s="4">
        <v>1.92354E-4</v>
      </c>
      <c r="F1987" s="4">
        <v>6.6384300000000001E-4</v>
      </c>
      <c r="G1987" s="4">
        <v>1</v>
      </c>
      <c r="H1987" s="4">
        <v>1</v>
      </c>
      <c r="I1987" s="4">
        <v>1</v>
      </c>
      <c r="J1987" s="4" t="s">
        <v>4614</v>
      </c>
      <c r="K1987" s="4" t="s">
        <v>4623</v>
      </c>
      <c r="L1987" s="4" t="s">
        <v>39</v>
      </c>
      <c r="M1987" s="4">
        <v>0</v>
      </c>
      <c r="N1987" s="4">
        <v>1815.8283100000001</v>
      </c>
      <c r="O1987" s="4" t="s">
        <v>34</v>
      </c>
      <c r="P1987" s="4" t="s">
        <v>34</v>
      </c>
      <c r="Q1987" s="4">
        <v>1.9819999999999999E-4</v>
      </c>
      <c r="R1987" s="4">
        <v>8.5290000000000008E-6</v>
      </c>
      <c r="S1987" s="4">
        <v>3.67</v>
      </c>
    </row>
    <row r="1988" spans="1:34" x14ac:dyDescent="0.25">
      <c r="A1988" s="3" t="s">
        <v>34</v>
      </c>
      <c r="B1988" s="3" t="s">
        <v>35</v>
      </c>
      <c r="C1988" s="3" t="s">
        <v>4624</v>
      </c>
      <c r="D1988" s="3" t="s">
        <v>4625</v>
      </c>
      <c r="E1988" s="3">
        <v>0</v>
      </c>
      <c r="F1988" s="3">
        <v>4.9610000000000003</v>
      </c>
      <c r="G1988" s="3">
        <v>18</v>
      </c>
      <c r="H1988" s="3">
        <v>2</v>
      </c>
      <c r="I1988" s="3">
        <v>4</v>
      </c>
      <c r="J1988" s="3">
        <v>2</v>
      </c>
      <c r="K1988" s="3">
        <v>147</v>
      </c>
      <c r="L1988" s="3">
        <v>16.100000000000001</v>
      </c>
      <c r="M1988" s="3">
        <v>4.3</v>
      </c>
      <c r="N1988" s="3">
        <v>6</v>
      </c>
      <c r="O1988" s="3">
        <v>2</v>
      </c>
      <c r="P1988" s="3" t="s">
        <v>39</v>
      </c>
      <c r="Q1988" s="3" t="s">
        <v>39</v>
      </c>
      <c r="R1988" s="3" t="s">
        <v>4626</v>
      </c>
      <c r="S1988" s="3" t="s">
        <v>4627</v>
      </c>
      <c r="T1988" s="3" t="s">
        <v>39</v>
      </c>
      <c r="U1988" s="3" t="s">
        <v>4628</v>
      </c>
      <c r="V1988" s="3" t="s">
        <v>39</v>
      </c>
      <c r="W1988" s="3" t="s">
        <v>879</v>
      </c>
      <c r="X1988" s="3" t="s">
        <v>39</v>
      </c>
      <c r="Y1988" s="3" t="s">
        <v>39</v>
      </c>
      <c r="Z1988" s="3" t="s">
        <v>39</v>
      </c>
      <c r="AA1988" s="3">
        <v>0</v>
      </c>
      <c r="AB1988" s="3" t="s">
        <v>34</v>
      </c>
      <c r="AC1988" s="3">
        <v>1</v>
      </c>
      <c r="AD1988" s="3">
        <v>0</v>
      </c>
      <c r="AE1988" s="3" t="s">
        <v>39</v>
      </c>
      <c r="AF1988" s="3">
        <v>0</v>
      </c>
      <c r="AG1988" s="3" t="s">
        <v>39</v>
      </c>
      <c r="AH1988" s="3" t="s">
        <v>1912</v>
      </c>
    </row>
    <row r="1989" spans="1:34" hidden="1" outlineLevel="1" collapsed="1" x14ac:dyDescent="0.25">
      <c r="A1989" t="s">
        <v>39</v>
      </c>
      <c r="B1989" s="2" t="s">
        <v>45</v>
      </c>
      <c r="C1989" s="2" t="s">
        <v>46</v>
      </c>
      <c r="D1989" s="2" t="s">
        <v>33</v>
      </c>
      <c r="E1989" s="2" t="s">
        <v>47</v>
      </c>
      <c r="F1989" s="2" t="s">
        <v>48</v>
      </c>
      <c r="G1989" s="2" t="s">
        <v>28</v>
      </c>
      <c r="H1989" s="2" t="s">
        <v>49</v>
      </c>
      <c r="I1989" s="2" t="s">
        <v>8</v>
      </c>
      <c r="J1989" s="2" t="s">
        <v>50</v>
      </c>
      <c r="K1989" s="2" t="s">
        <v>51</v>
      </c>
      <c r="L1989" s="2" t="s">
        <v>52</v>
      </c>
      <c r="M1989" s="2" t="s">
        <v>53</v>
      </c>
      <c r="N1989" s="2" t="s">
        <v>54</v>
      </c>
      <c r="O1989" s="2" t="s">
        <v>27</v>
      </c>
      <c r="P1989" s="2" t="s">
        <v>55</v>
      </c>
      <c r="Q1989" s="2" t="s">
        <v>56</v>
      </c>
      <c r="R1989" s="2" t="s">
        <v>57</v>
      </c>
      <c r="S1989" s="2" t="s">
        <v>58</v>
      </c>
    </row>
    <row r="1990" spans="1:34" hidden="1" outlineLevel="1" collapsed="1" x14ac:dyDescent="0.25">
      <c r="A1990" t="s">
        <v>39</v>
      </c>
      <c r="B1990" s="4" t="s">
        <v>34</v>
      </c>
      <c r="C1990" s="4" t="s">
        <v>4629</v>
      </c>
      <c r="D1990" s="4" t="s">
        <v>341</v>
      </c>
      <c r="E1990" s="4">
        <v>8.4745299999999996E-2</v>
      </c>
      <c r="F1990" s="4">
        <v>1.35166E-3</v>
      </c>
      <c r="G1990" s="4">
        <v>1</v>
      </c>
      <c r="H1990" s="4">
        <v>1</v>
      </c>
      <c r="I1990" s="4">
        <v>3</v>
      </c>
      <c r="J1990" s="4" t="s">
        <v>4624</v>
      </c>
      <c r="K1990" s="4" t="s">
        <v>4630</v>
      </c>
      <c r="L1990" s="4" t="s">
        <v>4631</v>
      </c>
      <c r="M1990" s="4">
        <v>0</v>
      </c>
      <c r="N1990" s="4">
        <v>1537.73804</v>
      </c>
      <c r="O1990" s="4" t="s">
        <v>34</v>
      </c>
      <c r="P1990" s="4" t="s">
        <v>34</v>
      </c>
      <c r="Q1990" s="4">
        <v>3.7310000000000002E-4</v>
      </c>
      <c r="R1990" s="4">
        <v>2.4070000000000001E-2</v>
      </c>
      <c r="S1990" s="4">
        <v>1.53</v>
      </c>
    </row>
    <row r="1991" spans="1:34" hidden="1" outlineLevel="1" collapsed="1" x14ac:dyDescent="0.25">
      <c r="A1991" t="s">
        <v>39</v>
      </c>
      <c r="B1991" s="4" t="s">
        <v>34</v>
      </c>
      <c r="C1991" s="4" t="s">
        <v>4632</v>
      </c>
      <c r="D1991" s="4" t="s">
        <v>39</v>
      </c>
      <c r="E1991" s="4">
        <v>4.1168200000000002E-3</v>
      </c>
      <c r="F1991" s="4">
        <v>6.6384300000000001E-4</v>
      </c>
      <c r="G1991" s="4">
        <v>1</v>
      </c>
      <c r="H1991" s="4">
        <v>1</v>
      </c>
      <c r="I1991" s="4">
        <v>1</v>
      </c>
      <c r="J1991" s="4" t="s">
        <v>4624</v>
      </c>
      <c r="K1991" s="4" t="s">
        <v>4633</v>
      </c>
      <c r="L1991" s="4" t="s">
        <v>39</v>
      </c>
      <c r="M1991" s="4">
        <v>0</v>
      </c>
      <c r="N1991" s="4">
        <v>1509.7067400000001</v>
      </c>
      <c r="O1991" s="4" t="s">
        <v>34</v>
      </c>
      <c r="P1991" s="4" t="s">
        <v>34</v>
      </c>
      <c r="Q1991" s="4">
        <v>1.9819999999999999E-4</v>
      </c>
      <c r="R1991" s="4">
        <v>4.5469999999999999E-4</v>
      </c>
      <c r="S1991" s="4">
        <v>2.4500000000000002</v>
      </c>
    </row>
    <row r="1992" spans="1:34" x14ac:dyDescent="0.25">
      <c r="A1992" s="3" t="s">
        <v>34</v>
      </c>
      <c r="B1992" s="3" t="s">
        <v>35</v>
      </c>
      <c r="C1992" s="3" t="s">
        <v>4634</v>
      </c>
      <c r="D1992" s="3" t="s">
        <v>4635</v>
      </c>
      <c r="E1992" s="3">
        <v>0</v>
      </c>
      <c r="F1992" s="3">
        <v>4.9080000000000004</v>
      </c>
      <c r="G1992" s="3">
        <v>8</v>
      </c>
      <c r="H1992" s="3">
        <v>1</v>
      </c>
      <c r="I1992" s="3">
        <v>4</v>
      </c>
      <c r="J1992" s="3">
        <v>1</v>
      </c>
      <c r="K1992" s="3">
        <v>153</v>
      </c>
      <c r="L1992" s="3">
        <v>17.899999999999999</v>
      </c>
      <c r="M1992" s="3">
        <v>4.68</v>
      </c>
      <c r="N1992" s="3">
        <v>13.6</v>
      </c>
      <c r="O1992" s="3">
        <v>1</v>
      </c>
      <c r="P1992" s="3" t="s">
        <v>3521</v>
      </c>
      <c r="Q1992" s="3" t="s">
        <v>1252</v>
      </c>
      <c r="R1992" s="3" t="s">
        <v>222</v>
      </c>
      <c r="S1992" s="3" t="s">
        <v>4636</v>
      </c>
      <c r="T1992" s="3" t="s">
        <v>4637</v>
      </c>
      <c r="U1992" s="3" t="s">
        <v>4634</v>
      </c>
      <c r="V1992" s="3" t="s">
        <v>4638</v>
      </c>
      <c r="W1992" s="3" t="s">
        <v>427</v>
      </c>
      <c r="X1992" s="3" t="s">
        <v>39</v>
      </c>
      <c r="Y1992" s="3" t="s">
        <v>39</v>
      </c>
      <c r="Z1992" s="3" t="s">
        <v>39</v>
      </c>
      <c r="AA1992" s="3">
        <v>0</v>
      </c>
      <c r="AB1992" s="3" t="s">
        <v>34</v>
      </c>
      <c r="AC1992" s="3">
        <v>1</v>
      </c>
      <c r="AD1992" s="3">
        <v>0</v>
      </c>
      <c r="AE1992" s="3" t="s">
        <v>39</v>
      </c>
      <c r="AF1992" s="3">
        <v>1</v>
      </c>
      <c r="AG1992" s="3" t="s">
        <v>4639</v>
      </c>
      <c r="AH1992" s="3" t="s">
        <v>4639</v>
      </c>
    </row>
    <row r="1993" spans="1:34" hidden="1" outlineLevel="1" collapsed="1" x14ac:dyDescent="0.25">
      <c r="A1993" t="s">
        <v>39</v>
      </c>
      <c r="B1993" s="2" t="s">
        <v>45</v>
      </c>
      <c r="C1993" s="2" t="s">
        <v>46</v>
      </c>
      <c r="D1993" s="2" t="s">
        <v>33</v>
      </c>
      <c r="E1993" s="2" t="s">
        <v>47</v>
      </c>
      <c r="F1993" s="2" t="s">
        <v>48</v>
      </c>
      <c r="G1993" s="2" t="s">
        <v>28</v>
      </c>
      <c r="H1993" s="2" t="s">
        <v>49</v>
      </c>
      <c r="I1993" s="2" t="s">
        <v>8</v>
      </c>
      <c r="J1993" s="2" t="s">
        <v>50</v>
      </c>
      <c r="K1993" s="2" t="s">
        <v>51</v>
      </c>
      <c r="L1993" s="2" t="s">
        <v>52</v>
      </c>
      <c r="M1993" s="2" t="s">
        <v>53</v>
      </c>
      <c r="N1993" s="2" t="s">
        <v>54</v>
      </c>
      <c r="O1993" s="2" t="s">
        <v>27</v>
      </c>
      <c r="P1993" s="2" t="s">
        <v>55</v>
      </c>
      <c r="Q1993" s="2" t="s">
        <v>56</v>
      </c>
      <c r="R1993" s="2" t="s">
        <v>57</v>
      </c>
      <c r="S1993" s="2" t="s">
        <v>58</v>
      </c>
    </row>
    <row r="1994" spans="1:34" hidden="1" outlineLevel="1" collapsed="1" x14ac:dyDescent="0.25">
      <c r="A1994" t="s">
        <v>39</v>
      </c>
      <c r="B1994" s="4" t="s">
        <v>34</v>
      </c>
      <c r="C1994" s="4" t="s">
        <v>4640</v>
      </c>
      <c r="D1994" s="4" t="s">
        <v>463</v>
      </c>
      <c r="E1994" s="4">
        <v>2.5646000000000002E-4</v>
      </c>
      <c r="F1994" s="4">
        <v>6.6384300000000001E-4</v>
      </c>
      <c r="G1994" s="4">
        <v>1</v>
      </c>
      <c r="H1994" s="4">
        <v>1</v>
      </c>
      <c r="I1994" s="4">
        <v>4</v>
      </c>
      <c r="J1994" s="4" t="s">
        <v>4634</v>
      </c>
      <c r="K1994" s="4" t="s">
        <v>4641</v>
      </c>
      <c r="L1994" s="4" t="s">
        <v>4642</v>
      </c>
      <c r="M1994" s="4">
        <v>0</v>
      </c>
      <c r="N1994" s="4">
        <v>1441.6627699999999</v>
      </c>
      <c r="O1994" s="4" t="s">
        <v>34</v>
      </c>
      <c r="P1994" s="4" t="s">
        <v>34</v>
      </c>
      <c r="Q1994" s="4">
        <v>1.9819999999999999E-4</v>
      </c>
      <c r="R1994" s="4">
        <v>1.235E-5</v>
      </c>
      <c r="S1994" s="4">
        <v>3.52</v>
      </c>
    </row>
    <row r="1995" spans="1:34" x14ac:dyDescent="0.25">
      <c r="A1995" s="3" t="s">
        <v>34</v>
      </c>
      <c r="B1995" s="3" t="s">
        <v>35</v>
      </c>
      <c r="C1995" s="3" t="s">
        <v>4643</v>
      </c>
      <c r="D1995" s="3" t="s">
        <v>4644</v>
      </c>
      <c r="E1995" s="3">
        <v>0</v>
      </c>
      <c r="F1995" s="3">
        <v>4.8890000000000002</v>
      </c>
      <c r="G1995" s="3">
        <v>12</v>
      </c>
      <c r="H1995" s="3">
        <v>1</v>
      </c>
      <c r="I1995" s="3">
        <v>9</v>
      </c>
      <c r="J1995" s="3">
        <v>1</v>
      </c>
      <c r="K1995" s="3">
        <v>125</v>
      </c>
      <c r="L1995" s="3">
        <v>13.7</v>
      </c>
      <c r="M1995" s="3">
        <v>7.87</v>
      </c>
      <c r="N1995" s="3">
        <v>25.19</v>
      </c>
      <c r="O1995" s="3">
        <v>1</v>
      </c>
      <c r="P1995" s="3" t="s">
        <v>421</v>
      </c>
      <c r="Q1995" s="3" t="s">
        <v>39</v>
      </c>
      <c r="R1995" s="3" t="s">
        <v>4626</v>
      </c>
      <c r="S1995" s="3" t="s">
        <v>4645</v>
      </c>
      <c r="T1995" s="3" t="s">
        <v>39</v>
      </c>
      <c r="U1995" s="3" t="s">
        <v>4646</v>
      </c>
      <c r="V1995" s="3" t="s">
        <v>39</v>
      </c>
      <c r="W1995" s="3" t="s">
        <v>1026</v>
      </c>
      <c r="X1995" s="3" t="s">
        <v>39</v>
      </c>
      <c r="Y1995" s="3" t="s">
        <v>39</v>
      </c>
      <c r="Z1995" s="3" t="s">
        <v>39</v>
      </c>
      <c r="AA1995" s="3">
        <v>0</v>
      </c>
      <c r="AB1995" s="3" t="s">
        <v>34</v>
      </c>
      <c r="AC1995" s="3">
        <v>1</v>
      </c>
      <c r="AD1995" s="3">
        <v>0</v>
      </c>
      <c r="AE1995" s="3" t="s">
        <v>39</v>
      </c>
      <c r="AF1995" s="3">
        <v>0</v>
      </c>
      <c r="AG1995" s="3" t="s">
        <v>39</v>
      </c>
      <c r="AH1995" s="3" t="s">
        <v>39</v>
      </c>
    </row>
    <row r="1996" spans="1:34" hidden="1" outlineLevel="1" collapsed="1" x14ac:dyDescent="0.25">
      <c r="A1996" t="s">
        <v>39</v>
      </c>
      <c r="B1996" s="2" t="s">
        <v>45</v>
      </c>
      <c r="C1996" s="2" t="s">
        <v>46</v>
      </c>
      <c r="D1996" s="2" t="s">
        <v>33</v>
      </c>
      <c r="E1996" s="2" t="s">
        <v>47</v>
      </c>
      <c r="F1996" s="2" t="s">
        <v>48</v>
      </c>
      <c r="G1996" s="2" t="s">
        <v>28</v>
      </c>
      <c r="H1996" s="2" t="s">
        <v>49</v>
      </c>
      <c r="I1996" s="2" t="s">
        <v>8</v>
      </c>
      <c r="J1996" s="2" t="s">
        <v>50</v>
      </c>
      <c r="K1996" s="2" t="s">
        <v>51</v>
      </c>
      <c r="L1996" s="2" t="s">
        <v>52</v>
      </c>
      <c r="M1996" s="2" t="s">
        <v>53</v>
      </c>
      <c r="N1996" s="2" t="s">
        <v>54</v>
      </c>
      <c r="O1996" s="2" t="s">
        <v>27</v>
      </c>
      <c r="P1996" s="2" t="s">
        <v>55</v>
      </c>
      <c r="Q1996" s="2" t="s">
        <v>56</v>
      </c>
      <c r="R1996" s="2" t="s">
        <v>57</v>
      </c>
      <c r="S1996" s="2" t="s">
        <v>58</v>
      </c>
    </row>
    <row r="1997" spans="1:34" hidden="1" outlineLevel="1" collapsed="1" x14ac:dyDescent="0.25">
      <c r="A1997" t="s">
        <v>39</v>
      </c>
      <c r="B1997" s="4" t="s">
        <v>34</v>
      </c>
      <c r="C1997" s="4" t="s">
        <v>4647</v>
      </c>
      <c r="D1997" s="4" t="s">
        <v>39</v>
      </c>
      <c r="E1997" s="4">
        <v>2.6420600000000001E-4</v>
      </c>
      <c r="F1997" s="4">
        <v>6.6384300000000001E-4</v>
      </c>
      <c r="G1997" s="4">
        <v>1</v>
      </c>
      <c r="H1997" s="4">
        <v>1</v>
      </c>
      <c r="I1997" s="4">
        <v>9</v>
      </c>
      <c r="J1997" s="4" t="s">
        <v>4643</v>
      </c>
      <c r="K1997" s="4" t="s">
        <v>4648</v>
      </c>
      <c r="L1997" s="4" t="s">
        <v>39</v>
      </c>
      <c r="M1997" s="4">
        <v>0</v>
      </c>
      <c r="N1997" s="4">
        <v>1579.7962299999999</v>
      </c>
      <c r="O1997" s="4" t="s">
        <v>34</v>
      </c>
      <c r="P1997" s="4" t="s">
        <v>34</v>
      </c>
      <c r="Q1997" s="4">
        <v>1.9819999999999999E-4</v>
      </c>
      <c r="R1997" s="4">
        <v>1.29E-5</v>
      </c>
      <c r="S1997" s="4">
        <v>3.68</v>
      </c>
    </row>
    <row r="1998" spans="1:34" x14ac:dyDescent="0.25">
      <c r="A1998" s="3" t="s">
        <v>34</v>
      </c>
      <c r="B1998" s="3" t="s">
        <v>35</v>
      </c>
      <c r="C1998" s="3" t="s">
        <v>4649</v>
      </c>
      <c r="D1998" s="3" t="s">
        <v>4650</v>
      </c>
      <c r="E1998" s="3">
        <v>0</v>
      </c>
      <c r="F1998" s="3">
        <v>4.8239999999999998</v>
      </c>
      <c r="G1998" s="3">
        <v>10</v>
      </c>
      <c r="H1998" s="3">
        <v>2</v>
      </c>
      <c r="I1998" s="3">
        <v>4</v>
      </c>
      <c r="J1998" s="3">
        <v>2</v>
      </c>
      <c r="K1998" s="3">
        <v>405</v>
      </c>
      <c r="L1998" s="3">
        <v>42.6</v>
      </c>
      <c r="M1998" s="3">
        <v>6.64</v>
      </c>
      <c r="N1998" s="3">
        <v>9.42</v>
      </c>
      <c r="O1998" s="3">
        <v>2</v>
      </c>
      <c r="P1998" s="3" t="s">
        <v>39</v>
      </c>
      <c r="Q1998" s="3" t="s">
        <v>39</v>
      </c>
      <c r="R1998" s="3" t="s">
        <v>222</v>
      </c>
      <c r="S1998" s="3" t="s">
        <v>39</v>
      </c>
      <c r="T1998" s="3" t="s">
        <v>39</v>
      </c>
      <c r="U1998" s="3" t="s">
        <v>4651</v>
      </c>
      <c r="V1998" s="3" t="s">
        <v>39</v>
      </c>
      <c r="W1998" s="3" t="s">
        <v>1558</v>
      </c>
      <c r="X1998" s="3" t="s">
        <v>39</v>
      </c>
      <c r="Y1998" s="3" t="s">
        <v>39</v>
      </c>
      <c r="Z1998" s="3" t="s">
        <v>39</v>
      </c>
      <c r="AA1998" s="3">
        <v>0</v>
      </c>
      <c r="AB1998" s="3" t="s">
        <v>34</v>
      </c>
      <c r="AC1998" s="3">
        <v>1</v>
      </c>
      <c r="AD1998" s="3">
        <v>0</v>
      </c>
      <c r="AE1998" s="3" t="s">
        <v>39</v>
      </c>
      <c r="AF1998" s="3">
        <v>3</v>
      </c>
      <c r="AG1998" s="3" t="s">
        <v>4652</v>
      </c>
      <c r="AH1998" s="3" t="s">
        <v>4652</v>
      </c>
    </row>
    <row r="1999" spans="1:34" hidden="1" outlineLevel="1" collapsed="1" x14ac:dyDescent="0.25">
      <c r="A1999" t="s">
        <v>39</v>
      </c>
      <c r="B1999" s="2" t="s">
        <v>45</v>
      </c>
      <c r="C1999" s="2" t="s">
        <v>46</v>
      </c>
      <c r="D1999" s="2" t="s">
        <v>33</v>
      </c>
      <c r="E1999" s="2" t="s">
        <v>47</v>
      </c>
      <c r="F1999" s="2" t="s">
        <v>48</v>
      </c>
      <c r="G1999" s="2" t="s">
        <v>28</v>
      </c>
      <c r="H1999" s="2" t="s">
        <v>49</v>
      </c>
      <c r="I1999" s="2" t="s">
        <v>8</v>
      </c>
      <c r="J1999" s="2" t="s">
        <v>50</v>
      </c>
      <c r="K1999" s="2" t="s">
        <v>51</v>
      </c>
      <c r="L1999" s="2" t="s">
        <v>52</v>
      </c>
      <c r="M1999" s="2" t="s">
        <v>53</v>
      </c>
      <c r="N1999" s="2" t="s">
        <v>54</v>
      </c>
      <c r="O1999" s="2" t="s">
        <v>27</v>
      </c>
      <c r="P1999" s="2" t="s">
        <v>55</v>
      </c>
      <c r="Q1999" s="2" t="s">
        <v>56</v>
      </c>
      <c r="R1999" s="2" t="s">
        <v>57</v>
      </c>
      <c r="S1999" s="2" t="s">
        <v>58</v>
      </c>
    </row>
    <row r="2000" spans="1:34" hidden="1" outlineLevel="1" collapsed="1" x14ac:dyDescent="0.25">
      <c r="A2000" t="s">
        <v>39</v>
      </c>
      <c r="B2000" s="4" t="s">
        <v>34</v>
      </c>
      <c r="C2000" s="4" t="s">
        <v>4653</v>
      </c>
      <c r="D2000" s="4" t="s">
        <v>3941</v>
      </c>
      <c r="E2000" s="4">
        <v>7.5643899999999998E-3</v>
      </c>
      <c r="F2000" s="4">
        <v>6.6384300000000001E-4</v>
      </c>
      <c r="G2000" s="4">
        <v>1</v>
      </c>
      <c r="H2000" s="4">
        <v>1</v>
      </c>
      <c r="I2000" s="4">
        <v>3</v>
      </c>
      <c r="J2000" s="4" t="s">
        <v>4649</v>
      </c>
      <c r="K2000" s="4" t="s">
        <v>4654</v>
      </c>
      <c r="L2000" s="4" t="s">
        <v>4655</v>
      </c>
      <c r="M2000" s="4">
        <v>0</v>
      </c>
      <c r="N2000" s="4">
        <v>1676.7254499999999</v>
      </c>
      <c r="O2000" s="4" t="s">
        <v>34</v>
      </c>
      <c r="P2000" s="4" t="s">
        <v>34</v>
      </c>
      <c r="Q2000" s="4">
        <v>1.9819999999999999E-4</v>
      </c>
      <c r="R2000" s="4">
        <v>1.003E-3</v>
      </c>
      <c r="S2000" s="4">
        <v>1.98</v>
      </c>
    </row>
    <row r="2001" spans="1:34" hidden="1" outlineLevel="1" collapsed="1" x14ac:dyDescent="0.25">
      <c r="A2001" t="s">
        <v>39</v>
      </c>
      <c r="B2001" s="4" t="s">
        <v>34</v>
      </c>
      <c r="C2001" s="4" t="s">
        <v>4656</v>
      </c>
      <c r="D2001" s="4" t="s">
        <v>484</v>
      </c>
      <c r="E2001" s="4">
        <v>5.9292699999999997E-2</v>
      </c>
      <c r="F2001" s="4">
        <v>6.6384300000000001E-4</v>
      </c>
      <c r="G2001" s="4">
        <v>1</v>
      </c>
      <c r="H2001" s="4">
        <v>1</v>
      </c>
      <c r="I2001" s="4">
        <v>1</v>
      </c>
      <c r="J2001" s="4" t="s">
        <v>4649</v>
      </c>
      <c r="K2001" s="4" t="s">
        <v>4657</v>
      </c>
      <c r="L2001" s="4" t="s">
        <v>4658</v>
      </c>
      <c r="M2001" s="4">
        <v>0</v>
      </c>
      <c r="N2001" s="4">
        <v>2521.2086399999998</v>
      </c>
      <c r="O2001" s="4" t="s">
        <v>34</v>
      </c>
      <c r="P2001" s="4" t="s">
        <v>34</v>
      </c>
      <c r="Q2001" s="4">
        <v>1.9819999999999999E-4</v>
      </c>
      <c r="R2001" s="4">
        <v>1.495E-2</v>
      </c>
      <c r="S2001" s="4">
        <v>3.35</v>
      </c>
    </row>
    <row r="2002" spans="1:34" x14ac:dyDescent="0.25">
      <c r="A2002" s="3" t="s">
        <v>34</v>
      </c>
      <c r="B2002" s="3" t="s">
        <v>35</v>
      </c>
      <c r="C2002" s="3" t="s">
        <v>4659</v>
      </c>
      <c r="D2002" s="3" t="s">
        <v>4660</v>
      </c>
      <c r="E2002" s="3">
        <v>0</v>
      </c>
      <c r="F2002" s="3">
        <v>4.7699999999999996</v>
      </c>
      <c r="G2002" s="3">
        <v>21</v>
      </c>
      <c r="H2002" s="3">
        <v>1</v>
      </c>
      <c r="I2002" s="3">
        <v>2</v>
      </c>
      <c r="J2002" s="3">
        <v>1</v>
      </c>
      <c r="K2002" s="3">
        <v>82</v>
      </c>
      <c r="L2002" s="3">
        <v>8.9</v>
      </c>
      <c r="M2002" s="3">
        <v>9.14</v>
      </c>
      <c r="N2002" s="3">
        <v>2.48</v>
      </c>
      <c r="O2002" s="3">
        <v>1</v>
      </c>
      <c r="P2002" s="3" t="s">
        <v>421</v>
      </c>
      <c r="Q2002" s="3" t="s">
        <v>876</v>
      </c>
      <c r="R2002" s="3" t="s">
        <v>877</v>
      </c>
      <c r="S2002" s="3" t="s">
        <v>4661</v>
      </c>
      <c r="T2002" s="3" t="s">
        <v>39</v>
      </c>
      <c r="U2002" s="3" t="s">
        <v>4662</v>
      </c>
      <c r="V2002" s="3" t="s">
        <v>39</v>
      </c>
      <c r="W2002" s="3" t="s">
        <v>652</v>
      </c>
      <c r="X2002" s="3" t="s">
        <v>39</v>
      </c>
      <c r="Y2002" s="3" t="s">
        <v>39</v>
      </c>
      <c r="Z2002" s="3" t="s">
        <v>39</v>
      </c>
      <c r="AA2002" s="3">
        <v>0</v>
      </c>
      <c r="AB2002" s="3" t="s">
        <v>34</v>
      </c>
      <c r="AC2002" s="3">
        <v>1</v>
      </c>
      <c r="AD2002" s="3">
        <v>0</v>
      </c>
      <c r="AE2002" s="3" t="s">
        <v>39</v>
      </c>
      <c r="AF2002" s="3">
        <v>0</v>
      </c>
      <c r="AG2002" s="3" t="s">
        <v>39</v>
      </c>
      <c r="AH2002" s="3" t="s">
        <v>2485</v>
      </c>
    </row>
    <row r="2003" spans="1:34" hidden="1" outlineLevel="1" collapsed="1" x14ac:dyDescent="0.25">
      <c r="A2003" t="s">
        <v>39</v>
      </c>
      <c r="B2003" s="2" t="s">
        <v>45</v>
      </c>
      <c r="C2003" s="2" t="s">
        <v>46</v>
      </c>
      <c r="D2003" s="2" t="s">
        <v>33</v>
      </c>
      <c r="E2003" s="2" t="s">
        <v>47</v>
      </c>
      <c r="F2003" s="2" t="s">
        <v>48</v>
      </c>
      <c r="G2003" s="2" t="s">
        <v>28</v>
      </c>
      <c r="H2003" s="2" t="s">
        <v>49</v>
      </c>
      <c r="I2003" s="2" t="s">
        <v>8</v>
      </c>
      <c r="J2003" s="2" t="s">
        <v>50</v>
      </c>
      <c r="K2003" s="2" t="s">
        <v>51</v>
      </c>
      <c r="L2003" s="2" t="s">
        <v>52</v>
      </c>
      <c r="M2003" s="2" t="s">
        <v>53</v>
      </c>
      <c r="N2003" s="2" t="s">
        <v>54</v>
      </c>
      <c r="O2003" s="2" t="s">
        <v>27</v>
      </c>
      <c r="P2003" s="2" t="s">
        <v>55</v>
      </c>
      <c r="Q2003" s="2" t="s">
        <v>56</v>
      </c>
      <c r="R2003" s="2" t="s">
        <v>57</v>
      </c>
      <c r="S2003" s="2" t="s">
        <v>58</v>
      </c>
    </row>
    <row r="2004" spans="1:34" hidden="1" outlineLevel="1" collapsed="1" x14ac:dyDescent="0.25">
      <c r="A2004" t="s">
        <v>39</v>
      </c>
      <c r="B2004" s="4" t="s">
        <v>34</v>
      </c>
      <c r="C2004" s="4" t="s">
        <v>4663</v>
      </c>
      <c r="D2004" s="4" t="s">
        <v>1306</v>
      </c>
      <c r="E2004" s="4">
        <v>3.27005E-4</v>
      </c>
      <c r="F2004" s="4">
        <v>6.6384300000000001E-4</v>
      </c>
      <c r="G2004" s="4">
        <v>1</v>
      </c>
      <c r="H2004" s="4">
        <v>2</v>
      </c>
      <c r="I2004" s="4">
        <v>2</v>
      </c>
      <c r="J2004" s="4" t="s">
        <v>4659</v>
      </c>
      <c r="K2004" s="4" t="s">
        <v>4664</v>
      </c>
      <c r="L2004" s="4" t="s">
        <v>4665</v>
      </c>
      <c r="M2004" s="4">
        <v>0</v>
      </c>
      <c r="N2004" s="4">
        <v>1719.9388100000001</v>
      </c>
      <c r="O2004" s="4" t="s">
        <v>34</v>
      </c>
      <c r="P2004" s="4" t="s">
        <v>34</v>
      </c>
      <c r="Q2004" s="4">
        <v>1.9819999999999999E-4</v>
      </c>
      <c r="R2004" s="4">
        <v>1.6969999999999998E-5</v>
      </c>
      <c r="S2004" s="4">
        <v>2.48</v>
      </c>
    </row>
    <row r="2005" spans="1:34" x14ac:dyDescent="0.25">
      <c r="A2005" s="3" t="s">
        <v>34</v>
      </c>
      <c r="B2005" s="3" t="s">
        <v>35</v>
      </c>
      <c r="C2005" s="3" t="s">
        <v>4666</v>
      </c>
      <c r="D2005" s="3" t="s">
        <v>4667</v>
      </c>
      <c r="E2005" s="3">
        <v>0</v>
      </c>
      <c r="F2005" s="3">
        <v>4.7629999999999999</v>
      </c>
      <c r="G2005" s="3">
        <v>3</v>
      </c>
      <c r="H2005" s="3">
        <v>1</v>
      </c>
      <c r="I2005" s="3">
        <v>2</v>
      </c>
      <c r="J2005" s="3">
        <v>1</v>
      </c>
      <c r="K2005" s="3">
        <v>666</v>
      </c>
      <c r="L2005" s="3">
        <v>77.7</v>
      </c>
      <c r="M2005" s="3">
        <v>8.15</v>
      </c>
      <c r="N2005" s="3">
        <v>6.22</v>
      </c>
      <c r="O2005" s="3">
        <v>1</v>
      </c>
      <c r="P2005" s="3" t="s">
        <v>39</v>
      </c>
      <c r="Q2005" s="3" t="s">
        <v>39</v>
      </c>
      <c r="R2005" s="3" t="s">
        <v>355</v>
      </c>
      <c r="S2005" s="3" t="s">
        <v>39</v>
      </c>
      <c r="T2005" s="3" t="s">
        <v>39</v>
      </c>
      <c r="U2005" s="3" t="s">
        <v>4666</v>
      </c>
      <c r="V2005" s="3" t="s">
        <v>39</v>
      </c>
      <c r="W2005" s="3" t="s">
        <v>1026</v>
      </c>
      <c r="X2005" s="3" t="s">
        <v>39</v>
      </c>
      <c r="Y2005" s="3" t="s">
        <v>39</v>
      </c>
      <c r="Z2005" s="3" t="s">
        <v>39</v>
      </c>
      <c r="AA2005" s="3">
        <v>0</v>
      </c>
      <c r="AB2005" s="3" t="s">
        <v>34</v>
      </c>
      <c r="AC2005" s="3">
        <v>1</v>
      </c>
      <c r="AD2005" s="3">
        <v>0</v>
      </c>
      <c r="AE2005" s="3" t="s">
        <v>39</v>
      </c>
      <c r="AF2005" s="3">
        <v>0</v>
      </c>
      <c r="AG2005" s="3" t="s">
        <v>39</v>
      </c>
      <c r="AH2005" s="3" t="s">
        <v>39</v>
      </c>
    </row>
    <row r="2006" spans="1:34" hidden="1" outlineLevel="1" collapsed="1" x14ac:dyDescent="0.25">
      <c r="A2006" t="s">
        <v>39</v>
      </c>
      <c r="B2006" s="2" t="s">
        <v>45</v>
      </c>
      <c r="C2006" s="2" t="s">
        <v>46</v>
      </c>
      <c r="D2006" s="2" t="s">
        <v>33</v>
      </c>
      <c r="E2006" s="2" t="s">
        <v>47</v>
      </c>
      <c r="F2006" s="2" t="s">
        <v>48</v>
      </c>
      <c r="G2006" s="2" t="s">
        <v>28</v>
      </c>
      <c r="H2006" s="2" t="s">
        <v>49</v>
      </c>
      <c r="I2006" s="2" t="s">
        <v>8</v>
      </c>
      <c r="J2006" s="2" t="s">
        <v>50</v>
      </c>
      <c r="K2006" s="2" t="s">
        <v>51</v>
      </c>
      <c r="L2006" s="2" t="s">
        <v>52</v>
      </c>
      <c r="M2006" s="2" t="s">
        <v>53</v>
      </c>
      <c r="N2006" s="2" t="s">
        <v>54</v>
      </c>
      <c r="O2006" s="2" t="s">
        <v>27</v>
      </c>
      <c r="P2006" s="2" t="s">
        <v>55</v>
      </c>
      <c r="Q2006" s="2" t="s">
        <v>56</v>
      </c>
      <c r="R2006" s="2" t="s">
        <v>57</v>
      </c>
      <c r="S2006" s="2" t="s">
        <v>58</v>
      </c>
    </row>
    <row r="2007" spans="1:34" hidden="1" outlineLevel="1" collapsed="1" x14ac:dyDescent="0.25">
      <c r="A2007" t="s">
        <v>39</v>
      </c>
      <c r="B2007" s="4" t="s">
        <v>34</v>
      </c>
      <c r="C2007" s="4" t="s">
        <v>4668</v>
      </c>
      <c r="D2007" s="4" t="s">
        <v>39</v>
      </c>
      <c r="E2007" s="4">
        <v>3.3190599999999998E-4</v>
      </c>
      <c r="F2007" s="4">
        <v>6.6384300000000001E-4</v>
      </c>
      <c r="G2007" s="4">
        <v>1</v>
      </c>
      <c r="H2007" s="4">
        <v>1</v>
      </c>
      <c r="I2007" s="4">
        <v>2</v>
      </c>
      <c r="J2007" s="4" t="s">
        <v>4666</v>
      </c>
      <c r="K2007" s="4" t="s">
        <v>4669</v>
      </c>
      <c r="L2007" s="4" t="s">
        <v>39</v>
      </c>
      <c r="M2007" s="4">
        <v>0</v>
      </c>
      <c r="N2007" s="4">
        <v>1905.9076299999999</v>
      </c>
      <c r="O2007" s="4" t="s">
        <v>34</v>
      </c>
      <c r="P2007" s="4" t="s">
        <v>34</v>
      </c>
      <c r="Q2007" s="4">
        <v>1.9819999999999999E-4</v>
      </c>
      <c r="R2007" s="4">
        <v>1.7240000000000001E-5</v>
      </c>
      <c r="S2007" s="4">
        <v>3.55</v>
      </c>
    </row>
    <row r="2008" spans="1:34" x14ac:dyDescent="0.25">
      <c r="A2008" s="3" t="s">
        <v>34</v>
      </c>
      <c r="B2008" s="3" t="s">
        <v>35</v>
      </c>
      <c r="C2008" s="3" t="s">
        <v>4670</v>
      </c>
      <c r="D2008" s="3" t="s">
        <v>4671</v>
      </c>
      <c r="E2008" s="3">
        <v>0</v>
      </c>
      <c r="F2008" s="3">
        <v>4.6920000000000002</v>
      </c>
      <c r="G2008" s="3">
        <v>2</v>
      </c>
      <c r="H2008" s="3">
        <v>1</v>
      </c>
      <c r="I2008" s="3">
        <v>2</v>
      </c>
      <c r="J2008" s="3">
        <v>1</v>
      </c>
      <c r="K2008" s="3">
        <v>987</v>
      </c>
      <c r="L2008" s="3">
        <v>107.9</v>
      </c>
      <c r="M2008" s="3">
        <v>6.39</v>
      </c>
      <c r="N2008" s="3">
        <v>6.47</v>
      </c>
      <c r="O2008" s="3">
        <v>1</v>
      </c>
      <c r="P2008" s="3" t="s">
        <v>421</v>
      </c>
      <c r="Q2008" s="3" t="s">
        <v>885</v>
      </c>
      <c r="R2008" s="3" t="s">
        <v>1023</v>
      </c>
      <c r="S2008" s="3" t="s">
        <v>3242</v>
      </c>
      <c r="T2008" s="3" t="s">
        <v>39</v>
      </c>
      <c r="U2008" s="3" t="s">
        <v>4670</v>
      </c>
      <c r="V2008" s="3" t="s">
        <v>39</v>
      </c>
      <c r="W2008" s="3" t="s">
        <v>226</v>
      </c>
      <c r="X2008" s="3" t="s">
        <v>39</v>
      </c>
      <c r="Y2008" s="3" t="s">
        <v>39</v>
      </c>
      <c r="Z2008" s="3" t="s">
        <v>669</v>
      </c>
      <c r="AA2008" s="3">
        <v>2</v>
      </c>
      <c r="AB2008" s="3" t="s">
        <v>34</v>
      </c>
      <c r="AC2008" s="3">
        <v>1</v>
      </c>
      <c r="AD2008" s="3">
        <v>0</v>
      </c>
      <c r="AE2008" s="3" t="s">
        <v>39</v>
      </c>
      <c r="AF2008" s="3">
        <v>0</v>
      </c>
      <c r="AG2008" s="3" t="s">
        <v>39</v>
      </c>
      <c r="AH2008" s="3" t="s">
        <v>39</v>
      </c>
    </row>
    <row r="2009" spans="1:34" hidden="1" outlineLevel="1" collapsed="1" x14ac:dyDescent="0.25">
      <c r="A2009" t="s">
        <v>39</v>
      </c>
      <c r="B2009" s="2" t="s">
        <v>45</v>
      </c>
      <c r="C2009" s="2" t="s">
        <v>46</v>
      </c>
      <c r="D2009" s="2" t="s">
        <v>33</v>
      </c>
      <c r="E2009" s="2" t="s">
        <v>47</v>
      </c>
      <c r="F2009" s="2" t="s">
        <v>48</v>
      </c>
      <c r="G2009" s="2" t="s">
        <v>28</v>
      </c>
      <c r="H2009" s="2" t="s">
        <v>49</v>
      </c>
      <c r="I2009" s="2" t="s">
        <v>8</v>
      </c>
      <c r="J2009" s="2" t="s">
        <v>50</v>
      </c>
      <c r="K2009" s="2" t="s">
        <v>51</v>
      </c>
      <c r="L2009" s="2" t="s">
        <v>52</v>
      </c>
      <c r="M2009" s="2" t="s">
        <v>53</v>
      </c>
      <c r="N2009" s="2" t="s">
        <v>54</v>
      </c>
      <c r="O2009" s="2" t="s">
        <v>27</v>
      </c>
      <c r="P2009" s="2" t="s">
        <v>55</v>
      </c>
      <c r="Q2009" s="2" t="s">
        <v>56</v>
      </c>
      <c r="R2009" s="2" t="s">
        <v>57</v>
      </c>
      <c r="S2009" s="2" t="s">
        <v>58</v>
      </c>
    </row>
    <row r="2010" spans="1:34" hidden="1" outlineLevel="1" collapsed="1" x14ac:dyDescent="0.25">
      <c r="A2010" t="s">
        <v>39</v>
      </c>
      <c r="B2010" s="4" t="s">
        <v>34</v>
      </c>
      <c r="C2010" s="4" t="s">
        <v>4672</v>
      </c>
      <c r="D2010" s="4" t="s">
        <v>39</v>
      </c>
      <c r="E2010" s="4">
        <v>3.7571499999999999E-4</v>
      </c>
      <c r="F2010" s="4">
        <v>6.6384300000000001E-4</v>
      </c>
      <c r="G2010" s="4">
        <v>1</v>
      </c>
      <c r="H2010" s="4">
        <v>1</v>
      </c>
      <c r="I2010" s="4">
        <v>2</v>
      </c>
      <c r="J2010" s="4" t="s">
        <v>4670</v>
      </c>
      <c r="K2010" s="4" t="s">
        <v>4673</v>
      </c>
      <c r="L2010" s="4" t="s">
        <v>39</v>
      </c>
      <c r="M2010" s="4">
        <v>0</v>
      </c>
      <c r="N2010" s="4">
        <v>1695.80719</v>
      </c>
      <c r="O2010" s="4" t="s">
        <v>34</v>
      </c>
      <c r="P2010" s="4" t="s">
        <v>34</v>
      </c>
      <c r="Q2010" s="4">
        <v>1.9819999999999999E-4</v>
      </c>
      <c r="R2010" s="4">
        <v>2.0319999999999999E-5</v>
      </c>
      <c r="S2010" s="4">
        <v>3.78</v>
      </c>
    </row>
    <row r="2011" spans="1:34" x14ac:dyDescent="0.25">
      <c r="A2011" s="3" t="s">
        <v>34</v>
      </c>
      <c r="B2011" s="3" t="s">
        <v>35</v>
      </c>
      <c r="C2011" s="3" t="s">
        <v>4674</v>
      </c>
      <c r="D2011" s="3" t="s">
        <v>4675</v>
      </c>
      <c r="E2011" s="3">
        <v>0</v>
      </c>
      <c r="F2011" s="3">
        <v>4.6550000000000002</v>
      </c>
      <c r="G2011" s="3">
        <v>10</v>
      </c>
      <c r="H2011" s="3">
        <v>2</v>
      </c>
      <c r="I2011" s="3">
        <v>3</v>
      </c>
      <c r="J2011" s="3">
        <v>2</v>
      </c>
      <c r="K2011" s="3">
        <v>254</v>
      </c>
      <c r="L2011" s="3">
        <v>27.4</v>
      </c>
      <c r="M2011" s="3">
        <v>10.43</v>
      </c>
      <c r="N2011" s="3">
        <v>4.1500000000000004</v>
      </c>
      <c r="O2011" s="3">
        <v>2</v>
      </c>
      <c r="P2011" s="3" t="s">
        <v>421</v>
      </c>
      <c r="Q2011" s="3" t="s">
        <v>876</v>
      </c>
      <c r="R2011" s="3" t="s">
        <v>844</v>
      </c>
      <c r="S2011" s="3" t="s">
        <v>4676</v>
      </c>
      <c r="T2011" s="3" t="s">
        <v>39</v>
      </c>
      <c r="U2011" s="3" t="s">
        <v>4677</v>
      </c>
      <c r="V2011" s="3" t="s">
        <v>39</v>
      </c>
      <c r="W2011" s="3" t="s">
        <v>226</v>
      </c>
      <c r="X2011" s="3" t="s">
        <v>39</v>
      </c>
      <c r="Y2011" s="3" t="s">
        <v>39</v>
      </c>
      <c r="Z2011" s="3" t="s">
        <v>39</v>
      </c>
      <c r="AA2011" s="3">
        <v>0</v>
      </c>
      <c r="AB2011" s="3" t="s">
        <v>34</v>
      </c>
      <c r="AC2011" s="3">
        <v>1</v>
      </c>
      <c r="AD2011" s="3">
        <v>0</v>
      </c>
      <c r="AE2011" s="3" t="s">
        <v>39</v>
      </c>
      <c r="AF2011" s="3">
        <v>0</v>
      </c>
      <c r="AG2011" s="3" t="s">
        <v>39</v>
      </c>
      <c r="AH2011" s="3" t="s">
        <v>1912</v>
      </c>
    </row>
    <row r="2012" spans="1:34" hidden="1" outlineLevel="1" collapsed="1" x14ac:dyDescent="0.25">
      <c r="A2012" t="s">
        <v>39</v>
      </c>
      <c r="B2012" s="2" t="s">
        <v>45</v>
      </c>
      <c r="C2012" s="2" t="s">
        <v>46</v>
      </c>
      <c r="D2012" s="2" t="s">
        <v>33</v>
      </c>
      <c r="E2012" s="2" t="s">
        <v>47</v>
      </c>
      <c r="F2012" s="2" t="s">
        <v>48</v>
      </c>
      <c r="G2012" s="2" t="s">
        <v>28</v>
      </c>
      <c r="H2012" s="2" t="s">
        <v>49</v>
      </c>
      <c r="I2012" s="2" t="s">
        <v>8</v>
      </c>
      <c r="J2012" s="2" t="s">
        <v>50</v>
      </c>
      <c r="K2012" s="2" t="s">
        <v>51</v>
      </c>
      <c r="L2012" s="2" t="s">
        <v>52</v>
      </c>
      <c r="M2012" s="2" t="s">
        <v>53</v>
      </c>
      <c r="N2012" s="2" t="s">
        <v>54</v>
      </c>
      <c r="O2012" s="2" t="s">
        <v>27</v>
      </c>
      <c r="P2012" s="2" t="s">
        <v>55</v>
      </c>
      <c r="Q2012" s="2" t="s">
        <v>56</v>
      </c>
      <c r="R2012" s="2" t="s">
        <v>57</v>
      </c>
      <c r="S2012" s="2" t="s">
        <v>58</v>
      </c>
    </row>
    <row r="2013" spans="1:34" hidden="1" outlineLevel="1" collapsed="1" x14ac:dyDescent="0.25">
      <c r="A2013" t="s">
        <v>39</v>
      </c>
      <c r="B2013" s="4" t="s">
        <v>34</v>
      </c>
      <c r="C2013" s="4" t="s">
        <v>4678</v>
      </c>
      <c r="D2013" s="4" t="s">
        <v>39</v>
      </c>
      <c r="E2013" s="4">
        <v>0.16194900000000001</v>
      </c>
      <c r="F2013" s="4">
        <v>5.2710999999999999E-3</v>
      </c>
      <c r="G2013" s="4">
        <v>1</v>
      </c>
      <c r="H2013" s="4">
        <v>1</v>
      </c>
      <c r="I2013" s="4">
        <v>1</v>
      </c>
      <c r="J2013" s="4" t="s">
        <v>4674</v>
      </c>
      <c r="K2013" s="4" t="s">
        <v>4679</v>
      </c>
      <c r="L2013" s="4" t="s">
        <v>39</v>
      </c>
      <c r="M2013" s="4">
        <v>0</v>
      </c>
      <c r="N2013" s="4">
        <v>1729.86564</v>
      </c>
      <c r="O2013" s="4" t="s">
        <v>34</v>
      </c>
      <c r="P2013" s="4" t="s">
        <v>34</v>
      </c>
      <c r="Q2013" s="4">
        <v>1.3780000000000001E-3</v>
      </c>
      <c r="R2013" s="4">
        <v>5.8529999999999999E-2</v>
      </c>
      <c r="S2013" s="4">
        <v>2.4</v>
      </c>
    </row>
    <row r="2014" spans="1:34" hidden="1" outlineLevel="1" collapsed="1" x14ac:dyDescent="0.25">
      <c r="A2014" t="s">
        <v>39</v>
      </c>
      <c r="B2014" s="4" t="s">
        <v>34</v>
      </c>
      <c r="C2014" s="4" t="s">
        <v>4680</v>
      </c>
      <c r="D2014" s="4" t="s">
        <v>341</v>
      </c>
      <c r="E2014" s="4">
        <v>3.5839000000000001E-3</v>
      </c>
      <c r="F2014" s="4">
        <v>6.6384300000000001E-4</v>
      </c>
      <c r="G2014" s="4">
        <v>1</v>
      </c>
      <c r="H2014" s="4">
        <v>1</v>
      </c>
      <c r="I2014" s="4">
        <v>2</v>
      </c>
      <c r="J2014" s="4" t="s">
        <v>4674</v>
      </c>
      <c r="K2014" s="4" t="s">
        <v>4681</v>
      </c>
      <c r="L2014" s="4" t="s">
        <v>4682</v>
      </c>
      <c r="M2014" s="4">
        <v>0</v>
      </c>
      <c r="N2014" s="4">
        <v>1028.50071</v>
      </c>
      <c r="O2014" s="4" t="s">
        <v>34</v>
      </c>
      <c r="P2014" s="4" t="s">
        <v>34</v>
      </c>
      <c r="Q2014" s="4">
        <v>1.9819999999999999E-4</v>
      </c>
      <c r="R2014" s="4">
        <v>3.7790000000000002E-4</v>
      </c>
      <c r="S2014" s="4">
        <v>1.75</v>
      </c>
    </row>
    <row r="2015" spans="1:34" x14ac:dyDescent="0.25">
      <c r="A2015" s="3" t="s">
        <v>34</v>
      </c>
      <c r="B2015" s="3" t="s">
        <v>35</v>
      </c>
      <c r="C2015" s="3" t="s">
        <v>4683</v>
      </c>
      <c r="D2015" s="3" t="s">
        <v>4684</v>
      </c>
      <c r="E2015" s="3">
        <v>0</v>
      </c>
      <c r="F2015" s="3">
        <v>4.6420000000000003</v>
      </c>
      <c r="G2015" s="3">
        <v>5</v>
      </c>
      <c r="H2015" s="3">
        <v>2</v>
      </c>
      <c r="I2015" s="3">
        <v>2</v>
      </c>
      <c r="J2015" s="3">
        <v>2</v>
      </c>
      <c r="K2015" s="3">
        <v>515</v>
      </c>
      <c r="L2015" s="3">
        <v>57.6</v>
      </c>
      <c r="M2015" s="3">
        <v>9.11</v>
      </c>
      <c r="N2015" s="3">
        <v>4.8099999999999996</v>
      </c>
      <c r="O2015" s="3">
        <v>2</v>
      </c>
      <c r="P2015" s="3" t="s">
        <v>3054</v>
      </c>
      <c r="Q2015" s="3" t="s">
        <v>4107</v>
      </c>
      <c r="R2015" s="3" t="s">
        <v>796</v>
      </c>
      <c r="S2015" s="3" t="s">
        <v>4685</v>
      </c>
      <c r="T2015" s="3" t="s">
        <v>4686</v>
      </c>
      <c r="U2015" s="3" t="s">
        <v>4683</v>
      </c>
      <c r="V2015" s="3" t="s">
        <v>4687</v>
      </c>
      <c r="W2015" s="3" t="s">
        <v>138</v>
      </c>
      <c r="X2015" s="3" t="s">
        <v>4688</v>
      </c>
      <c r="Y2015" s="3" t="s">
        <v>39</v>
      </c>
      <c r="Z2015" s="3" t="s">
        <v>39</v>
      </c>
      <c r="AA2015" s="3">
        <v>1</v>
      </c>
      <c r="AB2015" s="3" t="s">
        <v>34</v>
      </c>
      <c r="AC2015" s="3">
        <v>1</v>
      </c>
      <c r="AD2015" s="3">
        <v>0</v>
      </c>
      <c r="AE2015" s="3" t="s">
        <v>39</v>
      </c>
      <c r="AF2015" s="3">
        <v>0</v>
      </c>
      <c r="AG2015" s="3" t="s">
        <v>39</v>
      </c>
      <c r="AH2015" s="3" t="s">
        <v>4689</v>
      </c>
    </row>
    <row r="2016" spans="1:34" hidden="1" outlineLevel="1" collapsed="1" x14ac:dyDescent="0.25">
      <c r="A2016" t="s">
        <v>39</v>
      </c>
      <c r="B2016" s="2" t="s">
        <v>45</v>
      </c>
      <c r="C2016" s="2" t="s">
        <v>46</v>
      </c>
      <c r="D2016" s="2" t="s">
        <v>33</v>
      </c>
      <c r="E2016" s="2" t="s">
        <v>47</v>
      </c>
      <c r="F2016" s="2" t="s">
        <v>48</v>
      </c>
      <c r="G2016" s="2" t="s">
        <v>28</v>
      </c>
      <c r="H2016" s="2" t="s">
        <v>49</v>
      </c>
      <c r="I2016" s="2" t="s">
        <v>8</v>
      </c>
      <c r="J2016" s="2" t="s">
        <v>50</v>
      </c>
      <c r="K2016" s="2" t="s">
        <v>51</v>
      </c>
      <c r="L2016" s="2" t="s">
        <v>52</v>
      </c>
      <c r="M2016" s="2" t="s">
        <v>53</v>
      </c>
      <c r="N2016" s="2" t="s">
        <v>54</v>
      </c>
      <c r="O2016" s="2" t="s">
        <v>27</v>
      </c>
      <c r="P2016" s="2" t="s">
        <v>55</v>
      </c>
      <c r="Q2016" s="2" t="s">
        <v>56</v>
      </c>
      <c r="R2016" s="2" t="s">
        <v>57</v>
      </c>
      <c r="S2016" s="2" t="s">
        <v>58</v>
      </c>
    </row>
    <row r="2017" spans="1:34" hidden="1" outlineLevel="1" collapsed="1" x14ac:dyDescent="0.25">
      <c r="A2017" t="s">
        <v>39</v>
      </c>
      <c r="B2017" s="4" t="s">
        <v>34</v>
      </c>
      <c r="C2017" s="4" t="s">
        <v>4690</v>
      </c>
      <c r="D2017" s="4" t="s">
        <v>39</v>
      </c>
      <c r="E2017" s="4">
        <v>1.53095E-2</v>
      </c>
      <c r="F2017" s="4">
        <v>6.6384300000000001E-4</v>
      </c>
      <c r="G2017" s="4">
        <v>1</v>
      </c>
      <c r="H2017" s="4">
        <v>1</v>
      </c>
      <c r="I2017" s="4">
        <v>1</v>
      </c>
      <c r="J2017" s="4" t="s">
        <v>4683</v>
      </c>
      <c r="K2017" s="4" t="s">
        <v>4691</v>
      </c>
      <c r="L2017" s="4" t="s">
        <v>39</v>
      </c>
      <c r="M2017" s="4">
        <v>0</v>
      </c>
      <c r="N2017" s="4">
        <v>1768.8752099999999</v>
      </c>
      <c r="O2017" s="4" t="s">
        <v>34</v>
      </c>
      <c r="P2017" s="4" t="s">
        <v>34</v>
      </c>
      <c r="Q2017" s="4">
        <v>1.9819999999999999E-4</v>
      </c>
      <c r="R2017" s="4">
        <v>2.4989999999999999E-3</v>
      </c>
      <c r="S2017" s="4">
        <v>2.4900000000000002</v>
      </c>
    </row>
    <row r="2018" spans="1:34" hidden="1" outlineLevel="1" collapsed="1" x14ac:dyDescent="0.25">
      <c r="A2018" t="s">
        <v>39</v>
      </c>
      <c r="B2018" s="4" t="s">
        <v>34</v>
      </c>
      <c r="C2018" s="4" t="s">
        <v>4692</v>
      </c>
      <c r="D2018" s="4" t="s">
        <v>180</v>
      </c>
      <c r="E2018" s="4">
        <v>4.1010100000000001E-2</v>
      </c>
      <c r="F2018" s="4">
        <v>6.6384300000000001E-4</v>
      </c>
      <c r="G2018" s="4">
        <v>1</v>
      </c>
      <c r="H2018" s="4">
        <v>1</v>
      </c>
      <c r="I2018" s="4">
        <v>1</v>
      </c>
      <c r="J2018" s="4" t="s">
        <v>4683</v>
      </c>
      <c r="K2018" s="4" t="s">
        <v>4693</v>
      </c>
      <c r="L2018" s="4" t="s">
        <v>4694</v>
      </c>
      <c r="M2018" s="4">
        <v>0</v>
      </c>
      <c r="N2018" s="4">
        <v>1290.6358299999999</v>
      </c>
      <c r="O2018" s="4" t="s">
        <v>34</v>
      </c>
      <c r="P2018" s="4" t="s">
        <v>34</v>
      </c>
      <c r="Q2018" s="4">
        <v>1.9819999999999999E-4</v>
      </c>
      <c r="R2018" s="4">
        <v>9.1260000000000004E-3</v>
      </c>
      <c r="S2018" s="4">
        <v>2.3199999999999998</v>
      </c>
    </row>
    <row r="2019" spans="1:34" x14ac:dyDescent="0.25">
      <c r="A2019" s="3" t="s">
        <v>34</v>
      </c>
      <c r="B2019" s="3" t="s">
        <v>35</v>
      </c>
      <c r="C2019" s="3" t="s">
        <v>4695</v>
      </c>
      <c r="D2019" s="3" t="s">
        <v>4696</v>
      </c>
      <c r="E2019" s="3">
        <v>0</v>
      </c>
      <c r="F2019" s="3">
        <v>4.5270000000000001</v>
      </c>
      <c r="G2019" s="3">
        <v>4</v>
      </c>
      <c r="H2019" s="3">
        <v>2</v>
      </c>
      <c r="I2019" s="3">
        <v>2</v>
      </c>
      <c r="J2019" s="3">
        <v>2</v>
      </c>
      <c r="K2019" s="3">
        <v>817</v>
      </c>
      <c r="L2019" s="3">
        <v>91</v>
      </c>
      <c r="M2019" s="3">
        <v>5.43</v>
      </c>
      <c r="N2019" s="3">
        <v>3.97</v>
      </c>
      <c r="O2019" s="3">
        <v>2</v>
      </c>
      <c r="P2019" s="3" t="s">
        <v>421</v>
      </c>
      <c r="Q2019" s="3" t="s">
        <v>39</v>
      </c>
      <c r="R2019" s="3" t="s">
        <v>222</v>
      </c>
      <c r="S2019" s="3" t="s">
        <v>4697</v>
      </c>
      <c r="T2019" s="3" t="s">
        <v>39</v>
      </c>
      <c r="U2019" s="3" t="s">
        <v>4698</v>
      </c>
      <c r="V2019" s="3" t="s">
        <v>39</v>
      </c>
      <c r="W2019" s="3" t="s">
        <v>427</v>
      </c>
      <c r="X2019" s="3" t="s">
        <v>39</v>
      </c>
      <c r="Y2019" s="3" t="s">
        <v>39</v>
      </c>
      <c r="Z2019" s="3" t="s">
        <v>39</v>
      </c>
      <c r="AA2019" s="3">
        <v>0</v>
      </c>
      <c r="AB2019" s="3" t="s">
        <v>34</v>
      </c>
      <c r="AC2019" s="3">
        <v>1</v>
      </c>
      <c r="AD2019" s="3">
        <v>0</v>
      </c>
      <c r="AE2019" s="3" t="s">
        <v>39</v>
      </c>
      <c r="AF2019" s="3">
        <v>0</v>
      </c>
      <c r="AG2019" s="3" t="s">
        <v>39</v>
      </c>
      <c r="AH2019" s="3" t="s">
        <v>4699</v>
      </c>
    </row>
    <row r="2020" spans="1:34" hidden="1" outlineLevel="1" collapsed="1" x14ac:dyDescent="0.25">
      <c r="A2020" t="s">
        <v>39</v>
      </c>
      <c r="B2020" s="2" t="s">
        <v>45</v>
      </c>
      <c r="C2020" s="2" t="s">
        <v>46</v>
      </c>
      <c r="D2020" s="2" t="s">
        <v>33</v>
      </c>
      <c r="E2020" s="2" t="s">
        <v>47</v>
      </c>
      <c r="F2020" s="2" t="s">
        <v>48</v>
      </c>
      <c r="G2020" s="2" t="s">
        <v>28</v>
      </c>
      <c r="H2020" s="2" t="s">
        <v>49</v>
      </c>
      <c r="I2020" s="2" t="s">
        <v>8</v>
      </c>
      <c r="J2020" s="2" t="s">
        <v>50</v>
      </c>
      <c r="K2020" s="2" t="s">
        <v>51</v>
      </c>
      <c r="L2020" s="2" t="s">
        <v>52</v>
      </c>
      <c r="M2020" s="2" t="s">
        <v>53</v>
      </c>
      <c r="N2020" s="2" t="s">
        <v>54</v>
      </c>
      <c r="O2020" s="2" t="s">
        <v>27</v>
      </c>
      <c r="P2020" s="2" t="s">
        <v>55</v>
      </c>
      <c r="Q2020" s="2" t="s">
        <v>56</v>
      </c>
      <c r="R2020" s="2" t="s">
        <v>57</v>
      </c>
      <c r="S2020" s="2" t="s">
        <v>58</v>
      </c>
    </row>
    <row r="2021" spans="1:34" hidden="1" outlineLevel="1" collapsed="1" x14ac:dyDescent="0.25">
      <c r="A2021" t="s">
        <v>39</v>
      </c>
      <c r="B2021" s="4" t="s">
        <v>34</v>
      </c>
      <c r="C2021" s="4" t="s">
        <v>4700</v>
      </c>
      <c r="D2021" s="4" t="s">
        <v>39</v>
      </c>
      <c r="E2021" s="4">
        <v>5.2726099999999996E-3</v>
      </c>
      <c r="F2021" s="4">
        <v>6.6384300000000001E-4</v>
      </c>
      <c r="G2021" s="4">
        <v>1</v>
      </c>
      <c r="H2021" s="4">
        <v>1</v>
      </c>
      <c r="I2021" s="4">
        <v>1</v>
      </c>
      <c r="J2021" s="4" t="s">
        <v>4695</v>
      </c>
      <c r="K2021" s="4" t="s">
        <v>4701</v>
      </c>
      <c r="L2021" s="4" t="s">
        <v>39</v>
      </c>
      <c r="M2021" s="4">
        <v>0</v>
      </c>
      <c r="N2021" s="4">
        <v>2150.2067099999999</v>
      </c>
      <c r="O2021" s="4" t="s">
        <v>34</v>
      </c>
      <c r="P2021" s="4" t="s">
        <v>34</v>
      </c>
      <c r="Q2021" s="4">
        <v>1.9819999999999999E-4</v>
      </c>
      <c r="R2021" s="4">
        <v>6.265E-4</v>
      </c>
      <c r="S2021" s="4">
        <v>2.27</v>
      </c>
    </row>
    <row r="2022" spans="1:34" hidden="1" outlineLevel="1" collapsed="1" x14ac:dyDescent="0.25">
      <c r="A2022" t="s">
        <v>39</v>
      </c>
      <c r="B2022" s="4" t="s">
        <v>34</v>
      </c>
      <c r="C2022" s="4" t="s">
        <v>4702</v>
      </c>
      <c r="D2022" s="4" t="s">
        <v>2005</v>
      </c>
      <c r="E2022" s="4">
        <v>0.138989</v>
      </c>
      <c r="F2022" s="4">
        <v>1.97102E-3</v>
      </c>
      <c r="G2022" s="4">
        <v>1</v>
      </c>
      <c r="H2022" s="4">
        <v>1</v>
      </c>
      <c r="I2022" s="4">
        <v>1</v>
      </c>
      <c r="J2022" s="4" t="s">
        <v>4695</v>
      </c>
      <c r="K2022" s="4" t="s">
        <v>4703</v>
      </c>
      <c r="L2022" s="4" t="s">
        <v>4704</v>
      </c>
      <c r="M2022" s="4">
        <v>0</v>
      </c>
      <c r="N2022" s="4">
        <v>1719.8734300000001</v>
      </c>
      <c r="O2022" s="4" t="s">
        <v>34</v>
      </c>
      <c r="P2022" s="4" t="s">
        <v>34</v>
      </c>
      <c r="Q2022" s="4">
        <v>5.2709999999999996E-4</v>
      </c>
      <c r="R2022" s="4">
        <v>4.7460000000000002E-2</v>
      </c>
      <c r="S2022" s="4">
        <v>1.7</v>
      </c>
    </row>
    <row r="2023" spans="1:34" x14ac:dyDescent="0.25">
      <c r="A2023" s="3" t="s">
        <v>34</v>
      </c>
      <c r="B2023" s="3" t="s">
        <v>35</v>
      </c>
      <c r="C2023" s="3" t="s">
        <v>4705</v>
      </c>
      <c r="D2023" s="3" t="s">
        <v>4706</v>
      </c>
      <c r="E2023" s="3">
        <v>0</v>
      </c>
      <c r="F2023" s="3">
        <v>4.4640000000000004</v>
      </c>
      <c r="G2023" s="3">
        <v>3</v>
      </c>
      <c r="H2023" s="3">
        <v>2</v>
      </c>
      <c r="I2023" s="3">
        <v>3</v>
      </c>
      <c r="J2023" s="3">
        <v>2</v>
      </c>
      <c r="K2023" s="3">
        <v>970</v>
      </c>
      <c r="L2023" s="3">
        <v>108.6</v>
      </c>
      <c r="M2023" s="3">
        <v>5.88</v>
      </c>
      <c r="N2023" s="3">
        <v>5.36</v>
      </c>
      <c r="O2023" s="3">
        <v>2</v>
      </c>
      <c r="P2023" s="3" t="s">
        <v>39</v>
      </c>
      <c r="Q2023" s="3" t="s">
        <v>39</v>
      </c>
      <c r="R2023" s="3" t="s">
        <v>648</v>
      </c>
      <c r="S2023" s="3" t="s">
        <v>4707</v>
      </c>
      <c r="T2023" s="3" t="s">
        <v>39</v>
      </c>
      <c r="U2023" s="3" t="s">
        <v>4705</v>
      </c>
      <c r="V2023" s="3" t="s">
        <v>39</v>
      </c>
      <c r="W2023" s="3" t="s">
        <v>138</v>
      </c>
      <c r="X2023" s="3" t="s">
        <v>39</v>
      </c>
      <c r="Y2023" s="3" t="s">
        <v>39</v>
      </c>
      <c r="Z2023" s="3" t="s">
        <v>39</v>
      </c>
      <c r="AA2023" s="3">
        <v>0</v>
      </c>
      <c r="AB2023" s="3" t="s">
        <v>34</v>
      </c>
      <c r="AC2023" s="3">
        <v>1</v>
      </c>
      <c r="AD2023" s="3">
        <v>0</v>
      </c>
      <c r="AE2023" s="3" t="s">
        <v>39</v>
      </c>
      <c r="AF2023" s="3">
        <v>0</v>
      </c>
      <c r="AG2023" s="3" t="s">
        <v>39</v>
      </c>
      <c r="AH2023" s="3" t="s">
        <v>39</v>
      </c>
    </row>
    <row r="2024" spans="1:34" hidden="1" outlineLevel="1" collapsed="1" x14ac:dyDescent="0.25">
      <c r="A2024" t="s">
        <v>39</v>
      </c>
      <c r="B2024" s="2" t="s">
        <v>45</v>
      </c>
      <c r="C2024" s="2" t="s">
        <v>46</v>
      </c>
      <c r="D2024" s="2" t="s">
        <v>33</v>
      </c>
      <c r="E2024" s="2" t="s">
        <v>47</v>
      </c>
      <c r="F2024" s="2" t="s">
        <v>48</v>
      </c>
      <c r="G2024" s="2" t="s">
        <v>28</v>
      </c>
      <c r="H2024" s="2" t="s">
        <v>49</v>
      </c>
      <c r="I2024" s="2" t="s">
        <v>8</v>
      </c>
      <c r="J2024" s="2" t="s">
        <v>50</v>
      </c>
      <c r="K2024" s="2" t="s">
        <v>51</v>
      </c>
      <c r="L2024" s="2" t="s">
        <v>52</v>
      </c>
      <c r="M2024" s="2" t="s">
        <v>53</v>
      </c>
      <c r="N2024" s="2" t="s">
        <v>54</v>
      </c>
      <c r="O2024" s="2" t="s">
        <v>27</v>
      </c>
      <c r="P2024" s="2" t="s">
        <v>55</v>
      </c>
      <c r="Q2024" s="2" t="s">
        <v>56</v>
      </c>
      <c r="R2024" s="2" t="s">
        <v>57</v>
      </c>
      <c r="S2024" s="2" t="s">
        <v>58</v>
      </c>
    </row>
    <row r="2025" spans="1:34" hidden="1" outlineLevel="1" collapsed="1" x14ac:dyDescent="0.25">
      <c r="A2025" t="s">
        <v>39</v>
      </c>
      <c r="B2025" s="4" t="s">
        <v>34</v>
      </c>
      <c r="C2025" s="4" t="s">
        <v>4708</v>
      </c>
      <c r="D2025" s="4" t="s">
        <v>39</v>
      </c>
      <c r="E2025" s="4">
        <v>1.53095E-2</v>
      </c>
      <c r="F2025" s="4">
        <v>6.6384300000000001E-4</v>
      </c>
      <c r="G2025" s="4">
        <v>1</v>
      </c>
      <c r="H2025" s="4">
        <v>1</v>
      </c>
      <c r="I2025" s="4">
        <v>1</v>
      </c>
      <c r="J2025" s="4" t="s">
        <v>4705</v>
      </c>
      <c r="K2025" s="4" t="s">
        <v>4709</v>
      </c>
      <c r="L2025" s="4" t="s">
        <v>39</v>
      </c>
      <c r="M2025" s="4">
        <v>0</v>
      </c>
      <c r="N2025" s="4">
        <v>1967.9556399999999</v>
      </c>
      <c r="O2025" s="4" t="s">
        <v>34</v>
      </c>
      <c r="P2025" s="4" t="s">
        <v>34</v>
      </c>
      <c r="Q2025" s="4">
        <v>1.9819999999999999E-4</v>
      </c>
      <c r="R2025" s="4">
        <v>2.5070000000000001E-3</v>
      </c>
      <c r="S2025" s="4">
        <v>2.69</v>
      </c>
    </row>
    <row r="2026" spans="1:34" hidden="1" outlineLevel="1" collapsed="1" x14ac:dyDescent="0.25">
      <c r="A2026" t="s">
        <v>39</v>
      </c>
      <c r="B2026" s="4" t="s">
        <v>34</v>
      </c>
      <c r="C2026" s="4" t="s">
        <v>4710</v>
      </c>
      <c r="D2026" s="4" t="s">
        <v>39</v>
      </c>
      <c r="E2026" s="4">
        <v>5.5737599999999998E-2</v>
      </c>
      <c r="F2026" s="4">
        <v>6.6384300000000001E-4</v>
      </c>
      <c r="G2026" s="4">
        <v>1</v>
      </c>
      <c r="H2026" s="4">
        <v>1</v>
      </c>
      <c r="I2026" s="4">
        <v>2</v>
      </c>
      <c r="J2026" s="4" t="s">
        <v>4705</v>
      </c>
      <c r="K2026" s="4" t="s">
        <v>4711</v>
      </c>
      <c r="L2026" s="4" t="s">
        <v>39</v>
      </c>
      <c r="M2026" s="4">
        <v>0</v>
      </c>
      <c r="N2026" s="4">
        <v>1348.6491699999999</v>
      </c>
      <c r="O2026" s="4" t="s">
        <v>34</v>
      </c>
      <c r="P2026" s="4" t="s">
        <v>34</v>
      </c>
      <c r="Q2026" s="4">
        <v>1.9819999999999999E-4</v>
      </c>
      <c r="R2026" s="4">
        <v>1.3690000000000001E-2</v>
      </c>
      <c r="S2026" s="4">
        <v>2.67</v>
      </c>
    </row>
    <row r="2027" spans="1:34" x14ac:dyDescent="0.25">
      <c r="A2027" s="3" t="s">
        <v>34</v>
      </c>
      <c r="B2027" s="3" t="s">
        <v>35</v>
      </c>
      <c r="C2027" s="3" t="s">
        <v>4712</v>
      </c>
      <c r="D2027" s="3" t="s">
        <v>4713</v>
      </c>
      <c r="E2027" s="3">
        <v>0</v>
      </c>
      <c r="F2027" s="3">
        <v>4.4580000000000002</v>
      </c>
      <c r="G2027" s="3">
        <v>19</v>
      </c>
      <c r="H2027" s="3">
        <v>1</v>
      </c>
      <c r="I2027" s="3">
        <v>2</v>
      </c>
      <c r="J2027" s="3">
        <v>1</v>
      </c>
      <c r="K2027" s="3">
        <v>78</v>
      </c>
      <c r="L2027" s="3">
        <v>8.8000000000000007</v>
      </c>
      <c r="M2027" s="3">
        <v>10.93</v>
      </c>
      <c r="N2027" s="3">
        <v>5.26</v>
      </c>
      <c r="O2027" s="3">
        <v>1</v>
      </c>
      <c r="P2027" s="3" t="s">
        <v>421</v>
      </c>
      <c r="Q2027" s="3" t="s">
        <v>876</v>
      </c>
      <c r="R2027" s="3" t="s">
        <v>877</v>
      </c>
      <c r="S2027" s="3" t="s">
        <v>4714</v>
      </c>
      <c r="T2027" s="3" t="s">
        <v>39</v>
      </c>
      <c r="U2027" s="3" t="s">
        <v>4715</v>
      </c>
      <c r="V2027" s="3" t="s">
        <v>39</v>
      </c>
      <c r="W2027" s="3" t="s">
        <v>427</v>
      </c>
      <c r="X2027" s="3" t="s">
        <v>39</v>
      </c>
      <c r="Y2027" s="3" t="s">
        <v>39</v>
      </c>
      <c r="Z2027" s="3" t="s">
        <v>39</v>
      </c>
      <c r="AA2027" s="3">
        <v>0</v>
      </c>
      <c r="AB2027" s="3" t="s">
        <v>34</v>
      </c>
      <c r="AC2027" s="3">
        <v>1</v>
      </c>
      <c r="AD2027" s="3">
        <v>0</v>
      </c>
      <c r="AE2027" s="3" t="s">
        <v>39</v>
      </c>
      <c r="AF2027" s="3">
        <v>0</v>
      </c>
      <c r="AG2027" s="3" t="s">
        <v>39</v>
      </c>
      <c r="AH2027" s="3" t="s">
        <v>39</v>
      </c>
    </row>
    <row r="2028" spans="1:34" hidden="1" outlineLevel="1" collapsed="1" x14ac:dyDescent="0.25">
      <c r="A2028" t="s">
        <v>39</v>
      </c>
      <c r="B2028" s="2" t="s">
        <v>45</v>
      </c>
      <c r="C2028" s="2" t="s">
        <v>46</v>
      </c>
      <c r="D2028" s="2" t="s">
        <v>33</v>
      </c>
      <c r="E2028" s="2" t="s">
        <v>47</v>
      </c>
      <c r="F2028" s="2" t="s">
        <v>48</v>
      </c>
      <c r="G2028" s="2" t="s">
        <v>28</v>
      </c>
      <c r="H2028" s="2" t="s">
        <v>49</v>
      </c>
      <c r="I2028" s="2" t="s">
        <v>8</v>
      </c>
      <c r="J2028" s="2" t="s">
        <v>50</v>
      </c>
      <c r="K2028" s="2" t="s">
        <v>51</v>
      </c>
      <c r="L2028" s="2" t="s">
        <v>52</v>
      </c>
      <c r="M2028" s="2" t="s">
        <v>53</v>
      </c>
      <c r="N2028" s="2" t="s">
        <v>54</v>
      </c>
      <c r="O2028" s="2" t="s">
        <v>27</v>
      </c>
      <c r="P2028" s="2" t="s">
        <v>55</v>
      </c>
      <c r="Q2028" s="2" t="s">
        <v>56</v>
      </c>
      <c r="R2028" s="2" t="s">
        <v>57</v>
      </c>
      <c r="S2028" s="2" t="s">
        <v>58</v>
      </c>
    </row>
    <row r="2029" spans="1:34" hidden="1" outlineLevel="1" collapsed="1" x14ac:dyDescent="0.25">
      <c r="A2029" t="s">
        <v>39</v>
      </c>
      <c r="B2029" s="4" t="s">
        <v>34</v>
      </c>
      <c r="C2029" s="4" t="s">
        <v>4716</v>
      </c>
      <c r="D2029" s="4" t="s">
        <v>39</v>
      </c>
      <c r="E2029" s="4">
        <v>5.6985300000000005E-4</v>
      </c>
      <c r="F2029" s="4">
        <v>6.6384300000000001E-4</v>
      </c>
      <c r="G2029" s="4">
        <v>1</v>
      </c>
      <c r="H2029" s="4">
        <v>1</v>
      </c>
      <c r="I2029" s="4">
        <v>2</v>
      </c>
      <c r="J2029" s="4" t="s">
        <v>4712</v>
      </c>
      <c r="K2029" s="4" t="s">
        <v>4717</v>
      </c>
      <c r="L2029" s="4" t="s">
        <v>39</v>
      </c>
      <c r="M2029" s="4">
        <v>0</v>
      </c>
      <c r="N2029" s="4">
        <v>1524.7904100000001</v>
      </c>
      <c r="O2029" s="4" t="s">
        <v>34</v>
      </c>
      <c r="P2029" s="4" t="s">
        <v>34</v>
      </c>
      <c r="Q2029" s="4">
        <v>1.9819999999999999E-4</v>
      </c>
      <c r="R2029" s="4">
        <v>3.4820000000000002E-5</v>
      </c>
      <c r="S2029" s="4">
        <v>3.03</v>
      </c>
    </row>
    <row r="2030" spans="1:34" x14ac:dyDescent="0.25">
      <c r="A2030" s="3" t="s">
        <v>34</v>
      </c>
      <c r="B2030" s="3" t="s">
        <v>35</v>
      </c>
      <c r="C2030" s="3" t="s">
        <v>4718</v>
      </c>
      <c r="D2030" s="3" t="s">
        <v>4719</v>
      </c>
      <c r="E2030" s="3">
        <v>0</v>
      </c>
      <c r="F2030" s="3">
        <v>4.4320000000000004</v>
      </c>
      <c r="G2030" s="3">
        <v>3</v>
      </c>
      <c r="H2030" s="3">
        <v>2</v>
      </c>
      <c r="I2030" s="3">
        <v>2</v>
      </c>
      <c r="J2030" s="3">
        <v>2</v>
      </c>
      <c r="K2030" s="3">
        <v>830</v>
      </c>
      <c r="L2030" s="3">
        <v>94.4</v>
      </c>
      <c r="M2030" s="3">
        <v>5.62</v>
      </c>
      <c r="N2030" s="3">
        <v>2.56</v>
      </c>
      <c r="O2030" s="3">
        <v>2</v>
      </c>
      <c r="P2030" s="3" t="s">
        <v>2716</v>
      </c>
      <c r="Q2030" s="3" t="s">
        <v>39</v>
      </c>
      <c r="R2030" s="3" t="s">
        <v>619</v>
      </c>
      <c r="S2030" s="3" t="s">
        <v>4720</v>
      </c>
      <c r="T2030" s="3" t="s">
        <v>39</v>
      </c>
      <c r="U2030" s="3" t="s">
        <v>4718</v>
      </c>
      <c r="V2030" s="3" t="s">
        <v>39</v>
      </c>
      <c r="W2030" s="3" t="s">
        <v>138</v>
      </c>
      <c r="X2030" s="3" t="s">
        <v>39</v>
      </c>
      <c r="Y2030" s="3" t="s">
        <v>39</v>
      </c>
      <c r="Z2030" s="3" t="s">
        <v>39</v>
      </c>
      <c r="AA2030" s="3">
        <v>0</v>
      </c>
      <c r="AB2030" s="3" t="s">
        <v>34</v>
      </c>
      <c r="AC2030" s="3">
        <v>1</v>
      </c>
      <c r="AD2030" s="3">
        <v>0</v>
      </c>
      <c r="AE2030" s="3" t="s">
        <v>39</v>
      </c>
      <c r="AF2030" s="3">
        <v>0</v>
      </c>
      <c r="AG2030" s="3" t="s">
        <v>39</v>
      </c>
      <c r="AH2030" s="3" t="s">
        <v>39</v>
      </c>
    </row>
    <row r="2031" spans="1:34" hidden="1" outlineLevel="1" collapsed="1" x14ac:dyDescent="0.25">
      <c r="A2031" t="s">
        <v>39</v>
      </c>
      <c r="B2031" s="2" t="s">
        <v>45</v>
      </c>
      <c r="C2031" s="2" t="s">
        <v>46</v>
      </c>
      <c r="D2031" s="2" t="s">
        <v>33</v>
      </c>
      <c r="E2031" s="2" t="s">
        <v>47</v>
      </c>
      <c r="F2031" s="2" t="s">
        <v>48</v>
      </c>
      <c r="G2031" s="2" t="s">
        <v>28</v>
      </c>
      <c r="H2031" s="2" t="s">
        <v>49</v>
      </c>
      <c r="I2031" s="2" t="s">
        <v>8</v>
      </c>
      <c r="J2031" s="2" t="s">
        <v>50</v>
      </c>
      <c r="K2031" s="2" t="s">
        <v>51</v>
      </c>
      <c r="L2031" s="2" t="s">
        <v>52</v>
      </c>
      <c r="M2031" s="2" t="s">
        <v>53</v>
      </c>
      <c r="N2031" s="2" t="s">
        <v>54</v>
      </c>
      <c r="O2031" s="2" t="s">
        <v>27</v>
      </c>
      <c r="P2031" s="2" t="s">
        <v>55</v>
      </c>
      <c r="Q2031" s="2" t="s">
        <v>56</v>
      </c>
      <c r="R2031" s="2" t="s">
        <v>57</v>
      </c>
      <c r="S2031" s="2" t="s">
        <v>58</v>
      </c>
    </row>
    <row r="2032" spans="1:34" hidden="1" outlineLevel="1" collapsed="1" x14ac:dyDescent="0.25">
      <c r="A2032" t="s">
        <v>39</v>
      </c>
      <c r="B2032" s="4" t="s">
        <v>34</v>
      </c>
      <c r="C2032" s="4" t="s">
        <v>4721</v>
      </c>
      <c r="D2032" s="4" t="s">
        <v>39</v>
      </c>
      <c r="E2032" s="4">
        <v>2.67598E-2</v>
      </c>
      <c r="F2032" s="4">
        <v>6.6384300000000001E-4</v>
      </c>
      <c r="G2032" s="4">
        <v>1</v>
      </c>
      <c r="H2032" s="4">
        <v>1</v>
      </c>
      <c r="I2032" s="4">
        <v>1</v>
      </c>
      <c r="J2032" s="4" t="s">
        <v>4718</v>
      </c>
      <c r="K2032" s="4" t="s">
        <v>4722</v>
      </c>
      <c r="L2032" s="4" t="s">
        <v>39</v>
      </c>
      <c r="M2032" s="4">
        <v>0</v>
      </c>
      <c r="N2032" s="4">
        <v>1146.61133</v>
      </c>
      <c r="O2032" s="4" t="s">
        <v>34</v>
      </c>
      <c r="P2032" s="4" t="s">
        <v>34</v>
      </c>
      <c r="Q2032" s="4">
        <v>1.9819999999999999E-4</v>
      </c>
      <c r="R2032" s="4">
        <v>5.1999999999999998E-3</v>
      </c>
      <c r="S2032" s="4">
        <v>1.34</v>
      </c>
    </row>
    <row r="2033" spans="1:34" hidden="1" outlineLevel="1" collapsed="1" x14ac:dyDescent="0.25">
      <c r="A2033" t="s">
        <v>39</v>
      </c>
      <c r="B2033" s="4" t="s">
        <v>34</v>
      </c>
      <c r="C2033" s="4" t="s">
        <v>4723</v>
      </c>
      <c r="D2033" s="4" t="s">
        <v>39</v>
      </c>
      <c r="E2033" s="4">
        <v>3.3960799999999999E-2</v>
      </c>
      <c r="F2033" s="4">
        <v>6.6384300000000001E-4</v>
      </c>
      <c r="G2033" s="4">
        <v>1</v>
      </c>
      <c r="H2033" s="4">
        <v>1</v>
      </c>
      <c r="I2033" s="4">
        <v>1</v>
      </c>
      <c r="J2033" s="4" t="s">
        <v>4718</v>
      </c>
      <c r="K2033" s="4" t="s">
        <v>4724</v>
      </c>
      <c r="L2033" s="4" t="s">
        <v>39</v>
      </c>
      <c r="M2033" s="4">
        <v>0</v>
      </c>
      <c r="N2033" s="4">
        <v>1329.74128</v>
      </c>
      <c r="O2033" s="4" t="s">
        <v>34</v>
      </c>
      <c r="P2033" s="4" t="s">
        <v>34</v>
      </c>
      <c r="Q2033" s="4">
        <v>1.9819999999999999E-4</v>
      </c>
      <c r="R2033" s="4">
        <v>7.1139999999999997E-3</v>
      </c>
      <c r="S2033" s="4">
        <v>2.56</v>
      </c>
    </row>
    <row r="2034" spans="1:34" x14ac:dyDescent="0.25">
      <c r="A2034" s="3" t="s">
        <v>34</v>
      </c>
      <c r="B2034" s="3" t="s">
        <v>35</v>
      </c>
      <c r="C2034" s="3" t="s">
        <v>4725</v>
      </c>
      <c r="D2034" s="3" t="s">
        <v>4726</v>
      </c>
      <c r="E2034" s="3">
        <v>0</v>
      </c>
      <c r="F2034" s="3">
        <v>4.4009999999999998</v>
      </c>
      <c r="G2034" s="3">
        <v>7</v>
      </c>
      <c r="H2034" s="3">
        <v>1</v>
      </c>
      <c r="I2034" s="3">
        <v>4</v>
      </c>
      <c r="J2034" s="3">
        <v>1</v>
      </c>
      <c r="K2034" s="3">
        <v>199</v>
      </c>
      <c r="L2034" s="3">
        <v>24</v>
      </c>
      <c r="M2034" s="3">
        <v>9.57</v>
      </c>
      <c r="N2034" s="3">
        <v>11.12</v>
      </c>
      <c r="O2034" s="3">
        <v>1</v>
      </c>
      <c r="P2034" s="3" t="s">
        <v>2716</v>
      </c>
      <c r="Q2034" s="3" t="s">
        <v>39</v>
      </c>
      <c r="R2034" s="3" t="s">
        <v>619</v>
      </c>
      <c r="S2034" s="3" t="s">
        <v>3179</v>
      </c>
      <c r="T2034" s="3" t="s">
        <v>39</v>
      </c>
      <c r="U2034" s="3" t="s">
        <v>4725</v>
      </c>
      <c r="V2034" s="3" t="s">
        <v>39</v>
      </c>
      <c r="W2034" s="3" t="s">
        <v>427</v>
      </c>
      <c r="X2034" s="3" t="s">
        <v>39</v>
      </c>
      <c r="Y2034" s="3" t="s">
        <v>39</v>
      </c>
      <c r="Z2034" s="3" t="s">
        <v>39</v>
      </c>
      <c r="AA2034" s="3">
        <v>0</v>
      </c>
      <c r="AB2034" s="3" t="s">
        <v>34</v>
      </c>
      <c r="AC2034" s="3">
        <v>1</v>
      </c>
      <c r="AD2034" s="3">
        <v>0</v>
      </c>
      <c r="AE2034" s="3" t="s">
        <v>39</v>
      </c>
      <c r="AF2034" s="3">
        <v>0</v>
      </c>
      <c r="AG2034" s="3" t="s">
        <v>39</v>
      </c>
      <c r="AH2034" s="3" t="s">
        <v>39</v>
      </c>
    </row>
    <row r="2035" spans="1:34" hidden="1" outlineLevel="1" collapsed="1" x14ac:dyDescent="0.25">
      <c r="A2035" t="s">
        <v>39</v>
      </c>
      <c r="B2035" s="2" t="s">
        <v>45</v>
      </c>
      <c r="C2035" s="2" t="s">
        <v>46</v>
      </c>
      <c r="D2035" s="2" t="s">
        <v>33</v>
      </c>
      <c r="E2035" s="2" t="s">
        <v>47</v>
      </c>
      <c r="F2035" s="2" t="s">
        <v>48</v>
      </c>
      <c r="G2035" s="2" t="s">
        <v>28</v>
      </c>
      <c r="H2035" s="2" t="s">
        <v>49</v>
      </c>
      <c r="I2035" s="2" t="s">
        <v>8</v>
      </c>
      <c r="J2035" s="2" t="s">
        <v>50</v>
      </c>
      <c r="K2035" s="2" t="s">
        <v>51</v>
      </c>
      <c r="L2035" s="2" t="s">
        <v>52</v>
      </c>
      <c r="M2035" s="2" t="s">
        <v>53</v>
      </c>
      <c r="N2035" s="2" t="s">
        <v>54</v>
      </c>
      <c r="O2035" s="2" t="s">
        <v>27</v>
      </c>
      <c r="P2035" s="2" t="s">
        <v>55</v>
      </c>
      <c r="Q2035" s="2" t="s">
        <v>56</v>
      </c>
      <c r="R2035" s="2" t="s">
        <v>57</v>
      </c>
      <c r="S2035" s="2" t="s">
        <v>58</v>
      </c>
    </row>
    <row r="2036" spans="1:34" hidden="1" outlineLevel="1" collapsed="1" x14ac:dyDescent="0.25">
      <c r="A2036" t="s">
        <v>39</v>
      </c>
      <c r="B2036" s="4" t="s">
        <v>34</v>
      </c>
      <c r="C2036" s="4" t="s">
        <v>4727</v>
      </c>
      <c r="D2036" s="4" t="s">
        <v>39</v>
      </c>
      <c r="E2036" s="4">
        <v>6.2926400000000004E-4</v>
      </c>
      <c r="F2036" s="4">
        <v>6.6384300000000001E-4</v>
      </c>
      <c r="G2036" s="4">
        <v>1</v>
      </c>
      <c r="H2036" s="4">
        <v>1</v>
      </c>
      <c r="I2036" s="4">
        <v>4</v>
      </c>
      <c r="J2036" s="4" t="s">
        <v>4725</v>
      </c>
      <c r="K2036" s="4" t="s">
        <v>4728</v>
      </c>
      <c r="L2036" s="4" t="s">
        <v>39</v>
      </c>
      <c r="M2036" s="4">
        <v>0</v>
      </c>
      <c r="N2036" s="4">
        <v>1450.7536299999999</v>
      </c>
      <c r="O2036" s="4" t="s">
        <v>34</v>
      </c>
      <c r="P2036" s="4" t="s">
        <v>34</v>
      </c>
      <c r="Q2036" s="4">
        <v>1.9819999999999999E-4</v>
      </c>
      <c r="R2036" s="4">
        <v>3.9690000000000001E-5</v>
      </c>
      <c r="S2036" s="4">
        <v>2.74</v>
      </c>
    </row>
    <row r="2037" spans="1:34" x14ac:dyDescent="0.25">
      <c r="A2037" s="3" t="s">
        <v>34</v>
      </c>
      <c r="B2037" s="3" t="s">
        <v>35</v>
      </c>
      <c r="C2037" s="3" t="s">
        <v>4729</v>
      </c>
      <c r="D2037" s="3" t="s">
        <v>4730</v>
      </c>
      <c r="E2037" s="3">
        <v>0</v>
      </c>
      <c r="F2037" s="3">
        <v>4.3239999999999998</v>
      </c>
      <c r="G2037" s="3">
        <v>3</v>
      </c>
      <c r="H2037" s="3">
        <v>1</v>
      </c>
      <c r="I2037" s="3">
        <v>1</v>
      </c>
      <c r="J2037" s="3">
        <v>1</v>
      </c>
      <c r="K2037" s="3">
        <v>554</v>
      </c>
      <c r="L2037" s="3">
        <v>62.3</v>
      </c>
      <c r="M2037" s="3">
        <v>9.4499999999999993</v>
      </c>
      <c r="N2037" s="3">
        <v>4.13</v>
      </c>
      <c r="O2037" s="3">
        <v>1</v>
      </c>
      <c r="P2037" s="3" t="s">
        <v>421</v>
      </c>
      <c r="Q2037" s="3" t="s">
        <v>795</v>
      </c>
      <c r="R2037" s="3" t="s">
        <v>222</v>
      </c>
      <c r="S2037" s="3" t="s">
        <v>4731</v>
      </c>
      <c r="T2037" s="3" t="s">
        <v>4732</v>
      </c>
      <c r="U2037" s="3" t="s">
        <v>4729</v>
      </c>
      <c r="V2037" s="3" t="s">
        <v>4733</v>
      </c>
      <c r="W2037" s="3" t="s">
        <v>358</v>
      </c>
      <c r="X2037" s="3" t="s">
        <v>39</v>
      </c>
      <c r="Y2037" s="3" t="s">
        <v>800</v>
      </c>
      <c r="Z2037" s="3" t="s">
        <v>39</v>
      </c>
      <c r="AA2037" s="3">
        <v>4</v>
      </c>
      <c r="AB2037" s="3" t="s">
        <v>34</v>
      </c>
      <c r="AC2037" s="3">
        <v>1</v>
      </c>
      <c r="AD2037" s="3">
        <v>0</v>
      </c>
      <c r="AE2037" s="3" t="s">
        <v>39</v>
      </c>
      <c r="AF2037" s="3">
        <v>0</v>
      </c>
      <c r="AG2037" s="3" t="s">
        <v>39</v>
      </c>
      <c r="AH2037" s="3" t="s">
        <v>39</v>
      </c>
    </row>
    <row r="2038" spans="1:34" hidden="1" outlineLevel="1" collapsed="1" x14ac:dyDescent="0.25">
      <c r="A2038" t="s">
        <v>39</v>
      </c>
      <c r="B2038" s="2" t="s">
        <v>45</v>
      </c>
      <c r="C2038" s="2" t="s">
        <v>46</v>
      </c>
      <c r="D2038" s="2" t="s">
        <v>33</v>
      </c>
      <c r="E2038" s="2" t="s">
        <v>47</v>
      </c>
      <c r="F2038" s="2" t="s">
        <v>48</v>
      </c>
      <c r="G2038" s="2" t="s">
        <v>28</v>
      </c>
      <c r="H2038" s="2" t="s">
        <v>49</v>
      </c>
      <c r="I2038" s="2" t="s">
        <v>8</v>
      </c>
      <c r="J2038" s="2" t="s">
        <v>50</v>
      </c>
      <c r="K2038" s="2" t="s">
        <v>51</v>
      </c>
      <c r="L2038" s="2" t="s">
        <v>52</v>
      </c>
      <c r="M2038" s="2" t="s">
        <v>53</v>
      </c>
      <c r="N2038" s="2" t="s">
        <v>54</v>
      </c>
      <c r="O2038" s="2" t="s">
        <v>27</v>
      </c>
      <c r="P2038" s="2" t="s">
        <v>55</v>
      </c>
      <c r="Q2038" s="2" t="s">
        <v>56</v>
      </c>
      <c r="R2038" s="2" t="s">
        <v>57</v>
      </c>
      <c r="S2038" s="2" t="s">
        <v>58</v>
      </c>
    </row>
    <row r="2039" spans="1:34" hidden="1" outlineLevel="1" collapsed="1" x14ac:dyDescent="0.25">
      <c r="A2039" t="s">
        <v>39</v>
      </c>
      <c r="B2039" s="4" t="s">
        <v>34</v>
      </c>
      <c r="C2039" s="4" t="s">
        <v>4734</v>
      </c>
      <c r="D2039" s="4" t="s">
        <v>39</v>
      </c>
      <c r="E2039" s="4">
        <v>7.2298600000000001E-4</v>
      </c>
      <c r="F2039" s="4">
        <v>6.6384300000000001E-4</v>
      </c>
      <c r="G2039" s="4">
        <v>1</v>
      </c>
      <c r="H2039" s="4">
        <v>1</v>
      </c>
      <c r="I2039" s="4">
        <v>1</v>
      </c>
      <c r="J2039" s="4" t="s">
        <v>4729</v>
      </c>
      <c r="K2039" s="4" t="s">
        <v>4735</v>
      </c>
      <c r="L2039" s="4" t="s">
        <v>39</v>
      </c>
      <c r="M2039" s="4">
        <v>1</v>
      </c>
      <c r="N2039" s="4">
        <v>2012.0658599999999</v>
      </c>
      <c r="O2039" s="4" t="s">
        <v>34</v>
      </c>
      <c r="P2039" s="4" t="s">
        <v>34</v>
      </c>
      <c r="Q2039" s="4">
        <v>1.9819999999999999E-4</v>
      </c>
      <c r="R2039" s="4">
        <v>4.7460000000000003E-5</v>
      </c>
      <c r="S2039" s="4">
        <v>4.13</v>
      </c>
    </row>
    <row r="2040" spans="1:34" x14ac:dyDescent="0.25">
      <c r="A2040" s="3" t="s">
        <v>34</v>
      </c>
      <c r="B2040" s="3" t="s">
        <v>35</v>
      </c>
      <c r="C2040" s="3" t="s">
        <v>4736</v>
      </c>
      <c r="D2040" s="3" t="s">
        <v>4737</v>
      </c>
      <c r="E2040" s="3">
        <v>0</v>
      </c>
      <c r="F2040" s="3">
        <v>4.2850000000000001</v>
      </c>
      <c r="G2040" s="3">
        <v>3</v>
      </c>
      <c r="H2040" s="3">
        <v>1</v>
      </c>
      <c r="I2040" s="3">
        <v>1</v>
      </c>
      <c r="J2040" s="3">
        <v>1</v>
      </c>
      <c r="K2040" s="3">
        <v>367</v>
      </c>
      <c r="L2040" s="3">
        <v>40.1</v>
      </c>
      <c r="M2040" s="3">
        <v>8.84</v>
      </c>
      <c r="N2040" s="3">
        <v>3.2</v>
      </c>
      <c r="O2040" s="3">
        <v>1</v>
      </c>
      <c r="P2040" s="3" t="s">
        <v>421</v>
      </c>
      <c r="Q2040" s="3" t="s">
        <v>39</v>
      </c>
      <c r="R2040" s="3" t="s">
        <v>619</v>
      </c>
      <c r="S2040" s="3" t="s">
        <v>4738</v>
      </c>
      <c r="T2040" s="3" t="s">
        <v>39</v>
      </c>
      <c r="U2040" s="3" t="s">
        <v>4736</v>
      </c>
      <c r="V2040" s="3" t="s">
        <v>39</v>
      </c>
      <c r="W2040" s="3" t="s">
        <v>1340</v>
      </c>
      <c r="X2040" s="3" t="s">
        <v>39</v>
      </c>
      <c r="Y2040" s="3" t="s">
        <v>39</v>
      </c>
      <c r="Z2040" s="3" t="s">
        <v>39</v>
      </c>
      <c r="AA2040" s="3">
        <v>0</v>
      </c>
      <c r="AB2040" s="3" t="s">
        <v>34</v>
      </c>
      <c r="AC2040" s="3">
        <v>1</v>
      </c>
      <c r="AD2040" s="3">
        <v>0</v>
      </c>
      <c r="AE2040" s="3" t="s">
        <v>39</v>
      </c>
      <c r="AF2040" s="3">
        <v>0</v>
      </c>
      <c r="AG2040" s="3" t="s">
        <v>39</v>
      </c>
      <c r="AH2040" s="3" t="s">
        <v>4739</v>
      </c>
    </row>
    <row r="2041" spans="1:34" hidden="1" outlineLevel="1" collapsed="1" x14ac:dyDescent="0.25">
      <c r="A2041" t="s">
        <v>39</v>
      </c>
      <c r="B2041" s="2" t="s">
        <v>45</v>
      </c>
      <c r="C2041" s="2" t="s">
        <v>46</v>
      </c>
      <c r="D2041" s="2" t="s">
        <v>33</v>
      </c>
      <c r="E2041" s="2" t="s">
        <v>47</v>
      </c>
      <c r="F2041" s="2" t="s">
        <v>48</v>
      </c>
      <c r="G2041" s="2" t="s">
        <v>28</v>
      </c>
      <c r="H2041" s="2" t="s">
        <v>49</v>
      </c>
      <c r="I2041" s="2" t="s">
        <v>8</v>
      </c>
      <c r="J2041" s="2" t="s">
        <v>50</v>
      </c>
      <c r="K2041" s="2" t="s">
        <v>51</v>
      </c>
      <c r="L2041" s="2" t="s">
        <v>52</v>
      </c>
      <c r="M2041" s="2" t="s">
        <v>53</v>
      </c>
      <c r="N2041" s="2" t="s">
        <v>54</v>
      </c>
      <c r="O2041" s="2" t="s">
        <v>27</v>
      </c>
      <c r="P2041" s="2" t="s">
        <v>55</v>
      </c>
      <c r="Q2041" s="2" t="s">
        <v>56</v>
      </c>
      <c r="R2041" s="2" t="s">
        <v>57</v>
      </c>
      <c r="S2041" s="2" t="s">
        <v>58</v>
      </c>
    </row>
    <row r="2042" spans="1:34" hidden="1" outlineLevel="1" collapsed="1" x14ac:dyDescent="0.25">
      <c r="A2042" t="s">
        <v>39</v>
      </c>
      <c r="B2042" s="4" t="s">
        <v>34</v>
      </c>
      <c r="C2042" s="4" t="s">
        <v>4740</v>
      </c>
      <c r="D2042" s="4" t="s">
        <v>131</v>
      </c>
      <c r="E2042" s="4">
        <v>7.7495699999999995E-4</v>
      </c>
      <c r="F2042" s="4">
        <v>6.6384300000000001E-4</v>
      </c>
      <c r="G2042" s="4">
        <v>1</v>
      </c>
      <c r="H2042" s="4">
        <v>1</v>
      </c>
      <c r="I2042" s="4">
        <v>1</v>
      </c>
      <c r="J2042" s="4" t="s">
        <v>4736</v>
      </c>
      <c r="K2042" s="4" t="s">
        <v>4741</v>
      </c>
      <c r="L2042" s="4" t="s">
        <v>4742</v>
      </c>
      <c r="M2042" s="4">
        <v>0</v>
      </c>
      <c r="N2042" s="4">
        <v>1289.67696</v>
      </c>
      <c r="O2042" s="4" t="s">
        <v>34</v>
      </c>
      <c r="P2042" s="4" t="s">
        <v>34</v>
      </c>
      <c r="Q2042" s="4">
        <v>1.9819999999999999E-4</v>
      </c>
      <c r="R2042" s="4">
        <v>5.1929999999999999E-5</v>
      </c>
      <c r="S2042" s="4">
        <v>3.2</v>
      </c>
    </row>
    <row r="2043" spans="1:34" x14ac:dyDescent="0.25">
      <c r="A2043" s="3" t="s">
        <v>34</v>
      </c>
      <c r="B2043" s="3" t="s">
        <v>35</v>
      </c>
      <c r="C2043" s="3" t="s">
        <v>4743</v>
      </c>
      <c r="D2043" s="3" t="s">
        <v>4744</v>
      </c>
      <c r="E2043" s="3">
        <v>0</v>
      </c>
      <c r="F2043" s="3">
        <v>4.2309999999999999</v>
      </c>
      <c r="G2043" s="3">
        <v>10</v>
      </c>
      <c r="H2043" s="3">
        <v>2</v>
      </c>
      <c r="I2043" s="3">
        <v>3</v>
      </c>
      <c r="J2043" s="3">
        <v>2</v>
      </c>
      <c r="K2043" s="3">
        <v>513</v>
      </c>
      <c r="L2043" s="3">
        <v>57.7</v>
      </c>
      <c r="M2043" s="3">
        <v>9.31</v>
      </c>
      <c r="N2043" s="3">
        <v>9.65</v>
      </c>
      <c r="O2043" s="3">
        <v>2</v>
      </c>
      <c r="P2043" s="3" t="s">
        <v>3039</v>
      </c>
      <c r="Q2043" s="3" t="s">
        <v>795</v>
      </c>
      <c r="R2043" s="3" t="s">
        <v>796</v>
      </c>
      <c r="S2043" s="3" t="s">
        <v>4745</v>
      </c>
      <c r="T2043" s="3" t="s">
        <v>4746</v>
      </c>
      <c r="U2043" s="3" t="s">
        <v>4743</v>
      </c>
      <c r="V2043" s="3" t="s">
        <v>4747</v>
      </c>
      <c r="W2043" s="3" t="s">
        <v>620</v>
      </c>
      <c r="X2043" s="3" t="s">
        <v>1290</v>
      </c>
      <c r="Y2043" s="3" t="s">
        <v>800</v>
      </c>
      <c r="Z2043" s="3" t="s">
        <v>39</v>
      </c>
      <c r="AA2043" s="3">
        <v>5</v>
      </c>
      <c r="AB2043" s="3" t="s">
        <v>34</v>
      </c>
      <c r="AC2043" s="3">
        <v>1</v>
      </c>
      <c r="AD2043" s="3">
        <v>0</v>
      </c>
      <c r="AE2043" s="3" t="s">
        <v>39</v>
      </c>
      <c r="AF2043" s="3">
        <v>1</v>
      </c>
      <c r="AG2043" s="3" t="s">
        <v>4748</v>
      </c>
      <c r="AH2043" s="3" t="s">
        <v>4749</v>
      </c>
    </row>
    <row r="2044" spans="1:34" hidden="1" outlineLevel="1" collapsed="1" x14ac:dyDescent="0.25">
      <c r="A2044" t="s">
        <v>39</v>
      </c>
      <c r="B2044" s="2" t="s">
        <v>45</v>
      </c>
      <c r="C2044" s="2" t="s">
        <v>46</v>
      </c>
      <c r="D2044" s="2" t="s">
        <v>33</v>
      </c>
      <c r="E2044" s="2" t="s">
        <v>47</v>
      </c>
      <c r="F2044" s="2" t="s">
        <v>48</v>
      </c>
      <c r="G2044" s="2" t="s">
        <v>28</v>
      </c>
      <c r="H2044" s="2" t="s">
        <v>49</v>
      </c>
      <c r="I2044" s="2" t="s">
        <v>8</v>
      </c>
      <c r="J2044" s="2" t="s">
        <v>50</v>
      </c>
      <c r="K2044" s="2" t="s">
        <v>51</v>
      </c>
      <c r="L2044" s="2" t="s">
        <v>52</v>
      </c>
      <c r="M2044" s="2" t="s">
        <v>53</v>
      </c>
      <c r="N2044" s="2" t="s">
        <v>54</v>
      </c>
      <c r="O2044" s="2" t="s">
        <v>27</v>
      </c>
      <c r="P2044" s="2" t="s">
        <v>55</v>
      </c>
      <c r="Q2044" s="2" t="s">
        <v>56</v>
      </c>
      <c r="R2044" s="2" t="s">
        <v>57</v>
      </c>
      <c r="S2044" s="2" t="s">
        <v>58</v>
      </c>
    </row>
    <row r="2045" spans="1:34" hidden="1" outlineLevel="1" collapsed="1" x14ac:dyDescent="0.25">
      <c r="A2045" t="s">
        <v>39</v>
      </c>
      <c r="B2045" s="4" t="s">
        <v>34</v>
      </c>
      <c r="C2045" s="4" t="s">
        <v>4750</v>
      </c>
      <c r="D2045" s="4" t="s">
        <v>4751</v>
      </c>
      <c r="E2045" s="4">
        <v>7.2642399999999996E-2</v>
      </c>
      <c r="F2045" s="4">
        <v>1.35166E-3</v>
      </c>
      <c r="G2045" s="4">
        <v>1</v>
      </c>
      <c r="H2045" s="4">
        <v>1</v>
      </c>
      <c r="I2045" s="4">
        <v>1</v>
      </c>
      <c r="J2045" s="4" t="s">
        <v>4743</v>
      </c>
      <c r="K2045" s="4" t="s">
        <v>4752</v>
      </c>
      <c r="L2045" s="4" t="s">
        <v>4753</v>
      </c>
      <c r="M2045" s="4">
        <v>0</v>
      </c>
      <c r="N2045" s="4">
        <v>3183.4972899999998</v>
      </c>
      <c r="O2045" s="4" t="s">
        <v>34</v>
      </c>
      <c r="P2045" s="4" t="s">
        <v>34</v>
      </c>
      <c r="Q2045" s="4">
        <v>3.7310000000000002E-4</v>
      </c>
      <c r="R2045" s="4">
        <v>1.9570000000000001E-2</v>
      </c>
      <c r="S2045" s="4">
        <v>4.18</v>
      </c>
    </row>
    <row r="2046" spans="1:34" hidden="1" outlineLevel="1" collapsed="1" x14ac:dyDescent="0.25">
      <c r="A2046" t="s">
        <v>39</v>
      </c>
      <c r="B2046" s="4" t="s">
        <v>34</v>
      </c>
      <c r="C2046" s="4" t="s">
        <v>4754</v>
      </c>
      <c r="D2046" s="4" t="s">
        <v>131</v>
      </c>
      <c r="E2046" s="4">
        <v>1.7567099999999999E-2</v>
      </c>
      <c r="F2046" s="4">
        <v>6.6384300000000001E-4</v>
      </c>
      <c r="G2046" s="4">
        <v>1</v>
      </c>
      <c r="H2046" s="4">
        <v>1</v>
      </c>
      <c r="I2046" s="4">
        <v>2</v>
      </c>
      <c r="J2046" s="4" t="s">
        <v>4743</v>
      </c>
      <c r="K2046" s="4" t="s">
        <v>4755</v>
      </c>
      <c r="L2046" s="4" t="s">
        <v>4756</v>
      </c>
      <c r="M2046" s="4">
        <v>0</v>
      </c>
      <c r="N2046" s="4">
        <v>2171.0437400000001</v>
      </c>
      <c r="O2046" s="4" t="s">
        <v>34</v>
      </c>
      <c r="P2046" s="4" t="s">
        <v>34</v>
      </c>
      <c r="Q2046" s="4">
        <v>1.9819999999999999E-4</v>
      </c>
      <c r="R2046" s="4">
        <v>3.0049999999999999E-3</v>
      </c>
      <c r="S2046" s="4">
        <v>3.08</v>
      </c>
    </row>
    <row r="2047" spans="1:34" x14ac:dyDescent="0.25">
      <c r="A2047" s="3" t="s">
        <v>34</v>
      </c>
      <c r="B2047" s="3" t="s">
        <v>35</v>
      </c>
      <c r="C2047" s="3" t="s">
        <v>4757</v>
      </c>
      <c r="D2047" s="3" t="s">
        <v>4758</v>
      </c>
      <c r="E2047" s="3">
        <v>0</v>
      </c>
      <c r="F2047" s="3">
        <v>4.1879999999999997</v>
      </c>
      <c r="G2047" s="3">
        <v>4</v>
      </c>
      <c r="H2047" s="3">
        <v>1</v>
      </c>
      <c r="I2047" s="3">
        <v>1</v>
      </c>
      <c r="J2047" s="3">
        <v>1</v>
      </c>
      <c r="K2047" s="3">
        <v>538</v>
      </c>
      <c r="L2047" s="3">
        <v>58.2</v>
      </c>
      <c r="M2047" s="3">
        <v>5.05</v>
      </c>
      <c r="N2047" s="3">
        <v>3.94</v>
      </c>
      <c r="O2047" s="3">
        <v>1</v>
      </c>
      <c r="P2047" s="3" t="s">
        <v>4044</v>
      </c>
      <c r="Q2047" s="3" t="s">
        <v>885</v>
      </c>
      <c r="R2047" s="3" t="s">
        <v>1534</v>
      </c>
      <c r="S2047" s="3" t="s">
        <v>40</v>
      </c>
      <c r="T2047" s="3" t="s">
        <v>4759</v>
      </c>
      <c r="U2047" s="3" t="s">
        <v>4757</v>
      </c>
      <c r="V2047" s="3" t="s">
        <v>4760</v>
      </c>
      <c r="W2047" s="3" t="s">
        <v>652</v>
      </c>
      <c r="X2047" s="3" t="s">
        <v>39</v>
      </c>
      <c r="Y2047" s="3" t="s">
        <v>39</v>
      </c>
      <c r="Z2047" s="3" t="s">
        <v>39</v>
      </c>
      <c r="AA2047" s="3">
        <v>0</v>
      </c>
      <c r="AB2047" s="3" t="s">
        <v>34</v>
      </c>
      <c r="AC2047" s="3">
        <v>1</v>
      </c>
      <c r="AD2047" s="3">
        <v>0</v>
      </c>
      <c r="AE2047" s="3" t="s">
        <v>39</v>
      </c>
      <c r="AF2047" s="3">
        <v>0</v>
      </c>
      <c r="AG2047" s="3" t="s">
        <v>39</v>
      </c>
      <c r="AH2047" s="3" t="s">
        <v>39</v>
      </c>
    </row>
    <row r="2048" spans="1:34" hidden="1" outlineLevel="1" collapsed="1" x14ac:dyDescent="0.25">
      <c r="A2048" t="s">
        <v>39</v>
      </c>
      <c r="B2048" s="2" t="s">
        <v>45</v>
      </c>
      <c r="C2048" s="2" t="s">
        <v>46</v>
      </c>
      <c r="D2048" s="2" t="s">
        <v>33</v>
      </c>
      <c r="E2048" s="2" t="s">
        <v>47</v>
      </c>
      <c r="F2048" s="2" t="s">
        <v>48</v>
      </c>
      <c r="G2048" s="2" t="s">
        <v>28</v>
      </c>
      <c r="H2048" s="2" t="s">
        <v>49</v>
      </c>
      <c r="I2048" s="2" t="s">
        <v>8</v>
      </c>
      <c r="J2048" s="2" t="s">
        <v>50</v>
      </c>
      <c r="K2048" s="2" t="s">
        <v>51</v>
      </c>
      <c r="L2048" s="2" t="s">
        <v>52</v>
      </c>
      <c r="M2048" s="2" t="s">
        <v>53</v>
      </c>
      <c r="N2048" s="2" t="s">
        <v>54</v>
      </c>
      <c r="O2048" s="2" t="s">
        <v>27</v>
      </c>
      <c r="P2048" s="2" t="s">
        <v>55</v>
      </c>
      <c r="Q2048" s="2" t="s">
        <v>56</v>
      </c>
      <c r="R2048" s="2" t="s">
        <v>57</v>
      </c>
      <c r="S2048" s="2" t="s">
        <v>58</v>
      </c>
    </row>
    <row r="2049" spans="1:34" hidden="1" outlineLevel="1" collapsed="1" x14ac:dyDescent="0.25">
      <c r="A2049" t="s">
        <v>39</v>
      </c>
      <c r="B2049" s="4" t="s">
        <v>34</v>
      </c>
      <c r="C2049" s="4" t="s">
        <v>4761</v>
      </c>
      <c r="D2049" s="4" t="s">
        <v>39</v>
      </c>
      <c r="E2049" s="4">
        <v>9.1725599999999997E-4</v>
      </c>
      <c r="F2049" s="4">
        <v>6.6384300000000001E-4</v>
      </c>
      <c r="G2049" s="4">
        <v>1</v>
      </c>
      <c r="H2049" s="4">
        <v>1</v>
      </c>
      <c r="I2049" s="4">
        <v>1</v>
      </c>
      <c r="J2049" s="4" t="s">
        <v>4757</v>
      </c>
      <c r="K2049" s="4" t="s">
        <v>4762</v>
      </c>
      <c r="L2049" s="4" t="s">
        <v>39</v>
      </c>
      <c r="M2049" s="4">
        <v>0</v>
      </c>
      <c r="N2049" s="4">
        <v>2359.2391299999999</v>
      </c>
      <c r="O2049" s="4" t="s">
        <v>34</v>
      </c>
      <c r="P2049" s="4" t="s">
        <v>34</v>
      </c>
      <c r="Q2049" s="4">
        <v>1.9819999999999999E-4</v>
      </c>
      <c r="R2049" s="4">
        <v>6.4789999999999995E-5</v>
      </c>
      <c r="S2049" s="4">
        <v>3.94</v>
      </c>
    </row>
    <row r="2050" spans="1:34" x14ac:dyDescent="0.25">
      <c r="A2050" s="3" t="s">
        <v>34</v>
      </c>
      <c r="B2050" s="3" t="s">
        <v>35</v>
      </c>
      <c r="C2050" s="3" t="s">
        <v>4763</v>
      </c>
      <c r="D2050" s="3" t="s">
        <v>4764</v>
      </c>
      <c r="E2050" s="3">
        <v>0</v>
      </c>
      <c r="F2050" s="3">
        <v>4.165</v>
      </c>
      <c r="G2050" s="3">
        <v>4</v>
      </c>
      <c r="H2050" s="3">
        <v>2</v>
      </c>
      <c r="I2050" s="3">
        <v>4</v>
      </c>
      <c r="J2050" s="3">
        <v>2</v>
      </c>
      <c r="K2050" s="3">
        <v>782</v>
      </c>
      <c r="L2050" s="3">
        <v>89.1</v>
      </c>
      <c r="M2050" s="3">
        <v>7.46</v>
      </c>
      <c r="N2050" s="3">
        <v>6.35</v>
      </c>
      <c r="O2050" s="3">
        <v>2</v>
      </c>
      <c r="P2050" s="3" t="s">
        <v>39</v>
      </c>
      <c r="Q2050" s="3" t="s">
        <v>39</v>
      </c>
      <c r="R2050" s="3" t="s">
        <v>39</v>
      </c>
      <c r="S2050" s="3" t="s">
        <v>39</v>
      </c>
      <c r="T2050" s="3" t="s">
        <v>39</v>
      </c>
      <c r="U2050" s="3" t="s">
        <v>4763</v>
      </c>
      <c r="V2050" s="3" t="s">
        <v>39</v>
      </c>
      <c r="W2050" s="3" t="s">
        <v>620</v>
      </c>
      <c r="X2050" s="3" t="s">
        <v>39</v>
      </c>
      <c r="Y2050" s="3" t="s">
        <v>39</v>
      </c>
      <c r="Z2050" s="3" t="s">
        <v>39</v>
      </c>
      <c r="AA2050" s="3">
        <v>0</v>
      </c>
      <c r="AB2050" s="3" t="s">
        <v>34</v>
      </c>
      <c r="AC2050" s="3">
        <v>1</v>
      </c>
      <c r="AD2050" s="3">
        <v>0</v>
      </c>
      <c r="AE2050" s="3" t="s">
        <v>39</v>
      </c>
      <c r="AF2050" s="3">
        <v>1</v>
      </c>
      <c r="AG2050" s="3" t="s">
        <v>4765</v>
      </c>
      <c r="AH2050" s="3" t="s">
        <v>4765</v>
      </c>
    </row>
    <row r="2051" spans="1:34" hidden="1" outlineLevel="1" collapsed="1" x14ac:dyDescent="0.25">
      <c r="A2051" t="s">
        <v>39</v>
      </c>
      <c r="B2051" s="2" t="s">
        <v>45</v>
      </c>
      <c r="C2051" s="2" t="s">
        <v>46</v>
      </c>
      <c r="D2051" s="2" t="s">
        <v>33</v>
      </c>
      <c r="E2051" s="2" t="s">
        <v>47</v>
      </c>
      <c r="F2051" s="2" t="s">
        <v>48</v>
      </c>
      <c r="G2051" s="2" t="s">
        <v>28</v>
      </c>
      <c r="H2051" s="2" t="s">
        <v>49</v>
      </c>
      <c r="I2051" s="2" t="s">
        <v>8</v>
      </c>
      <c r="J2051" s="2" t="s">
        <v>50</v>
      </c>
      <c r="K2051" s="2" t="s">
        <v>51</v>
      </c>
      <c r="L2051" s="2" t="s">
        <v>52</v>
      </c>
      <c r="M2051" s="2" t="s">
        <v>53</v>
      </c>
      <c r="N2051" s="2" t="s">
        <v>54</v>
      </c>
      <c r="O2051" s="2" t="s">
        <v>27</v>
      </c>
      <c r="P2051" s="2" t="s">
        <v>55</v>
      </c>
      <c r="Q2051" s="2" t="s">
        <v>56</v>
      </c>
      <c r="R2051" s="2" t="s">
        <v>57</v>
      </c>
      <c r="S2051" s="2" t="s">
        <v>58</v>
      </c>
    </row>
    <row r="2052" spans="1:34" hidden="1" outlineLevel="1" collapsed="1" x14ac:dyDescent="0.25">
      <c r="A2052" t="s">
        <v>39</v>
      </c>
      <c r="B2052" s="4" t="s">
        <v>34</v>
      </c>
      <c r="C2052" s="4" t="s">
        <v>4766</v>
      </c>
      <c r="D2052" s="4" t="s">
        <v>39</v>
      </c>
      <c r="E2052" s="4">
        <v>9.6349999999999995E-3</v>
      </c>
      <c r="F2052" s="4">
        <v>6.6384300000000001E-4</v>
      </c>
      <c r="G2052" s="4">
        <v>1</v>
      </c>
      <c r="H2052" s="4">
        <v>1</v>
      </c>
      <c r="I2052" s="4">
        <v>3</v>
      </c>
      <c r="J2052" s="4" t="s">
        <v>4763</v>
      </c>
      <c r="K2052" s="4" t="s">
        <v>4767</v>
      </c>
      <c r="L2052" s="4" t="s">
        <v>39</v>
      </c>
      <c r="M2052" s="4">
        <v>0</v>
      </c>
      <c r="N2052" s="4">
        <v>1777.85626</v>
      </c>
      <c r="O2052" s="4" t="s">
        <v>34</v>
      </c>
      <c r="P2052" s="4" t="s">
        <v>34</v>
      </c>
      <c r="Q2052" s="4">
        <v>1.9819999999999999E-4</v>
      </c>
      <c r="R2052" s="4">
        <v>1.3649999999999999E-3</v>
      </c>
      <c r="S2052" s="4">
        <v>2.21</v>
      </c>
    </row>
    <row r="2053" spans="1:34" hidden="1" outlineLevel="1" collapsed="1" x14ac:dyDescent="0.25">
      <c r="A2053" t="s">
        <v>39</v>
      </c>
      <c r="B2053" s="4" t="s">
        <v>34</v>
      </c>
      <c r="C2053" s="4" t="s">
        <v>4768</v>
      </c>
      <c r="D2053" s="4" t="s">
        <v>463</v>
      </c>
      <c r="E2053" s="4">
        <v>0.14460799999999999</v>
      </c>
      <c r="F2053" s="4">
        <v>1.97102E-3</v>
      </c>
      <c r="G2053" s="4">
        <v>1</v>
      </c>
      <c r="H2053" s="4">
        <v>1</v>
      </c>
      <c r="I2053" s="4">
        <v>1</v>
      </c>
      <c r="J2053" s="4" t="s">
        <v>4763</v>
      </c>
      <c r="K2053" s="4" t="s">
        <v>4769</v>
      </c>
      <c r="L2053" s="4" t="s">
        <v>4770</v>
      </c>
      <c r="M2053" s="4">
        <v>0</v>
      </c>
      <c r="N2053" s="4">
        <v>2097.00965</v>
      </c>
      <c r="O2053" s="4" t="s">
        <v>34</v>
      </c>
      <c r="P2053" s="4" t="s">
        <v>34</v>
      </c>
      <c r="Q2053" s="4">
        <v>5.2709999999999996E-4</v>
      </c>
      <c r="R2053" s="4">
        <v>5.015E-2</v>
      </c>
      <c r="S2053" s="4">
        <v>2.0299999999999998</v>
      </c>
    </row>
    <row r="2054" spans="1:34" x14ac:dyDescent="0.25">
      <c r="A2054" s="3" t="s">
        <v>34</v>
      </c>
      <c r="B2054" s="3" t="s">
        <v>35</v>
      </c>
      <c r="C2054" s="3" t="s">
        <v>4771</v>
      </c>
      <c r="D2054" s="3" t="s">
        <v>4772</v>
      </c>
      <c r="E2054" s="3">
        <v>0</v>
      </c>
      <c r="F2054" s="3">
        <v>4.1280000000000001</v>
      </c>
      <c r="G2054" s="3">
        <v>10</v>
      </c>
      <c r="H2054" s="3">
        <v>1</v>
      </c>
      <c r="I2054" s="3">
        <v>2</v>
      </c>
      <c r="J2054" s="3">
        <v>1</v>
      </c>
      <c r="K2054" s="3">
        <v>130</v>
      </c>
      <c r="L2054" s="3">
        <v>14.8</v>
      </c>
      <c r="M2054" s="3">
        <v>11.17</v>
      </c>
      <c r="N2054" s="3">
        <v>5.53</v>
      </c>
      <c r="O2054" s="3">
        <v>1</v>
      </c>
      <c r="P2054" s="3" t="s">
        <v>421</v>
      </c>
      <c r="Q2054" s="3" t="s">
        <v>876</v>
      </c>
      <c r="R2054" s="3" t="s">
        <v>877</v>
      </c>
      <c r="S2054" s="3" t="s">
        <v>4773</v>
      </c>
      <c r="T2054" s="3" t="s">
        <v>39</v>
      </c>
      <c r="U2054" s="3" t="s">
        <v>4774</v>
      </c>
      <c r="V2054" s="3" t="s">
        <v>39</v>
      </c>
      <c r="W2054" s="3" t="s">
        <v>879</v>
      </c>
      <c r="X2054" s="3" t="s">
        <v>39</v>
      </c>
      <c r="Y2054" s="3" t="s">
        <v>39</v>
      </c>
      <c r="Z2054" s="3" t="s">
        <v>39</v>
      </c>
      <c r="AA2054" s="3">
        <v>0</v>
      </c>
      <c r="AB2054" s="3" t="s">
        <v>34</v>
      </c>
      <c r="AC2054" s="3">
        <v>1</v>
      </c>
      <c r="AD2054" s="3">
        <v>0</v>
      </c>
      <c r="AE2054" s="3" t="s">
        <v>39</v>
      </c>
      <c r="AF2054" s="3">
        <v>0</v>
      </c>
      <c r="AG2054" s="3" t="s">
        <v>39</v>
      </c>
      <c r="AH2054" s="3" t="s">
        <v>39</v>
      </c>
    </row>
    <row r="2055" spans="1:34" hidden="1" outlineLevel="1" collapsed="1" x14ac:dyDescent="0.25">
      <c r="A2055" t="s">
        <v>39</v>
      </c>
      <c r="B2055" s="2" t="s">
        <v>45</v>
      </c>
      <c r="C2055" s="2" t="s">
        <v>46</v>
      </c>
      <c r="D2055" s="2" t="s">
        <v>33</v>
      </c>
      <c r="E2055" s="2" t="s">
        <v>47</v>
      </c>
      <c r="F2055" s="2" t="s">
        <v>48</v>
      </c>
      <c r="G2055" s="2" t="s">
        <v>28</v>
      </c>
      <c r="H2055" s="2" t="s">
        <v>49</v>
      </c>
      <c r="I2055" s="2" t="s">
        <v>8</v>
      </c>
      <c r="J2055" s="2" t="s">
        <v>50</v>
      </c>
      <c r="K2055" s="2" t="s">
        <v>51</v>
      </c>
      <c r="L2055" s="2" t="s">
        <v>52</v>
      </c>
      <c r="M2055" s="2" t="s">
        <v>53</v>
      </c>
      <c r="N2055" s="2" t="s">
        <v>54</v>
      </c>
      <c r="O2055" s="2" t="s">
        <v>27</v>
      </c>
      <c r="P2055" s="2" t="s">
        <v>55</v>
      </c>
      <c r="Q2055" s="2" t="s">
        <v>56</v>
      </c>
      <c r="R2055" s="2" t="s">
        <v>57</v>
      </c>
      <c r="S2055" s="2" t="s">
        <v>58</v>
      </c>
    </row>
    <row r="2056" spans="1:34" hidden="1" outlineLevel="1" collapsed="1" x14ac:dyDescent="0.25">
      <c r="A2056" t="s">
        <v>39</v>
      </c>
      <c r="B2056" s="4" t="s">
        <v>34</v>
      </c>
      <c r="C2056" s="4" t="s">
        <v>4775</v>
      </c>
      <c r="D2056" s="4" t="s">
        <v>39</v>
      </c>
      <c r="E2056" s="4">
        <v>1.02297E-3</v>
      </c>
      <c r="F2056" s="4">
        <v>6.6384300000000001E-4</v>
      </c>
      <c r="G2056" s="4">
        <v>1</v>
      </c>
      <c r="H2056" s="4">
        <v>1</v>
      </c>
      <c r="I2056" s="4">
        <v>2</v>
      </c>
      <c r="J2056" s="4" t="s">
        <v>4771</v>
      </c>
      <c r="K2056" s="4" t="s">
        <v>4776</v>
      </c>
      <c r="L2056" s="4" t="s">
        <v>39</v>
      </c>
      <c r="M2056" s="4">
        <v>0</v>
      </c>
      <c r="N2056" s="4">
        <v>1388.71685</v>
      </c>
      <c r="O2056" s="4" t="s">
        <v>34</v>
      </c>
      <c r="P2056" s="4" t="s">
        <v>34</v>
      </c>
      <c r="Q2056" s="4">
        <v>1.9819999999999999E-4</v>
      </c>
      <c r="R2056" s="4">
        <v>7.4519999999999998E-5</v>
      </c>
      <c r="S2056" s="4">
        <v>3.28</v>
      </c>
    </row>
    <row r="2057" spans="1:34" x14ac:dyDescent="0.25">
      <c r="A2057" s="3" t="s">
        <v>34</v>
      </c>
      <c r="B2057" s="3" t="s">
        <v>35</v>
      </c>
      <c r="C2057" s="3" t="s">
        <v>4777</v>
      </c>
      <c r="D2057" s="3" t="s">
        <v>4778</v>
      </c>
      <c r="E2057" s="3">
        <v>0</v>
      </c>
      <c r="F2057" s="3">
        <v>4.0910000000000002</v>
      </c>
      <c r="G2057" s="3">
        <v>6</v>
      </c>
      <c r="H2057" s="3">
        <v>1</v>
      </c>
      <c r="I2057" s="3">
        <v>2</v>
      </c>
      <c r="J2057" s="3">
        <v>1</v>
      </c>
      <c r="K2057" s="3">
        <v>149</v>
      </c>
      <c r="L2057" s="3">
        <v>16.7</v>
      </c>
      <c r="M2057" s="3">
        <v>10.62</v>
      </c>
      <c r="N2057" s="3">
        <v>4.75</v>
      </c>
      <c r="O2057" s="3">
        <v>1</v>
      </c>
      <c r="P2057" s="3" t="s">
        <v>421</v>
      </c>
      <c r="Q2057" s="3" t="s">
        <v>876</v>
      </c>
      <c r="R2057" s="3" t="s">
        <v>877</v>
      </c>
      <c r="S2057" s="3" t="s">
        <v>2518</v>
      </c>
      <c r="T2057" s="3" t="s">
        <v>39</v>
      </c>
      <c r="U2057" s="3" t="s">
        <v>4779</v>
      </c>
      <c r="V2057" s="3" t="s">
        <v>39</v>
      </c>
      <c r="W2057" s="3" t="s">
        <v>226</v>
      </c>
      <c r="X2057" s="3" t="s">
        <v>39</v>
      </c>
      <c r="Y2057" s="3" t="s">
        <v>39</v>
      </c>
      <c r="Z2057" s="3" t="s">
        <v>39</v>
      </c>
      <c r="AA2057" s="3">
        <v>0</v>
      </c>
      <c r="AB2057" s="3" t="s">
        <v>34</v>
      </c>
      <c r="AC2057" s="3">
        <v>1</v>
      </c>
      <c r="AD2057" s="3">
        <v>0</v>
      </c>
      <c r="AE2057" s="3" t="s">
        <v>39</v>
      </c>
      <c r="AF2057" s="3">
        <v>0</v>
      </c>
      <c r="AG2057" s="3" t="s">
        <v>39</v>
      </c>
      <c r="AH2057" s="3" t="s">
        <v>39</v>
      </c>
    </row>
    <row r="2058" spans="1:34" hidden="1" outlineLevel="1" collapsed="1" x14ac:dyDescent="0.25">
      <c r="A2058" t="s">
        <v>39</v>
      </c>
      <c r="B2058" s="2" t="s">
        <v>45</v>
      </c>
      <c r="C2058" s="2" t="s">
        <v>46</v>
      </c>
      <c r="D2058" s="2" t="s">
        <v>33</v>
      </c>
      <c r="E2058" s="2" t="s">
        <v>47</v>
      </c>
      <c r="F2058" s="2" t="s">
        <v>48</v>
      </c>
      <c r="G2058" s="2" t="s">
        <v>28</v>
      </c>
      <c r="H2058" s="2" t="s">
        <v>49</v>
      </c>
      <c r="I2058" s="2" t="s">
        <v>8</v>
      </c>
      <c r="J2058" s="2" t="s">
        <v>50</v>
      </c>
      <c r="K2058" s="2" t="s">
        <v>51</v>
      </c>
      <c r="L2058" s="2" t="s">
        <v>52</v>
      </c>
      <c r="M2058" s="2" t="s">
        <v>53</v>
      </c>
      <c r="N2058" s="2" t="s">
        <v>54</v>
      </c>
      <c r="O2058" s="2" t="s">
        <v>27</v>
      </c>
      <c r="P2058" s="2" t="s">
        <v>55</v>
      </c>
      <c r="Q2058" s="2" t="s">
        <v>56</v>
      </c>
      <c r="R2058" s="2" t="s">
        <v>57</v>
      </c>
      <c r="S2058" s="2" t="s">
        <v>58</v>
      </c>
    </row>
    <row r="2059" spans="1:34" hidden="1" outlineLevel="1" collapsed="1" x14ac:dyDescent="0.25">
      <c r="A2059" t="s">
        <v>39</v>
      </c>
      <c r="B2059" s="4" t="s">
        <v>34</v>
      </c>
      <c r="C2059" s="4" t="s">
        <v>4780</v>
      </c>
      <c r="D2059" s="4" t="s">
        <v>39</v>
      </c>
      <c r="E2059" s="4">
        <v>1.09107E-3</v>
      </c>
      <c r="F2059" s="4">
        <v>6.6384300000000001E-4</v>
      </c>
      <c r="G2059" s="4">
        <v>1</v>
      </c>
      <c r="H2059" s="4">
        <v>1</v>
      </c>
      <c r="I2059" s="4">
        <v>2</v>
      </c>
      <c r="J2059" s="4" t="s">
        <v>4777</v>
      </c>
      <c r="K2059" s="4" t="s">
        <v>4781</v>
      </c>
      <c r="L2059" s="4" t="s">
        <v>39</v>
      </c>
      <c r="M2059" s="4">
        <v>0</v>
      </c>
      <c r="N2059" s="4">
        <v>978.63463000000002</v>
      </c>
      <c r="O2059" s="4" t="s">
        <v>34</v>
      </c>
      <c r="P2059" s="4" t="s">
        <v>34</v>
      </c>
      <c r="Q2059" s="4">
        <v>1.9819999999999999E-4</v>
      </c>
      <c r="R2059" s="4">
        <v>8.1050000000000005E-5</v>
      </c>
      <c r="S2059" s="4">
        <v>2.2599999999999998</v>
      </c>
    </row>
    <row r="2060" spans="1:34" x14ac:dyDescent="0.25">
      <c r="A2060" s="3" t="s">
        <v>34</v>
      </c>
      <c r="B2060" s="3" t="s">
        <v>35</v>
      </c>
      <c r="C2060" s="3" t="s">
        <v>4782</v>
      </c>
      <c r="D2060" s="3" t="s">
        <v>4783</v>
      </c>
      <c r="E2060" s="3">
        <v>0</v>
      </c>
      <c r="F2060" s="3">
        <v>4.0810000000000004</v>
      </c>
      <c r="G2060" s="3">
        <v>1</v>
      </c>
      <c r="H2060" s="3">
        <v>1</v>
      </c>
      <c r="I2060" s="3">
        <v>1</v>
      </c>
      <c r="J2060" s="3">
        <v>1</v>
      </c>
      <c r="K2060" s="3">
        <v>2233</v>
      </c>
      <c r="L2060" s="3">
        <v>250.2</v>
      </c>
      <c r="M2060" s="3">
        <v>6.28</v>
      </c>
      <c r="N2060" s="3">
        <v>3.72</v>
      </c>
      <c r="O2060" s="3">
        <v>1</v>
      </c>
      <c r="P2060" s="3" t="s">
        <v>421</v>
      </c>
      <c r="Q2060" s="3" t="s">
        <v>39</v>
      </c>
      <c r="R2060" s="3" t="s">
        <v>2166</v>
      </c>
      <c r="S2060" s="3" t="s">
        <v>4784</v>
      </c>
      <c r="T2060" s="3" t="s">
        <v>39</v>
      </c>
      <c r="U2060" s="3" t="s">
        <v>4782</v>
      </c>
      <c r="V2060" s="3" t="s">
        <v>39</v>
      </c>
      <c r="W2060" s="3" t="s">
        <v>138</v>
      </c>
      <c r="X2060" s="3" t="s">
        <v>39</v>
      </c>
      <c r="Y2060" s="3" t="s">
        <v>39</v>
      </c>
      <c r="Z2060" s="3" t="s">
        <v>39</v>
      </c>
      <c r="AA2060" s="3">
        <v>0</v>
      </c>
      <c r="AB2060" s="3" t="s">
        <v>34</v>
      </c>
      <c r="AC2060" s="3">
        <v>1</v>
      </c>
      <c r="AD2060" s="3">
        <v>0</v>
      </c>
      <c r="AE2060" s="3" t="s">
        <v>39</v>
      </c>
      <c r="AF2060" s="3">
        <v>0</v>
      </c>
      <c r="AG2060" s="3" t="s">
        <v>39</v>
      </c>
      <c r="AH2060" s="3" t="s">
        <v>4785</v>
      </c>
    </row>
    <row r="2061" spans="1:34" hidden="1" outlineLevel="1" collapsed="1" x14ac:dyDescent="0.25">
      <c r="A2061" t="s">
        <v>39</v>
      </c>
      <c r="B2061" s="2" t="s">
        <v>45</v>
      </c>
      <c r="C2061" s="2" t="s">
        <v>46</v>
      </c>
      <c r="D2061" s="2" t="s">
        <v>33</v>
      </c>
      <c r="E2061" s="2" t="s">
        <v>47</v>
      </c>
      <c r="F2061" s="2" t="s">
        <v>48</v>
      </c>
      <c r="G2061" s="2" t="s">
        <v>28</v>
      </c>
      <c r="H2061" s="2" t="s">
        <v>49</v>
      </c>
      <c r="I2061" s="2" t="s">
        <v>8</v>
      </c>
      <c r="J2061" s="2" t="s">
        <v>50</v>
      </c>
      <c r="K2061" s="2" t="s">
        <v>51</v>
      </c>
      <c r="L2061" s="2" t="s">
        <v>52</v>
      </c>
      <c r="M2061" s="2" t="s">
        <v>53</v>
      </c>
      <c r="N2061" s="2" t="s">
        <v>54</v>
      </c>
      <c r="O2061" s="2" t="s">
        <v>27</v>
      </c>
      <c r="P2061" s="2" t="s">
        <v>55</v>
      </c>
      <c r="Q2061" s="2" t="s">
        <v>56</v>
      </c>
      <c r="R2061" s="2" t="s">
        <v>57</v>
      </c>
      <c r="S2061" s="2" t="s">
        <v>58</v>
      </c>
    </row>
    <row r="2062" spans="1:34" hidden="1" outlineLevel="1" collapsed="1" x14ac:dyDescent="0.25">
      <c r="A2062" t="s">
        <v>39</v>
      </c>
      <c r="B2062" s="4" t="s">
        <v>34</v>
      </c>
      <c r="C2062" s="4" t="s">
        <v>4786</v>
      </c>
      <c r="D2062" s="4" t="s">
        <v>834</v>
      </c>
      <c r="E2062" s="4">
        <v>1.1129200000000001E-3</v>
      </c>
      <c r="F2062" s="4">
        <v>6.6384300000000001E-4</v>
      </c>
      <c r="G2062" s="4">
        <v>1</v>
      </c>
      <c r="H2062" s="4">
        <v>1</v>
      </c>
      <c r="I2062" s="4">
        <v>1</v>
      </c>
      <c r="J2062" s="4" t="s">
        <v>4782</v>
      </c>
      <c r="K2062" s="4" t="s">
        <v>4787</v>
      </c>
      <c r="L2062" s="4" t="s">
        <v>4788</v>
      </c>
      <c r="M2062" s="4">
        <v>0</v>
      </c>
      <c r="N2062" s="4">
        <v>1618.8105</v>
      </c>
      <c r="O2062" s="4" t="s">
        <v>34</v>
      </c>
      <c r="P2062" s="4" t="s">
        <v>34</v>
      </c>
      <c r="Q2062" s="4">
        <v>1.9819999999999999E-4</v>
      </c>
      <c r="R2062" s="4">
        <v>8.2999999999999998E-5</v>
      </c>
      <c r="S2062" s="4">
        <v>3.72</v>
      </c>
    </row>
    <row r="2063" spans="1:34" x14ac:dyDescent="0.25">
      <c r="A2063" s="3" t="s">
        <v>34</v>
      </c>
      <c r="B2063" s="3" t="s">
        <v>35</v>
      </c>
      <c r="C2063" s="3" t="s">
        <v>4789</v>
      </c>
      <c r="D2063" s="3" t="s">
        <v>4790</v>
      </c>
      <c r="E2063" s="3">
        <v>0</v>
      </c>
      <c r="F2063" s="3">
        <v>4.0720000000000001</v>
      </c>
      <c r="G2063" s="3">
        <v>5</v>
      </c>
      <c r="H2063" s="3">
        <v>1</v>
      </c>
      <c r="I2063" s="3">
        <v>1</v>
      </c>
      <c r="J2063" s="3">
        <v>1</v>
      </c>
      <c r="K2063" s="3">
        <v>341</v>
      </c>
      <c r="L2063" s="3">
        <v>38</v>
      </c>
      <c r="M2063" s="3">
        <v>4.7</v>
      </c>
      <c r="N2063" s="3">
        <v>2.5299999999999998</v>
      </c>
      <c r="O2063" s="3">
        <v>1</v>
      </c>
      <c r="P2063" s="3" t="s">
        <v>39</v>
      </c>
      <c r="Q2063" s="3" t="s">
        <v>39</v>
      </c>
      <c r="R2063" s="3" t="s">
        <v>39</v>
      </c>
      <c r="S2063" s="3" t="s">
        <v>4791</v>
      </c>
      <c r="T2063" s="3" t="s">
        <v>39</v>
      </c>
      <c r="U2063" s="3" t="s">
        <v>4789</v>
      </c>
      <c r="V2063" s="3" t="s">
        <v>39</v>
      </c>
      <c r="W2063" s="3" t="s">
        <v>1885</v>
      </c>
      <c r="X2063" s="3" t="s">
        <v>39</v>
      </c>
      <c r="Y2063" s="3" t="s">
        <v>39</v>
      </c>
      <c r="Z2063" s="3" t="s">
        <v>39</v>
      </c>
      <c r="AA2063" s="3">
        <v>0</v>
      </c>
      <c r="AB2063" s="3" t="s">
        <v>34</v>
      </c>
      <c r="AC2063" s="3">
        <v>1</v>
      </c>
      <c r="AD2063" s="3">
        <v>0</v>
      </c>
      <c r="AE2063" s="3" t="s">
        <v>39</v>
      </c>
      <c r="AF2063" s="3">
        <v>0</v>
      </c>
      <c r="AG2063" s="3" t="s">
        <v>39</v>
      </c>
      <c r="AH2063" s="3" t="s">
        <v>39</v>
      </c>
    </row>
    <row r="2064" spans="1:34" hidden="1" outlineLevel="1" collapsed="1" x14ac:dyDescent="0.25">
      <c r="A2064" t="s">
        <v>39</v>
      </c>
      <c r="B2064" s="2" t="s">
        <v>45</v>
      </c>
      <c r="C2064" s="2" t="s">
        <v>46</v>
      </c>
      <c r="D2064" s="2" t="s">
        <v>33</v>
      </c>
      <c r="E2064" s="2" t="s">
        <v>47</v>
      </c>
      <c r="F2064" s="2" t="s">
        <v>48</v>
      </c>
      <c r="G2064" s="2" t="s">
        <v>28</v>
      </c>
      <c r="H2064" s="2" t="s">
        <v>49</v>
      </c>
      <c r="I2064" s="2" t="s">
        <v>8</v>
      </c>
      <c r="J2064" s="2" t="s">
        <v>50</v>
      </c>
      <c r="K2064" s="2" t="s">
        <v>51</v>
      </c>
      <c r="L2064" s="2" t="s">
        <v>52</v>
      </c>
      <c r="M2064" s="2" t="s">
        <v>53</v>
      </c>
      <c r="N2064" s="2" t="s">
        <v>54</v>
      </c>
      <c r="O2064" s="2" t="s">
        <v>27</v>
      </c>
      <c r="P2064" s="2" t="s">
        <v>55</v>
      </c>
      <c r="Q2064" s="2" t="s">
        <v>56</v>
      </c>
      <c r="R2064" s="2" t="s">
        <v>57</v>
      </c>
      <c r="S2064" s="2" t="s">
        <v>58</v>
      </c>
    </row>
    <row r="2065" spans="1:34" hidden="1" outlineLevel="1" collapsed="1" x14ac:dyDescent="0.25">
      <c r="A2065" t="s">
        <v>39</v>
      </c>
      <c r="B2065" s="4" t="s">
        <v>34</v>
      </c>
      <c r="C2065" s="4" t="s">
        <v>4792</v>
      </c>
      <c r="D2065" s="4" t="s">
        <v>39</v>
      </c>
      <c r="E2065" s="4">
        <v>1.1295999999999999E-3</v>
      </c>
      <c r="F2065" s="4">
        <v>6.6384300000000001E-4</v>
      </c>
      <c r="G2065" s="4">
        <v>1</v>
      </c>
      <c r="H2065" s="4">
        <v>2</v>
      </c>
      <c r="I2065" s="4">
        <v>1</v>
      </c>
      <c r="J2065" s="4" t="s">
        <v>4789</v>
      </c>
      <c r="K2065" s="4" t="s">
        <v>4793</v>
      </c>
      <c r="L2065" s="4" t="s">
        <v>39</v>
      </c>
      <c r="M2065" s="4">
        <v>0</v>
      </c>
      <c r="N2065" s="4">
        <v>1801.92903</v>
      </c>
      <c r="O2065" s="4" t="s">
        <v>34</v>
      </c>
      <c r="P2065" s="4" t="s">
        <v>34</v>
      </c>
      <c r="Q2065" s="4">
        <v>1.9819999999999999E-4</v>
      </c>
      <c r="R2065" s="4">
        <v>8.4800000000000001E-5</v>
      </c>
      <c r="S2065" s="4">
        <v>2.5299999999999998</v>
      </c>
    </row>
    <row r="2066" spans="1:34" x14ac:dyDescent="0.25">
      <c r="A2066" s="3" t="s">
        <v>34</v>
      </c>
      <c r="B2066" s="3" t="s">
        <v>35</v>
      </c>
      <c r="C2066" s="3" t="s">
        <v>4794</v>
      </c>
      <c r="D2066" s="3" t="s">
        <v>4795</v>
      </c>
      <c r="E2066" s="3">
        <v>0</v>
      </c>
      <c r="F2066" s="3">
        <v>4.0490000000000004</v>
      </c>
      <c r="G2066" s="3">
        <v>14</v>
      </c>
      <c r="H2066" s="3">
        <v>1</v>
      </c>
      <c r="I2066" s="3">
        <v>1</v>
      </c>
      <c r="J2066" s="3">
        <v>1</v>
      </c>
      <c r="K2066" s="3">
        <v>172</v>
      </c>
      <c r="L2066" s="3">
        <v>20.3</v>
      </c>
      <c r="M2066" s="3">
        <v>6.01</v>
      </c>
      <c r="N2066" s="3">
        <v>4.7</v>
      </c>
      <c r="O2066" s="3">
        <v>1</v>
      </c>
      <c r="P2066" s="3" t="s">
        <v>421</v>
      </c>
      <c r="Q2066" s="3" t="s">
        <v>3642</v>
      </c>
      <c r="R2066" s="3" t="s">
        <v>796</v>
      </c>
      <c r="S2066" s="3" t="s">
        <v>3124</v>
      </c>
      <c r="T2066" s="3" t="s">
        <v>4796</v>
      </c>
      <c r="U2066" s="3" t="s">
        <v>4794</v>
      </c>
      <c r="V2066" s="3" t="s">
        <v>4797</v>
      </c>
      <c r="W2066" s="3" t="s">
        <v>1026</v>
      </c>
      <c r="X2066" s="3" t="s">
        <v>4432</v>
      </c>
      <c r="Y2066" s="3" t="s">
        <v>4798</v>
      </c>
      <c r="Z2066" s="3" t="s">
        <v>39</v>
      </c>
      <c r="AA2066" s="3">
        <v>4</v>
      </c>
      <c r="AB2066" s="3" t="s">
        <v>34</v>
      </c>
      <c r="AC2066" s="3">
        <v>1</v>
      </c>
      <c r="AD2066" s="3">
        <v>0</v>
      </c>
      <c r="AE2066" s="3" t="s">
        <v>39</v>
      </c>
      <c r="AF2066" s="3">
        <v>2</v>
      </c>
      <c r="AG2066" s="3" t="s">
        <v>4799</v>
      </c>
      <c r="AH2066" s="3" t="s">
        <v>4799</v>
      </c>
    </row>
    <row r="2067" spans="1:34" hidden="1" outlineLevel="1" collapsed="1" x14ac:dyDescent="0.25">
      <c r="A2067" t="s">
        <v>39</v>
      </c>
      <c r="B2067" s="2" t="s">
        <v>45</v>
      </c>
      <c r="C2067" s="2" t="s">
        <v>46</v>
      </c>
      <c r="D2067" s="2" t="s">
        <v>33</v>
      </c>
      <c r="E2067" s="2" t="s">
        <v>47</v>
      </c>
      <c r="F2067" s="2" t="s">
        <v>48</v>
      </c>
      <c r="G2067" s="2" t="s">
        <v>28</v>
      </c>
      <c r="H2067" s="2" t="s">
        <v>49</v>
      </c>
      <c r="I2067" s="2" t="s">
        <v>8</v>
      </c>
      <c r="J2067" s="2" t="s">
        <v>50</v>
      </c>
      <c r="K2067" s="2" t="s">
        <v>51</v>
      </c>
      <c r="L2067" s="2" t="s">
        <v>52</v>
      </c>
      <c r="M2067" s="2" t="s">
        <v>53</v>
      </c>
      <c r="N2067" s="2" t="s">
        <v>54</v>
      </c>
      <c r="O2067" s="2" t="s">
        <v>27</v>
      </c>
      <c r="P2067" s="2" t="s">
        <v>55</v>
      </c>
      <c r="Q2067" s="2" t="s">
        <v>56</v>
      </c>
      <c r="R2067" s="2" t="s">
        <v>57</v>
      </c>
      <c r="S2067" s="2" t="s">
        <v>58</v>
      </c>
    </row>
    <row r="2068" spans="1:34" hidden="1" outlineLevel="1" collapsed="1" x14ac:dyDescent="0.25">
      <c r="A2068" t="s">
        <v>39</v>
      </c>
      <c r="B2068" s="4" t="s">
        <v>34</v>
      </c>
      <c r="C2068" s="4" t="s">
        <v>4800</v>
      </c>
      <c r="D2068" s="4" t="s">
        <v>4801</v>
      </c>
      <c r="E2068" s="4">
        <v>1.1753E-3</v>
      </c>
      <c r="F2068" s="4">
        <v>6.6384300000000001E-4</v>
      </c>
      <c r="G2068" s="4">
        <v>1</v>
      </c>
      <c r="H2068" s="4">
        <v>1</v>
      </c>
      <c r="I2068" s="4">
        <v>1</v>
      </c>
      <c r="J2068" s="4" t="s">
        <v>4794</v>
      </c>
      <c r="K2068" s="4" t="s">
        <v>4802</v>
      </c>
      <c r="L2068" s="4" t="s">
        <v>4803</v>
      </c>
      <c r="M2068" s="4">
        <v>1</v>
      </c>
      <c r="N2068" s="4">
        <v>2748.27025</v>
      </c>
      <c r="O2068" s="4" t="s">
        <v>34</v>
      </c>
      <c r="P2068" s="4" t="s">
        <v>34</v>
      </c>
      <c r="Q2068" s="4">
        <v>1.9819999999999999E-4</v>
      </c>
      <c r="R2068" s="4">
        <v>8.9370000000000007E-5</v>
      </c>
      <c r="S2068" s="4">
        <v>4.7</v>
      </c>
    </row>
    <row r="2069" spans="1:34" x14ac:dyDescent="0.25">
      <c r="A2069" s="3" t="s">
        <v>34</v>
      </c>
      <c r="B2069" s="3" t="s">
        <v>35</v>
      </c>
      <c r="C2069" s="3" t="s">
        <v>4804</v>
      </c>
      <c r="D2069" s="3" t="s">
        <v>4805</v>
      </c>
      <c r="E2069" s="3">
        <v>0</v>
      </c>
      <c r="F2069" s="3">
        <v>4.0339999999999998</v>
      </c>
      <c r="G2069" s="3">
        <v>1</v>
      </c>
      <c r="H2069" s="3">
        <v>1</v>
      </c>
      <c r="I2069" s="3">
        <v>1</v>
      </c>
      <c r="J2069" s="3">
        <v>1</v>
      </c>
      <c r="K2069" s="3">
        <v>935</v>
      </c>
      <c r="L2069" s="3">
        <v>104.8</v>
      </c>
      <c r="M2069" s="3">
        <v>5.12</v>
      </c>
      <c r="N2069" s="3">
        <v>2.79</v>
      </c>
      <c r="O2069" s="3">
        <v>1</v>
      </c>
      <c r="P2069" s="3" t="s">
        <v>3077</v>
      </c>
      <c r="Q2069" s="3" t="s">
        <v>4806</v>
      </c>
      <c r="R2069" s="3" t="s">
        <v>1253</v>
      </c>
      <c r="S2069" s="3" t="s">
        <v>4807</v>
      </c>
      <c r="T2069" s="3" t="s">
        <v>4808</v>
      </c>
      <c r="U2069" s="3" t="s">
        <v>4804</v>
      </c>
      <c r="V2069" s="3" t="s">
        <v>4809</v>
      </c>
      <c r="W2069" s="3" t="s">
        <v>138</v>
      </c>
      <c r="X2069" s="3" t="s">
        <v>39</v>
      </c>
      <c r="Y2069" s="3" t="s">
        <v>4810</v>
      </c>
      <c r="Z2069" s="3" t="s">
        <v>39</v>
      </c>
      <c r="AA2069" s="3">
        <v>11</v>
      </c>
      <c r="AB2069" s="3" t="s">
        <v>34</v>
      </c>
      <c r="AC2069" s="3">
        <v>1</v>
      </c>
      <c r="AD2069" s="3">
        <v>0</v>
      </c>
      <c r="AE2069" s="3" t="s">
        <v>39</v>
      </c>
      <c r="AF2069" s="3">
        <v>0</v>
      </c>
      <c r="AG2069" s="3" t="s">
        <v>39</v>
      </c>
      <c r="AH2069" s="3" t="s">
        <v>39</v>
      </c>
    </row>
    <row r="2070" spans="1:34" hidden="1" outlineLevel="1" collapsed="1" x14ac:dyDescent="0.25">
      <c r="A2070" t="s">
        <v>39</v>
      </c>
      <c r="B2070" s="2" t="s">
        <v>45</v>
      </c>
      <c r="C2070" s="2" t="s">
        <v>46</v>
      </c>
      <c r="D2070" s="2" t="s">
        <v>33</v>
      </c>
      <c r="E2070" s="2" t="s">
        <v>47</v>
      </c>
      <c r="F2070" s="2" t="s">
        <v>48</v>
      </c>
      <c r="G2070" s="2" t="s">
        <v>28</v>
      </c>
      <c r="H2070" s="2" t="s">
        <v>49</v>
      </c>
      <c r="I2070" s="2" t="s">
        <v>8</v>
      </c>
      <c r="J2070" s="2" t="s">
        <v>50</v>
      </c>
      <c r="K2070" s="2" t="s">
        <v>51</v>
      </c>
      <c r="L2070" s="2" t="s">
        <v>52</v>
      </c>
      <c r="M2070" s="2" t="s">
        <v>53</v>
      </c>
      <c r="N2070" s="2" t="s">
        <v>54</v>
      </c>
      <c r="O2070" s="2" t="s">
        <v>27</v>
      </c>
      <c r="P2070" s="2" t="s">
        <v>55</v>
      </c>
      <c r="Q2070" s="2" t="s">
        <v>56</v>
      </c>
      <c r="R2070" s="2" t="s">
        <v>57</v>
      </c>
      <c r="S2070" s="2" t="s">
        <v>58</v>
      </c>
    </row>
    <row r="2071" spans="1:34" hidden="1" outlineLevel="1" collapsed="1" x14ac:dyDescent="0.25">
      <c r="A2071" t="s">
        <v>39</v>
      </c>
      <c r="B2071" s="4" t="s">
        <v>34</v>
      </c>
      <c r="C2071" s="4" t="s">
        <v>4811</v>
      </c>
      <c r="D2071" s="4" t="s">
        <v>39</v>
      </c>
      <c r="E2071" s="4">
        <v>1.2107800000000001E-3</v>
      </c>
      <c r="F2071" s="4">
        <v>6.6384300000000001E-4</v>
      </c>
      <c r="G2071" s="4">
        <v>1</v>
      </c>
      <c r="H2071" s="4">
        <v>1</v>
      </c>
      <c r="I2071" s="4">
        <v>1</v>
      </c>
      <c r="J2071" s="4" t="s">
        <v>4804</v>
      </c>
      <c r="K2071" s="4" t="s">
        <v>4812</v>
      </c>
      <c r="L2071" s="4" t="s">
        <v>39</v>
      </c>
      <c r="M2071" s="4">
        <v>0</v>
      </c>
      <c r="N2071" s="4">
        <v>1560.8268</v>
      </c>
      <c r="O2071" s="4" t="s">
        <v>34</v>
      </c>
      <c r="P2071" s="4" t="s">
        <v>34</v>
      </c>
      <c r="Q2071" s="4">
        <v>1.9819999999999999E-4</v>
      </c>
      <c r="R2071" s="4">
        <v>9.2529999999999997E-5</v>
      </c>
      <c r="S2071" s="4">
        <v>2.79</v>
      </c>
    </row>
    <row r="2072" spans="1:34" x14ac:dyDescent="0.25">
      <c r="A2072" s="3" t="s">
        <v>34</v>
      </c>
      <c r="B2072" s="3" t="s">
        <v>35</v>
      </c>
      <c r="C2072" s="3" t="s">
        <v>4813</v>
      </c>
      <c r="D2072" s="3" t="s">
        <v>4814</v>
      </c>
      <c r="E2072" s="3">
        <v>0</v>
      </c>
      <c r="F2072" s="3">
        <v>3.9980000000000002</v>
      </c>
      <c r="G2072" s="3">
        <v>5</v>
      </c>
      <c r="H2072" s="3">
        <v>1</v>
      </c>
      <c r="I2072" s="3">
        <v>1</v>
      </c>
      <c r="J2072" s="3">
        <v>1</v>
      </c>
      <c r="K2072" s="3">
        <v>463</v>
      </c>
      <c r="L2072" s="3">
        <v>50.4</v>
      </c>
      <c r="M2072" s="3">
        <v>5.87</v>
      </c>
      <c r="N2072" s="3">
        <v>3.19</v>
      </c>
      <c r="O2072" s="3">
        <v>1</v>
      </c>
      <c r="P2072" s="3" t="s">
        <v>2716</v>
      </c>
      <c r="Q2072" s="3" t="s">
        <v>39</v>
      </c>
      <c r="R2072" s="3" t="s">
        <v>1023</v>
      </c>
      <c r="S2072" s="3" t="s">
        <v>4815</v>
      </c>
      <c r="T2072" s="3" t="s">
        <v>39</v>
      </c>
      <c r="U2072" s="3" t="s">
        <v>4816</v>
      </c>
      <c r="V2072" s="3" t="s">
        <v>39</v>
      </c>
      <c r="W2072" s="3" t="s">
        <v>42</v>
      </c>
      <c r="X2072" s="3" t="s">
        <v>39</v>
      </c>
      <c r="Y2072" s="3" t="s">
        <v>39</v>
      </c>
      <c r="Z2072" s="3" t="s">
        <v>39</v>
      </c>
      <c r="AA2072" s="3">
        <v>0</v>
      </c>
      <c r="AB2072" s="3" t="s">
        <v>34</v>
      </c>
      <c r="AC2072" s="3">
        <v>1</v>
      </c>
      <c r="AD2072" s="3">
        <v>0</v>
      </c>
      <c r="AE2072" s="3" t="s">
        <v>39</v>
      </c>
      <c r="AF2072" s="3">
        <v>0</v>
      </c>
      <c r="AG2072" s="3" t="s">
        <v>39</v>
      </c>
      <c r="AH2072" s="3" t="s">
        <v>39</v>
      </c>
    </row>
    <row r="2073" spans="1:34" hidden="1" outlineLevel="1" collapsed="1" x14ac:dyDescent="0.25">
      <c r="A2073" t="s">
        <v>39</v>
      </c>
      <c r="B2073" s="2" t="s">
        <v>45</v>
      </c>
      <c r="C2073" s="2" t="s">
        <v>46</v>
      </c>
      <c r="D2073" s="2" t="s">
        <v>33</v>
      </c>
      <c r="E2073" s="2" t="s">
        <v>47</v>
      </c>
      <c r="F2073" s="2" t="s">
        <v>48</v>
      </c>
      <c r="G2073" s="2" t="s">
        <v>28</v>
      </c>
      <c r="H2073" s="2" t="s">
        <v>49</v>
      </c>
      <c r="I2073" s="2" t="s">
        <v>8</v>
      </c>
      <c r="J2073" s="2" t="s">
        <v>50</v>
      </c>
      <c r="K2073" s="2" t="s">
        <v>51</v>
      </c>
      <c r="L2073" s="2" t="s">
        <v>52</v>
      </c>
      <c r="M2073" s="2" t="s">
        <v>53</v>
      </c>
      <c r="N2073" s="2" t="s">
        <v>54</v>
      </c>
      <c r="O2073" s="2" t="s">
        <v>27</v>
      </c>
      <c r="P2073" s="2" t="s">
        <v>55</v>
      </c>
      <c r="Q2073" s="2" t="s">
        <v>56</v>
      </c>
      <c r="R2073" s="2" t="s">
        <v>57</v>
      </c>
      <c r="S2073" s="2" t="s">
        <v>58</v>
      </c>
    </row>
    <row r="2074" spans="1:34" hidden="1" outlineLevel="1" collapsed="1" x14ac:dyDescent="0.25">
      <c r="A2074" t="s">
        <v>39</v>
      </c>
      <c r="B2074" s="4" t="s">
        <v>34</v>
      </c>
      <c r="C2074" s="4" t="s">
        <v>4817</v>
      </c>
      <c r="D2074" s="4" t="s">
        <v>39</v>
      </c>
      <c r="E2074" s="4">
        <v>1.29138E-3</v>
      </c>
      <c r="F2074" s="4">
        <v>6.6384300000000001E-4</v>
      </c>
      <c r="G2074" s="4">
        <v>1</v>
      </c>
      <c r="H2074" s="4">
        <v>1</v>
      </c>
      <c r="I2074" s="4">
        <v>1</v>
      </c>
      <c r="J2074" s="4" t="s">
        <v>4813</v>
      </c>
      <c r="K2074" s="4" t="s">
        <v>4818</v>
      </c>
      <c r="L2074" s="4" t="s">
        <v>39</v>
      </c>
      <c r="M2074" s="4">
        <v>0</v>
      </c>
      <c r="N2074" s="4">
        <v>2596.1936999999998</v>
      </c>
      <c r="O2074" s="4" t="s">
        <v>34</v>
      </c>
      <c r="P2074" s="4" t="s">
        <v>34</v>
      </c>
      <c r="Q2074" s="4">
        <v>1.9819999999999999E-4</v>
      </c>
      <c r="R2074" s="4">
        <v>1.004E-4</v>
      </c>
      <c r="S2074" s="4">
        <v>3.19</v>
      </c>
    </row>
    <row r="2075" spans="1:34" x14ac:dyDescent="0.25">
      <c r="A2075" s="3" t="s">
        <v>34</v>
      </c>
      <c r="B2075" s="3" t="s">
        <v>35</v>
      </c>
      <c r="C2075" s="3" t="s">
        <v>4819</v>
      </c>
      <c r="D2075" s="3" t="s">
        <v>4820</v>
      </c>
      <c r="E2075" s="3">
        <v>0</v>
      </c>
      <c r="F2075" s="3">
        <v>3.9830000000000001</v>
      </c>
      <c r="G2075" s="3">
        <v>6</v>
      </c>
      <c r="H2075" s="3">
        <v>1</v>
      </c>
      <c r="I2075" s="3">
        <v>2</v>
      </c>
      <c r="J2075" s="3">
        <v>1</v>
      </c>
      <c r="K2075" s="3">
        <v>220</v>
      </c>
      <c r="L2075" s="3">
        <v>25.4</v>
      </c>
      <c r="M2075" s="3">
        <v>9.2799999999999994</v>
      </c>
      <c r="N2075" s="3">
        <v>5.56</v>
      </c>
      <c r="O2075" s="3">
        <v>1</v>
      </c>
      <c r="P2075" s="3" t="s">
        <v>794</v>
      </c>
      <c r="Q2075" s="3" t="s">
        <v>3642</v>
      </c>
      <c r="R2075" s="3" t="s">
        <v>796</v>
      </c>
      <c r="S2075" s="3" t="s">
        <v>1843</v>
      </c>
      <c r="T2075" s="3" t="s">
        <v>4821</v>
      </c>
      <c r="U2075" s="3" t="s">
        <v>4819</v>
      </c>
      <c r="V2075" s="3" t="s">
        <v>4822</v>
      </c>
      <c r="W2075" s="3" t="s">
        <v>138</v>
      </c>
      <c r="X2075" s="3" t="s">
        <v>39</v>
      </c>
      <c r="Y2075" s="3" t="s">
        <v>39</v>
      </c>
      <c r="Z2075" s="3" t="s">
        <v>39</v>
      </c>
      <c r="AA2075" s="3">
        <v>0</v>
      </c>
      <c r="AB2075" s="3" t="s">
        <v>34</v>
      </c>
      <c r="AC2075" s="3">
        <v>1</v>
      </c>
      <c r="AD2075" s="3">
        <v>0</v>
      </c>
      <c r="AE2075" s="3" t="s">
        <v>39</v>
      </c>
      <c r="AF2075" s="3">
        <v>0</v>
      </c>
      <c r="AG2075" s="3" t="s">
        <v>39</v>
      </c>
      <c r="AH2075" s="3" t="s">
        <v>39</v>
      </c>
    </row>
    <row r="2076" spans="1:34" hidden="1" outlineLevel="1" collapsed="1" x14ac:dyDescent="0.25">
      <c r="A2076" t="s">
        <v>39</v>
      </c>
      <c r="B2076" s="2" t="s">
        <v>45</v>
      </c>
      <c r="C2076" s="2" t="s">
        <v>46</v>
      </c>
      <c r="D2076" s="2" t="s">
        <v>33</v>
      </c>
      <c r="E2076" s="2" t="s">
        <v>47</v>
      </c>
      <c r="F2076" s="2" t="s">
        <v>48</v>
      </c>
      <c r="G2076" s="2" t="s">
        <v>28</v>
      </c>
      <c r="H2076" s="2" t="s">
        <v>49</v>
      </c>
      <c r="I2076" s="2" t="s">
        <v>8</v>
      </c>
      <c r="J2076" s="2" t="s">
        <v>50</v>
      </c>
      <c r="K2076" s="2" t="s">
        <v>51</v>
      </c>
      <c r="L2076" s="2" t="s">
        <v>52</v>
      </c>
      <c r="M2076" s="2" t="s">
        <v>53</v>
      </c>
      <c r="N2076" s="2" t="s">
        <v>54</v>
      </c>
      <c r="O2076" s="2" t="s">
        <v>27</v>
      </c>
      <c r="P2076" s="2" t="s">
        <v>55</v>
      </c>
      <c r="Q2076" s="2" t="s">
        <v>56</v>
      </c>
      <c r="R2076" s="2" t="s">
        <v>57</v>
      </c>
      <c r="S2076" s="2" t="s">
        <v>58</v>
      </c>
    </row>
    <row r="2077" spans="1:34" hidden="1" outlineLevel="1" collapsed="1" x14ac:dyDescent="0.25">
      <c r="A2077" t="s">
        <v>39</v>
      </c>
      <c r="B2077" s="4" t="s">
        <v>34</v>
      </c>
      <c r="C2077" s="4" t="s">
        <v>4823</v>
      </c>
      <c r="D2077" s="4" t="s">
        <v>39</v>
      </c>
      <c r="E2077" s="4">
        <v>1.32379E-3</v>
      </c>
      <c r="F2077" s="4">
        <v>6.6384300000000001E-4</v>
      </c>
      <c r="G2077" s="4">
        <v>1</v>
      </c>
      <c r="H2077" s="4">
        <v>1</v>
      </c>
      <c r="I2077" s="4">
        <v>2</v>
      </c>
      <c r="J2077" s="4" t="s">
        <v>4819</v>
      </c>
      <c r="K2077" s="4" t="s">
        <v>4824</v>
      </c>
      <c r="L2077" s="4" t="s">
        <v>39</v>
      </c>
      <c r="M2077" s="4">
        <v>0</v>
      </c>
      <c r="N2077" s="4">
        <v>1529.7846</v>
      </c>
      <c r="O2077" s="4" t="s">
        <v>34</v>
      </c>
      <c r="P2077" s="4" t="s">
        <v>34</v>
      </c>
      <c r="Q2077" s="4">
        <v>1.9819999999999999E-4</v>
      </c>
      <c r="R2077" s="4">
        <v>1.0399999999999999E-4</v>
      </c>
      <c r="S2077" s="4">
        <v>3.03</v>
      </c>
    </row>
    <row r="2078" spans="1:34" x14ac:dyDescent="0.25">
      <c r="A2078" s="3" t="s">
        <v>34</v>
      </c>
      <c r="B2078" s="3" t="s">
        <v>35</v>
      </c>
      <c r="C2078" s="3" t="s">
        <v>4825</v>
      </c>
      <c r="D2078" s="3" t="s">
        <v>4826</v>
      </c>
      <c r="E2078" s="3">
        <v>0</v>
      </c>
      <c r="F2078" s="3">
        <v>3.9750000000000001</v>
      </c>
      <c r="G2078" s="3">
        <v>12</v>
      </c>
      <c r="H2078" s="3">
        <v>1</v>
      </c>
      <c r="I2078" s="3">
        <v>1</v>
      </c>
      <c r="J2078" s="3">
        <v>1</v>
      </c>
      <c r="K2078" s="3">
        <v>110</v>
      </c>
      <c r="L2078" s="3">
        <v>12.5</v>
      </c>
      <c r="M2078" s="3">
        <v>4.79</v>
      </c>
      <c r="N2078" s="3">
        <v>3.45</v>
      </c>
      <c r="O2078" s="3">
        <v>1</v>
      </c>
      <c r="P2078" s="3" t="s">
        <v>421</v>
      </c>
      <c r="Q2078" s="3" t="s">
        <v>3642</v>
      </c>
      <c r="R2078" s="3" t="s">
        <v>3962</v>
      </c>
      <c r="S2078" s="3" t="s">
        <v>4827</v>
      </c>
      <c r="T2078" s="3" t="s">
        <v>4828</v>
      </c>
      <c r="U2078" s="3" t="s">
        <v>4825</v>
      </c>
      <c r="V2078" s="3" t="s">
        <v>4829</v>
      </c>
      <c r="W2078" s="3" t="s">
        <v>427</v>
      </c>
      <c r="X2078" s="3" t="s">
        <v>39</v>
      </c>
      <c r="Y2078" s="3" t="s">
        <v>39</v>
      </c>
      <c r="Z2078" s="3" t="s">
        <v>39</v>
      </c>
      <c r="AA2078" s="3">
        <v>0</v>
      </c>
      <c r="AB2078" s="3" t="s">
        <v>34</v>
      </c>
      <c r="AC2078" s="3">
        <v>1</v>
      </c>
      <c r="AD2078" s="3">
        <v>0</v>
      </c>
      <c r="AE2078" s="3" t="s">
        <v>39</v>
      </c>
      <c r="AF2078" s="3">
        <v>0</v>
      </c>
      <c r="AG2078" s="3" t="s">
        <v>39</v>
      </c>
      <c r="AH2078" s="3" t="s">
        <v>39</v>
      </c>
    </row>
    <row r="2079" spans="1:34" hidden="1" outlineLevel="1" collapsed="1" x14ac:dyDescent="0.25">
      <c r="A2079" t="s">
        <v>39</v>
      </c>
      <c r="B2079" s="2" t="s">
        <v>45</v>
      </c>
      <c r="C2079" s="2" t="s">
        <v>46</v>
      </c>
      <c r="D2079" s="2" t="s">
        <v>33</v>
      </c>
      <c r="E2079" s="2" t="s">
        <v>47</v>
      </c>
      <c r="F2079" s="2" t="s">
        <v>48</v>
      </c>
      <c r="G2079" s="2" t="s">
        <v>28</v>
      </c>
      <c r="H2079" s="2" t="s">
        <v>49</v>
      </c>
      <c r="I2079" s="2" t="s">
        <v>8</v>
      </c>
      <c r="J2079" s="2" t="s">
        <v>50</v>
      </c>
      <c r="K2079" s="2" t="s">
        <v>51</v>
      </c>
      <c r="L2079" s="2" t="s">
        <v>52</v>
      </c>
      <c r="M2079" s="2" t="s">
        <v>53</v>
      </c>
      <c r="N2079" s="2" t="s">
        <v>54</v>
      </c>
      <c r="O2079" s="2" t="s">
        <v>27</v>
      </c>
      <c r="P2079" s="2" t="s">
        <v>55</v>
      </c>
      <c r="Q2079" s="2" t="s">
        <v>56</v>
      </c>
      <c r="R2079" s="2" t="s">
        <v>57</v>
      </c>
      <c r="S2079" s="2" t="s">
        <v>58</v>
      </c>
    </row>
    <row r="2080" spans="1:34" hidden="1" outlineLevel="1" collapsed="1" x14ac:dyDescent="0.25">
      <c r="A2080" t="s">
        <v>39</v>
      </c>
      <c r="B2080" s="4" t="s">
        <v>34</v>
      </c>
      <c r="C2080" s="4" t="s">
        <v>4830</v>
      </c>
      <c r="D2080" s="4" t="s">
        <v>39</v>
      </c>
      <c r="E2080" s="4">
        <v>1.34362E-3</v>
      </c>
      <c r="F2080" s="4">
        <v>6.6384300000000001E-4</v>
      </c>
      <c r="G2080" s="4">
        <v>1</v>
      </c>
      <c r="H2080" s="4">
        <v>1</v>
      </c>
      <c r="I2080" s="4">
        <v>1</v>
      </c>
      <c r="J2080" s="4" t="s">
        <v>4825</v>
      </c>
      <c r="K2080" s="4" t="s">
        <v>4831</v>
      </c>
      <c r="L2080" s="4" t="s">
        <v>39</v>
      </c>
      <c r="M2080" s="4">
        <v>0</v>
      </c>
      <c r="N2080" s="4">
        <v>1497.85229</v>
      </c>
      <c r="O2080" s="4" t="s">
        <v>34</v>
      </c>
      <c r="P2080" s="4" t="s">
        <v>34</v>
      </c>
      <c r="Q2080" s="4">
        <v>1.9819999999999999E-4</v>
      </c>
      <c r="R2080" s="4">
        <v>1.059E-4</v>
      </c>
      <c r="S2080" s="4">
        <v>3.45</v>
      </c>
    </row>
    <row r="2081" spans="1:34" x14ac:dyDescent="0.25">
      <c r="A2081" s="3" t="s">
        <v>34</v>
      </c>
      <c r="B2081" s="3" t="s">
        <v>35</v>
      </c>
      <c r="C2081" s="3" t="s">
        <v>4832</v>
      </c>
      <c r="D2081" s="3" t="s">
        <v>4833</v>
      </c>
      <c r="E2081" s="3">
        <v>0</v>
      </c>
      <c r="F2081" s="3">
        <v>3.9239999999999999</v>
      </c>
      <c r="G2081" s="3">
        <v>3</v>
      </c>
      <c r="H2081" s="3">
        <v>1</v>
      </c>
      <c r="I2081" s="3">
        <v>4</v>
      </c>
      <c r="J2081" s="3">
        <v>1</v>
      </c>
      <c r="K2081" s="3">
        <v>484</v>
      </c>
      <c r="L2081" s="3">
        <v>56.9</v>
      </c>
      <c r="M2081" s="3">
        <v>5.96</v>
      </c>
      <c r="N2081" s="3">
        <v>10.09</v>
      </c>
      <c r="O2081" s="3">
        <v>1</v>
      </c>
      <c r="P2081" s="3" t="s">
        <v>39</v>
      </c>
      <c r="Q2081" s="3" t="s">
        <v>39</v>
      </c>
      <c r="R2081" s="3" t="s">
        <v>39</v>
      </c>
      <c r="S2081" s="3" t="s">
        <v>4834</v>
      </c>
      <c r="T2081" s="3" t="s">
        <v>39</v>
      </c>
      <c r="U2081" s="3" t="s">
        <v>4832</v>
      </c>
      <c r="V2081" s="3" t="s">
        <v>39</v>
      </c>
      <c r="W2081" s="3" t="s">
        <v>1340</v>
      </c>
      <c r="X2081" s="3" t="s">
        <v>39</v>
      </c>
      <c r="Y2081" s="3" t="s">
        <v>39</v>
      </c>
      <c r="Z2081" s="3" t="s">
        <v>39</v>
      </c>
      <c r="AA2081" s="3">
        <v>0</v>
      </c>
      <c r="AB2081" s="3" t="s">
        <v>34</v>
      </c>
      <c r="AC2081" s="3">
        <v>1</v>
      </c>
      <c r="AD2081" s="3">
        <v>0</v>
      </c>
      <c r="AE2081" s="3" t="s">
        <v>39</v>
      </c>
      <c r="AF2081" s="3">
        <v>0</v>
      </c>
      <c r="AG2081" s="3" t="s">
        <v>39</v>
      </c>
      <c r="AH2081" s="3" t="s">
        <v>39</v>
      </c>
    </row>
    <row r="2082" spans="1:34" hidden="1" outlineLevel="1" collapsed="1" x14ac:dyDescent="0.25">
      <c r="A2082" t="s">
        <v>39</v>
      </c>
      <c r="B2082" s="2" t="s">
        <v>45</v>
      </c>
      <c r="C2082" s="2" t="s">
        <v>46</v>
      </c>
      <c r="D2082" s="2" t="s">
        <v>33</v>
      </c>
      <c r="E2082" s="2" t="s">
        <v>47</v>
      </c>
      <c r="F2082" s="2" t="s">
        <v>48</v>
      </c>
      <c r="G2082" s="2" t="s">
        <v>28</v>
      </c>
      <c r="H2082" s="2" t="s">
        <v>49</v>
      </c>
      <c r="I2082" s="2" t="s">
        <v>8</v>
      </c>
      <c r="J2082" s="2" t="s">
        <v>50</v>
      </c>
      <c r="K2082" s="2" t="s">
        <v>51</v>
      </c>
      <c r="L2082" s="2" t="s">
        <v>52</v>
      </c>
      <c r="M2082" s="2" t="s">
        <v>53</v>
      </c>
      <c r="N2082" s="2" t="s">
        <v>54</v>
      </c>
      <c r="O2082" s="2" t="s">
        <v>27</v>
      </c>
      <c r="P2082" s="2" t="s">
        <v>55</v>
      </c>
      <c r="Q2082" s="2" t="s">
        <v>56</v>
      </c>
      <c r="R2082" s="2" t="s">
        <v>57</v>
      </c>
      <c r="S2082" s="2" t="s">
        <v>58</v>
      </c>
    </row>
    <row r="2083" spans="1:34" hidden="1" outlineLevel="1" collapsed="1" x14ac:dyDescent="0.25">
      <c r="A2083" t="s">
        <v>39</v>
      </c>
      <c r="B2083" s="4" t="s">
        <v>34</v>
      </c>
      <c r="C2083" s="4" t="s">
        <v>4835</v>
      </c>
      <c r="D2083" s="4" t="s">
        <v>39</v>
      </c>
      <c r="E2083" s="4">
        <v>1.4690199999999999E-3</v>
      </c>
      <c r="F2083" s="4">
        <v>6.6384300000000001E-4</v>
      </c>
      <c r="G2083" s="4">
        <v>1</v>
      </c>
      <c r="H2083" s="4">
        <v>1</v>
      </c>
      <c r="I2083" s="4">
        <v>4</v>
      </c>
      <c r="J2083" s="4" t="s">
        <v>4832</v>
      </c>
      <c r="K2083" s="4" t="s">
        <v>4836</v>
      </c>
      <c r="L2083" s="4" t="s">
        <v>39</v>
      </c>
      <c r="M2083" s="4">
        <v>0</v>
      </c>
      <c r="N2083" s="4">
        <v>1518.77583</v>
      </c>
      <c r="O2083" s="4" t="s">
        <v>34</v>
      </c>
      <c r="P2083" s="4" t="s">
        <v>34</v>
      </c>
      <c r="Q2083" s="4">
        <v>1.9819999999999999E-4</v>
      </c>
      <c r="R2083" s="4">
        <v>1.1909999999999999E-4</v>
      </c>
      <c r="S2083" s="4">
        <v>3.27</v>
      </c>
    </row>
    <row r="2084" spans="1:34" x14ac:dyDescent="0.25">
      <c r="A2084" s="3" t="s">
        <v>34</v>
      </c>
      <c r="B2084" s="3" t="s">
        <v>35</v>
      </c>
      <c r="C2084" s="3" t="s">
        <v>4837</v>
      </c>
      <c r="D2084" s="3" t="s">
        <v>4838</v>
      </c>
      <c r="E2084" s="3">
        <v>0</v>
      </c>
      <c r="F2084" s="3">
        <v>3.9049999999999998</v>
      </c>
      <c r="G2084" s="3">
        <v>6</v>
      </c>
      <c r="H2084" s="3">
        <v>1</v>
      </c>
      <c r="I2084" s="3">
        <v>2</v>
      </c>
      <c r="J2084" s="3">
        <v>1</v>
      </c>
      <c r="K2084" s="3">
        <v>387</v>
      </c>
      <c r="L2084" s="3">
        <v>42</v>
      </c>
      <c r="M2084" s="3">
        <v>5.54</v>
      </c>
      <c r="N2084" s="3">
        <v>4.41</v>
      </c>
      <c r="O2084" s="3">
        <v>1</v>
      </c>
      <c r="P2084" s="3" t="s">
        <v>3077</v>
      </c>
      <c r="Q2084" s="3" t="s">
        <v>4839</v>
      </c>
      <c r="R2084" s="3" t="s">
        <v>3078</v>
      </c>
      <c r="S2084" s="3" t="s">
        <v>4192</v>
      </c>
      <c r="T2084" s="3" t="s">
        <v>39</v>
      </c>
      <c r="U2084" s="3" t="s">
        <v>4837</v>
      </c>
      <c r="V2084" s="3" t="s">
        <v>39</v>
      </c>
      <c r="W2084" s="3" t="s">
        <v>620</v>
      </c>
      <c r="X2084" s="3" t="s">
        <v>39</v>
      </c>
      <c r="Y2084" s="3" t="s">
        <v>39</v>
      </c>
      <c r="Z2084" s="3" t="s">
        <v>39</v>
      </c>
      <c r="AA2084" s="3">
        <v>0</v>
      </c>
      <c r="AB2084" s="3" t="s">
        <v>34</v>
      </c>
      <c r="AC2084" s="3">
        <v>1</v>
      </c>
      <c r="AD2084" s="3">
        <v>0</v>
      </c>
      <c r="AE2084" s="3" t="s">
        <v>39</v>
      </c>
      <c r="AF2084" s="3">
        <v>0</v>
      </c>
      <c r="AG2084" s="3" t="s">
        <v>39</v>
      </c>
      <c r="AH2084" s="3" t="s">
        <v>1912</v>
      </c>
    </row>
    <row r="2085" spans="1:34" hidden="1" outlineLevel="1" collapsed="1" x14ac:dyDescent="0.25">
      <c r="A2085" t="s">
        <v>39</v>
      </c>
      <c r="B2085" s="2" t="s">
        <v>45</v>
      </c>
      <c r="C2085" s="2" t="s">
        <v>46</v>
      </c>
      <c r="D2085" s="2" t="s">
        <v>33</v>
      </c>
      <c r="E2085" s="2" t="s">
        <v>47</v>
      </c>
      <c r="F2085" s="2" t="s">
        <v>48</v>
      </c>
      <c r="G2085" s="2" t="s">
        <v>28</v>
      </c>
      <c r="H2085" s="2" t="s">
        <v>49</v>
      </c>
      <c r="I2085" s="2" t="s">
        <v>8</v>
      </c>
      <c r="J2085" s="2" t="s">
        <v>50</v>
      </c>
      <c r="K2085" s="2" t="s">
        <v>51</v>
      </c>
      <c r="L2085" s="2" t="s">
        <v>52</v>
      </c>
      <c r="M2085" s="2" t="s">
        <v>53</v>
      </c>
      <c r="N2085" s="2" t="s">
        <v>54</v>
      </c>
      <c r="O2085" s="2" t="s">
        <v>27</v>
      </c>
      <c r="P2085" s="2" t="s">
        <v>55</v>
      </c>
      <c r="Q2085" s="2" t="s">
        <v>56</v>
      </c>
      <c r="R2085" s="2" t="s">
        <v>57</v>
      </c>
      <c r="S2085" s="2" t="s">
        <v>58</v>
      </c>
    </row>
    <row r="2086" spans="1:34" hidden="1" outlineLevel="1" collapsed="1" x14ac:dyDescent="0.25">
      <c r="A2086" t="s">
        <v>39</v>
      </c>
      <c r="B2086" s="4" t="s">
        <v>34</v>
      </c>
      <c r="C2086" s="4" t="s">
        <v>4840</v>
      </c>
      <c r="D2086" s="4" t="s">
        <v>341</v>
      </c>
      <c r="E2086" s="4">
        <v>1.1226699999999999E-2</v>
      </c>
      <c r="F2086" s="4">
        <v>6.6384300000000001E-4</v>
      </c>
      <c r="G2086" s="4">
        <v>1</v>
      </c>
      <c r="H2086" s="4">
        <v>1</v>
      </c>
      <c r="I2086" s="4">
        <v>2</v>
      </c>
      <c r="J2086" s="4" t="s">
        <v>4837</v>
      </c>
      <c r="K2086" s="4" t="s">
        <v>4841</v>
      </c>
      <c r="L2086" s="4" t="s">
        <v>4842</v>
      </c>
      <c r="M2086" s="4">
        <v>0</v>
      </c>
      <c r="N2086" s="4">
        <v>2416.3333699999998</v>
      </c>
      <c r="O2086" s="4" t="s">
        <v>34</v>
      </c>
      <c r="P2086" s="4" t="s">
        <v>34</v>
      </c>
      <c r="Q2086" s="4">
        <v>1.9819999999999999E-4</v>
      </c>
      <c r="R2086" s="4">
        <v>1.6689999999999999E-3</v>
      </c>
      <c r="S2086" s="4">
        <v>2.25</v>
      </c>
    </row>
    <row r="2087" spans="1:34" x14ac:dyDescent="0.25">
      <c r="A2087" s="3" t="s">
        <v>34</v>
      </c>
      <c r="B2087" s="3" t="s">
        <v>35</v>
      </c>
      <c r="C2087" s="3" t="s">
        <v>4843</v>
      </c>
      <c r="D2087" s="3" t="s">
        <v>4844</v>
      </c>
      <c r="E2087" s="3">
        <v>0</v>
      </c>
      <c r="F2087" s="3">
        <v>3.8519999999999999</v>
      </c>
      <c r="G2087" s="3">
        <v>1</v>
      </c>
      <c r="H2087" s="3">
        <v>1</v>
      </c>
      <c r="I2087" s="3">
        <v>1</v>
      </c>
      <c r="J2087" s="3">
        <v>1</v>
      </c>
      <c r="K2087" s="3">
        <v>1428</v>
      </c>
      <c r="L2087" s="3">
        <v>164.1</v>
      </c>
      <c r="M2087" s="3">
        <v>7.03</v>
      </c>
      <c r="N2087" s="3">
        <v>2.2799999999999998</v>
      </c>
      <c r="O2087" s="3">
        <v>1</v>
      </c>
      <c r="P2087" s="3" t="s">
        <v>421</v>
      </c>
      <c r="Q2087" s="3" t="s">
        <v>39</v>
      </c>
      <c r="R2087" s="3" t="s">
        <v>3145</v>
      </c>
      <c r="S2087" s="3" t="s">
        <v>4845</v>
      </c>
      <c r="T2087" s="3" t="s">
        <v>39</v>
      </c>
      <c r="U2087" s="3" t="s">
        <v>4843</v>
      </c>
      <c r="V2087" s="3" t="s">
        <v>39</v>
      </c>
      <c r="W2087" s="3" t="s">
        <v>138</v>
      </c>
      <c r="X2087" s="3" t="s">
        <v>39</v>
      </c>
      <c r="Y2087" s="3" t="s">
        <v>39</v>
      </c>
      <c r="Z2087" s="3" t="s">
        <v>39</v>
      </c>
      <c r="AA2087" s="3">
        <v>0</v>
      </c>
      <c r="AB2087" s="3" t="s">
        <v>34</v>
      </c>
      <c r="AC2087" s="3">
        <v>1</v>
      </c>
      <c r="AD2087" s="3">
        <v>0</v>
      </c>
      <c r="AE2087" s="3" t="s">
        <v>39</v>
      </c>
      <c r="AF2087" s="3">
        <v>0</v>
      </c>
      <c r="AG2087" s="3" t="s">
        <v>39</v>
      </c>
      <c r="AH2087" s="3" t="s">
        <v>39</v>
      </c>
    </row>
    <row r="2088" spans="1:34" hidden="1" outlineLevel="1" collapsed="1" x14ac:dyDescent="0.25">
      <c r="A2088" t="s">
        <v>39</v>
      </c>
      <c r="B2088" s="2" t="s">
        <v>45</v>
      </c>
      <c r="C2088" s="2" t="s">
        <v>46</v>
      </c>
      <c r="D2088" s="2" t="s">
        <v>33</v>
      </c>
      <c r="E2088" s="2" t="s">
        <v>47</v>
      </c>
      <c r="F2088" s="2" t="s">
        <v>48</v>
      </c>
      <c r="G2088" s="2" t="s">
        <v>28</v>
      </c>
      <c r="H2088" s="2" t="s">
        <v>49</v>
      </c>
      <c r="I2088" s="2" t="s">
        <v>8</v>
      </c>
      <c r="J2088" s="2" t="s">
        <v>50</v>
      </c>
      <c r="K2088" s="2" t="s">
        <v>51</v>
      </c>
      <c r="L2088" s="2" t="s">
        <v>52</v>
      </c>
      <c r="M2088" s="2" t="s">
        <v>53</v>
      </c>
      <c r="N2088" s="2" t="s">
        <v>54</v>
      </c>
      <c r="O2088" s="2" t="s">
        <v>27</v>
      </c>
      <c r="P2088" s="2" t="s">
        <v>55</v>
      </c>
      <c r="Q2088" s="2" t="s">
        <v>56</v>
      </c>
      <c r="R2088" s="2" t="s">
        <v>57</v>
      </c>
      <c r="S2088" s="2" t="s">
        <v>58</v>
      </c>
    </row>
    <row r="2089" spans="1:34" hidden="1" outlineLevel="1" collapsed="1" x14ac:dyDescent="0.25">
      <c r="A2089" t="s">
        <v>39</v>
      </c>
      <c r="B2089" s="4" t="s">
        <v>34</v>
      </c>
      <c r="C2089" s="4" t="s">
        <v>4846</v>
      </c>
      <c r="D2089" s="4" t="s">
        <v>39</v>
      </c>
      <c r="E2089" s="4">
        <v>1.6710799999999999E-3</v>
      </c>
      <c r="F2089" s="4">
        <v>6.6384300000000001E-4</v>
      </c>
      <c r="G2089" s="4">
        <v>1</v>
      </c>
      <c r="H2089" s="4">
        <v>1</v>
      </c>
      <c r="I2089" s="4">
        <v>1</v>
      </c>
      <c r="J2089" s="4" t="s">
        <v>4843</v>
      </c>
      <c r="K2089" s="4" t="s">
        <v>4847</v>
      </c>
      <c r="L2089" s="4" t="s">
        <v>39</v>
      </c>
      <c r="M2089" s="4">
        <v>0</v>
      </c>
      <c r="N2089" s="4">
        <v>1461.75838</v>
      </c>
      <c r="O2089" s="4" t="s">
        <v>34</v>
      </c>
      <c r="P2089" s="4" t="s">
        <v>34</v>
      </c>
      <c r="Q2089" s="4">
        <v>1.9819999999999999E-4</v>
      </c>
      <c r="R2089" s="4">
        <v>1.407E-4</v>
      </c>
      <c r="S2089" s="4">
        <v>2.2799999999999998</v>
      </c>
    </row>
    <row r="2090" spans="1:34" x14ac:dyDescent="0.25">
      <c r="A2090" s="3" t="s">
        <v>34</v>
      </c>
      <c r="B2090" s="3" t="s">
        <v>35</v>
      </c>
      <c r="C2090" s="3" t="s">
        <v>4848</v>
      </c>
      <c r="D2090" s="3" t="s">
        <v>4849</v>
      </c>
      <c r="E2090" s="3">
        <v>0</v>
      </c>
      <c r="F2090" s="3">
        <v>3.8439999999999999</v>
      </c>
      <c r="G2090" s="3">
        <v>4</v>
      </c>
      <c r="H2090" s="3">
        <v>1</v>
      </c>
      <c r="I2090" s="3">
        <v>1</v>
      </c>
      <c r="J2090" s="3">
        <v>1</v>
      </c>
      <c r="K2090" s="3">
        <v>593</v>
      </c>
      <c r="L2090" s="3">
        <v>66.900000000000006</v>
      </c>
      <c r="M2090" s="3">
        <v>4.6500000000000004</v>
      </c>
      <c r="N2090" s="3">
        <v>4.05</v>
      </c>
      <c r="O2090" s="3">
        <v>1</v>
      </c>
      <c r="P2090" s="3" t="s">
        <v>421</v>
      </c>
      <c r="Q2090" s="3" t="s">
        <v>795</v>
      </c>
      <c r="R2090" s="3" t="s">
        <v>222</v>
      </c>
      <c r="S2090" s="3" t="s">
        <v>4850</v>
      </c>
      <c r="T2090" s="3" t="s">
        <v>4851</v>
      </c>
      <c r="U2090" s="3" t="s">
        <v>4848</v>
      </c>
      <c r="V2090" s="3" t="s">
        <v>4852</v>
      </c>
      <c r="W2090" s="3" t="s">
        <v>1026</v>
      </c>
      <c r="X2090" s="3" t="s">
        <v>1290</v>
      </c>
      <c r="Y2090" s="3" t="s">
        <v>800</v>
      </c>
      <c r="Z2090" s="3" t="s">
        <v>39</v>
      </c>
      <c r="AA2090" s="3">
        <v>5</v>
      </c>
      <c r="AB2090" s="3" t="s">
        <v>34</v>
      </c>
      <c r="AC2090" s="3">
        <v>1</v>
      </c>
      <c r="AD2090" s="3">
        <v>0</v>
      </c>
      <c r="AE2090" s="3" t="s">
        <v>39</v>
      </c>
      <c r="AF2090" s="3">
        <v>1</v>
      </c>
      <c r="AG2090" s="3" t="s">
        <v>4853</v>
      </c>
      <c r="AH2090" s="3" t="s">
        <v>4853</v>
      </c>
    </row>
    <row r="2091" spans="1:34" hidden="1" outlineLevel="1" collapsed="1" x14ac:dyDescent="0.25">
      <c r="A2091" t="s">
        <v>39</v>
      </c>
      <c r="B2091" s="2" t="s">
        <v>45</v>
      </c>
      <c r="C2091" s="2" t="s">
        <v>46</v>
      </c>
      <c r="D2091" s="2" t="s">
        <v>33</v>
      </c>
      <c r="E2091" s="2" t="s">
        <v>47</v>
      </c>
      <c r="F2091" s="2" t="s">
        <v>48</v>
      </c>
      <c r="G2091" s="2" t="s">
        <v>28</v>
      </c>
      <c r="H2091" s="2" t="s">
        <v>49</v>
      </c>
      <c r="I2091" s="2" t="s">
        <v>8</v>
      </c>
      <c r="J2091" s="2" t="s">
        <v>50</v>
      </c>
      <c r="K2091" s="2" t="s">
        <v>51</v>
      </c>
      <c r="L2091" s="2" t="s">
        <v>52</v>
      </c>
      <c r="M2091" s="2" t="s">
        <v>53</v>
      </c>
      <c r="N2091" s="2" t="s">
        <v>54</v>
      </c>
      <c r="O2091" s="2" t="s">
        <v>27</v>
      </c>
      <c r="P2091" s="2" t="s">
        <v>55</v>
      </c>
      <c r="Q2091" s="2" t="s">
        <v>56</v>
      </c>
      <c r="R2091" s="2" t="s">
        <v>57</v>
      </c>
      <c r="S2091" s="2" t="s">
        <v>58</v>
      </c>
    </row>
    <row r="2092" spans="1:34" hidden="1" outlineLevel="1" collapsed="1" x14ac:dyDescent="0.25">
      <c r="A2092" t="s">
        <v>39</v>
      </c>
      <c r="B2092" s="4" t="s">
        <v>34</v>
      </c>
      <c r="C2092" s="4" t="s">
        <v>4854</v>
      </c>
      <c r="D2092" s="4" t="s">
        <v>4855</v>
      </c>
      <c r="E2092" s="4">
        <v>1.69611E-3</v>
      </c>
      <c r="F2092" s="4">
        <v>6.6384300000000001E-4</v>
      </c>
      <c r="G2092" s="4">
        <v>1</v>
      </c>
      <c r="H2092" s="4">
        <v>1</v>
      </c>
      <c r="I2092" s="4">
        <v>1</v>
      </c>
      <c r="J2092" s="4" t="s">
        <v>4848</v>
      </c>
      <c r="K2092" s="4" t="s">
        <v>4856</v>
      </c>
      <c r="L2092" s="4" t="s">
        <v>4857</v>
      </c>
      <c r="M2092" s="4">
        <v>0</v>
      </c>
      <c r="N2092" s="4">
        <v>2331.2112000000002</v>
      </c>
      <c r="O2092" s="4" t="s">
        <v>34</v>
      </c>
      <c r="P2092" s="4" t="s">
        <v>34</v>
      </c>
      <c r="Q2092" s="4">
        <v>1.9819999999999999E-4</v>
      </c>
      <c r="R2092" s="4">
        <v>1.4310000000000001E-4</v>
      </c>
      <c r="S2092" s="4">
        <v>4.05</v>
      </c>
    </row>
    <row r="2093" spans="1:34" x14ac:dyDescent="0.25">
      <c r="A2093" s="3" t="s">
        <v>34</v>
      </c>
      <c r="B2093" s="3" t="s">
        <v>35</v>
      </c>
      <c r="C2093" s="3" t="s">
        <v>4858</v>
      </c>
      <c r="D2093" s="3" t="s">
        <v>4859</v>
      </c>
      <c r="E2093" s="3">
        <v>0</v>
      </c>
      <c r="F2093" s="3">
        <v>3.8159999999999998</v>
      </c>
      <c r="G2093" s="3">
        <v>2</v>
      </c>
      <c r="H2093" s="3">
        <v>1</v>
      </c>
      <c r="I2093" s="3">
        <v>1</v>
      </c>
      <c r="J2093" s="3">
        <v>1</v>
      </c>
      <c r="K2093" s="3">
        <v>630</v>
      </c>
      <c r="L2093" s="3">
        <v>73.8</v>
      </c>
      <c r="M2093" s="3">
        <v>9</v>
      </c>
      <c r="N2093" s="3">
        <v>3.04</v>
      </c>
      <c r="O2093" s="3">
        <v>1</v>
      </c>
      <c r="P2093" s="3" t="s">
        <v>421</v>
      </c>
      <c r="Q2093" s="3" t="s">
        <v>4122</v>
      </c>
      <c r="R2093" s="3" t="s">
        <v>355</v>
      </c>
      <c r="S2093" s="3" t="s">
        <v>39</v>
      </c>
      <c r="T2093" s="3" t="s">
        <v>39</v>
      </c>
      <c r="U2093" s="3" t="s">
        <v>4858</v>
      </c>
      <c r="V2093" s="3" t="s">
        <v>39</v>
      </c>
      <c r="W2093" s="3" t="s">
        <v>652</v>
      </c>
      <c r="X2093" s="3" t="s">
        <v>39</v>
      </c>
      <c r="Y2093" s="3" t="s">
        <v>39</v>
      </c>
      <c r="Z2093" s="3" t="s">
        <v>39</v>
      </c>
      <c r="AA2093" s="3">
        <v>0</v>
      </c>
      <c r="AB2093" s="3" t="s">
        <v>34</v>
      </c>
      <c r="AC2093" s="3">
        <v>1</v>
      </c>
      <c r="AD2093" s="3">
        <v>0</v>
      </c>
      <c r="AE2093" s="3" t="s">
        <v>39</v>
      </c>
      <c r="AF2093" s="3">
        <v>0</v>
      </c>
      <c r="AG2093" s="3" t="s">
        <v>39</v>
      </c>
      <c r="AH2093" s="3" t="s">
        <v>39</v>
      </c>
    </row>
    <row r="2094" spans="1:34" hidden="1" outlineLevel="1" collapsed="1" x14ac:dyDescent="0.25">
      <c r="A2094" t="s">
        <v>39</v>
      </c>
      <c r="B2094" s="2" t="s">
        <v>45</v>
      </c>
      <c r="C2094" s="2" t="s">
        <v>46</v>
      </c>
      <c r="D2094" s="2" t="s">
        <v>33</v>
      </c>
      <c r="E2094" s="2" t="s">
        <v>47</v>
      </c>
      <c r="F2094" s="2" t="s">
        <v>48</v>
      </c>
      <c r="G2094" s="2" t="s">
        <v>28</v>
      </c>
      <c r="H2094" s="2" t="s">
        <v>49</v>
      </c>
      <c r="I2094" s="2" t="s">
        <v>8</v>
      </c>
      <c r="J2094" s="2" t="s">
        <v>50</v>
      </c>
      <c r="K2094" s="2" t="s">
        <v>51</v>
      </c>
      <c r="L2094" s="2" t="s">
        <v>52</v>
      </c>
      <c r="M2094" s="2" t="s">
        <v>53</v>
      </c>
      <c r="N2094" s="2" t="s">
        <v>54</v>
      </c>
      <c r="O2094" s="2" t="s">
        <v>27</v>
      </c>
      <c r="P2094" s="2" t="s">
        <v>55</v>
      </c>
      <c r="Q2094" s="2" t="s">
        <v>56</v>
      </c>
      <c r="R2094" s="2" t="s">
        <v>57</v>
      </c>
      <c r="S2094" s="2" t="s">
        <v>58</v>
      </c>
    </row>
    <row r="2095" spans="1:34" hidden="1" outlineLevel="1" collapsed="1" x14ac:dyDescent="0.25">
      <c r="A2095" t="s">
        <v>39</v>
      </c>
      <c r="B2095" s="4" t="s">
        <v>34</v>
      </c>
      <c r="C2095" s="4" t="s">
        <v>4860</v>
      </c>
      <c r="D2095" s="4" t="s">
        <v>39</v>
      </c>
      <c r="E2095" s="4">
        <v>1.7822999999999999E-3</v>
      </c>
      <c r="F2095" s="4">
        <v>6.6384300000000001E-4</v>
      </c>
      <c r="G2095" s="4">
        <v>1</v>
      </c>
      <c r="H2095" s="4">
        <v>1</v>
      </c>
      <c r="I2095" s="4">
        <v>1</v>
      </c>
      <c r="J2095" s="4" t="s">
        <v>4858</v>
      </c>
      <c r="K2095" s="4" t="s">
        <v>4861</v>
      </c>
      <c r="L2095" s="4" t="s">
        <v>39</v>
      </c>
      <c r="M2095" s="4">
        <v>0</v>
      </c>
      <c r="N2095" s="4">
        <v>1680.8439100000001</v>
      </c>
      <c r="O2095" s="4" t="s">
        <v>34</v>
      </c>
      <c r="P2095" s="4" t="s">
        <v>34</v>
      </c>
      <c r="Q2095" s="4">
        <v>1.9819999999999999E-4</v>
      </c>
      <c r="R2095" s="4">
        <v>1.526E-4</v>
      </c>
      <c r="S2095" s="4">
        <v>3.04</v>
      </c>
    </row>
    <row r="2096" spans="1:34" x14ac:dyDescent="0.25">
      <c r="A2096" s="3" t="s">
        <v>34</v>
      </c>
      <c r="B2096" s="3" t="s">
        <v>35</v>
      </c>
      <c r="C2096" s="3" t="s">
        <v>4862</v>
      </c>
      <c r="D2096" s="3" t="s">
        <v>4863</v>
      </c>
      <c r="E2096" s="3">
        <v>0</v>
      </c>
      <c r="F2096" s="3">
        <v>3.75</v>
      </c>
      <c r="G2096" s="3">
        <v>18</v>
      </c>
      <c r="H2096" s="3">
        <v>2</v>
      </c>
      <c r="I2096" s="3">
        <v>2</v>
      </c>
      <c r="J2096" s="3">
        <v>2</v>
      </c>
      <c r="K2096" s="3">
        <v>149</v>
      </c>
      <c r="L2096" s="3">
        <v>16.399999999999999</v>
      </c>
      <c r="M2096" s="3">
        <v>4.7300000000000004</v>
      </c>
      <c r="N2096" s="3">
        <v>4.38</v>
      </c>
      <c r="O2096" s="3">
        <v>2</v>
      </c>
      <c r="P2096" s="3" t="s">
        <v>39</v>
      </c>
      <c r="Q2096" s="3" t="s">
        <v>39</v>
      </c>
      <c r="R2096" s="3" t="s">
        <v>4626</v>
      </c>
      <c r="S2096" s="3" t="s">
        <v>4864</v>
      </c>
      <c r="T2096" s="3" t="s">
        <v>39</v>
      </c>
      <c r="U2096" s="3" t="s">
        <v>4865</v>
      </c>
      <c r="V2096" s="3" t="s">
        <v>39</v>
      </c>
      <c r="W2096" s="3" t="s">
        <v>226</v>
      </c>
      <c r="X2096" s="3" t="s">
        <v>39</v>
      </c>
      <c r="Y2096" s="3" t="s">
        <v>39</v>
      </c>
      <c r="Z2096" s="3" t="s">
        <v>39</v>
      </c>
      <c r="AA2096" s="3">
        <v>0</v>
      </c>
      <c r="AB2096" s="3" t="s">
        <v>34</v>
      </c>
      <c r="AC2096" s="3">
        <v>1</v>
      </c>
      <c r="AD2096" s="3">
        <v>0</v>
      </c>
      <c r="AE2096" s="3" t="s">
        <v>39</v>
      </c>
      <c r="AF2096" s="3">
        <v>0</v>
      </c>
      <c r="AG2096" s="3" t="s">
        <v>39</v>
      </c>
      <c r="AH2096" s="3" t="s">
        <v>39</v>
      </c>
    </row>
    <row r="2097" spans="1:34" hidden="1" outlineLevel="1" collapsed="1" x14ac:dyDescent="0.25">
      <c r="A2097" t="s">
        <v>39</v>
      </c>
      <c r="B2097" s="2" t="s">
        <v>45</v>
      </c>
      <c r="C2097" s="2" t="s">
        <v>46</v>
      </c>
      <c r="D2097" s="2" t="s">
        <v>33</v>
      </c>
      <c r="E2097" s="2" t="s">
        <v>47</v>
      </c>
      <c r="F2097" s="2" t="s">
        <v>48</v>
      </c>
      <c r="G2097" s="2" t="s">
        <v>28</v>
      </c>
      <c r="H2097" s="2" t="s">
        <v>49</v>
      </c>
      <c r="I2097" s="2" t="s">
        <v>8</v>
      </c>
      <c r="J2097" s="2" t="s">
        <v>50</v>
      </c>
      <c r="K2097" s="2" t="s">
        <v>51</v>
      </c>
      <c r="L2097" s="2" t="s">
        <v>52</v>
      </c>
      <c r="M2097" s="2" t="s">
        <v>53</v>
      </c>
      <c r="N2097" s="2" t="s">
        <v>54</v>
      </c>
      <c r="O2097" s="2" t="s">
        <v>27</v>
      </c>
      <c r="P2097" s="2" t="s">
        <v>55</v>
      </c>
      <c r="Q2097" s="2" t="s">
        <v>56</v>
      </c>
      <c r="R2097" s="2" t="s">
        <v>57</v>
      </c>
      <c r="S2097" s="2" t="s">
        <v>58</v>
      </c>
    </row>
    <row r="2098" spans="1:34" hidden="1" outlineLevel="1" collapsed="1" x14ac:dyDescent="0.25">
      <c r="A2098" t="s">
        <v>39</v>
      </c>
      <c r="B2098" s="4" t="s">
        <v>34</v>
      </c>
      <c r="C2098" s="4" t="s">
        <v>4866</v>
      </c>
      <c r="D2098" s="4" t="s">
        <v>39</v>
      </c>
      <c r="E2098" s="4">
        <v>0.14146300000000001</v>
      </c>
      <c r="F2098" s="4">
        <v>1.97102E-3</v>
      </c>
      <c r="G2098" s="4">
        <v>1</v>
      </c>
      <c r="H2098" s="4">
        <v>1</v>
      </c>
      <c r="I2098" s="4">
        <v>1</v>
      </c>
      <c r="J2098" s="4" t="s">
        <v>4862</v>
      </c>
      <c r="K2098" s="4" t="s">
        <v>4867</v>
      </c>
      <c r="L2098" s="4" t="s">
        <v>39</v>
      </c>
      <c r="M2098" s="4">
        <v>0</v>
      </c>
      <c r="N2098" s="4">
        <v>2046.0601099999999</v>
      </c>
      <c r="O2098" s="4" t="s">
        <v>34</v>
      </c>
      <c r="P2098" s="4" t="s">
        <v>34</v>
      </c>
      <c r="Q2098" s="4">
        <v>5.2709999999999996E-4</v>
      </c>
      <c r="R2098" s="4">
        <v>4.8590000000000001E-2</v>
      </c>
      <c r="S2098" s="4">
        <v>2.27</v>
      </c>
    </row>
    <row r="2099" spans="1:34" hidden="1" outlineLevel="1" collapsed="1" x14ac:dyDescent="0.25">
      <c r="A2099" t="s">
        <v>39</v>
      </c>
      <c r="B2099" s="4" t="s">
        <v>34</v>
      </c>
      <c r="C2099" s="4" t="s">
        <v>4868</v>
      </c>
      <c r="D2099" s="4" t="s">
        <v>39</v>
      </c>
      <c r="E2099" s="4">
        <v>2.0451400000000002E-2</v>
      </c>
      <c r="F2099" s="4">
        <v>6.6384300000000001E-4</v>
      </c>
      <c r="G2099" s="4">
        <v>1</v>
      </c>
      <c r="H2099" s="4">
        <v>1</v>
      </c>
      <c r="I2099" s="4">
        <v>1</v>
      </c>
      <c r="J2099" s="4" t="s">
        <v>4862</v>
      </c>
      <c r="K2099" s="4" t="s">
        <v>4869</v>
      </c>
      <c r="L2099" s="4" t="s">
        <v>39</v>
      </c>
      <c r="M2099" s="4">
        <v>1</v>
      </c>
      <c r="N2099" s="4">
        <v>1019.55202</v>
      </c>
      <c r="O2099" s="4" t="s">
        <v>34</v>
      </c>
      <c r="P2099" s="4" t="s">
        <v>34</v>
      </c>
      <c r="Q2099" s="4">
        <v>1.9819999999999999E-4</v>
      </c>
      <c r="R2099" s="4">
        <v>3.656E-3</v>
      </c>
      <c r="S2099" s="4">
        <v>2.11</v>
      </c>
    </row>
    <row r="2100" spans="1:34" x14ac:dyDescent="0.25">
      <c r="A2100" s="3" t="s">
        <v>34</v>
      </c>
      <c r="B2100" s="3" t="s">
        <v>35</v>
      </c>
      <c r="C2100" s="3" t="s">
        <v>4870</v>
      </c>
      <c r="D2100" s="3" t="s">
        <v>4871</v>
      </c>
      <c r="E2100" s="3">
        <v>0</v>
      </c>
      <c r="F2100" s="3">
        <v>3.7250000000000001</v>
      </c>
      <c r="G2100" s="3">
        <v>3</v>
      </c>
      <c r="H2100" s="3">
        <v>1</v>
      </c>
      <c r="I2100" s="3">
        <v>1</v>
      </c>
      <c r="J2100" s="3">
        <v>1</v>
      </c>
      <c r="K2100" s="3">
        <v>559</v>
      </c>
      <c r="L2100" s="3">
        <v>60.4</v>
      </c>
      <c r="M2100" s="3">
        <v>6.49</v>
      </c>
      <c r="N2100" s="3">
        <v>3.24</v>
      </c>
      <c r="O2100" s="3">
        <v>1</v>
      </c>
      <c r="P2100" s="3" t="s">
        <v>421</v>
      </c>
      <c r="Q2100" s="3" t="s">
        <v>4872</v>
      </c>
      <c r="R2100" s="3" t="s">
        <v>1534</v>
      </c>
      <c r="S2100" s="3" t="s">
        <v>4315</v>
      </c>
      <c r="T2100" s="3" t="s">
        <v>4873</v>
      </c>
      <c r="U2100" s="3" t="s">
        <v>4870</v>
      </c>
      <c r="V2100" s="3" t="s">
        <v>4874</v>
      </c>
      <c r="W2100" s="3" t="s">
        <v>42</v>
      </c>
      <c r="X2100" s="3" t="s">
        <v>39</v>
      </c>
      <c r="Y2100" s="3" t="s">
        <v>4875</v>
      </c>
      <c r="Z2100" s="3" t="s">
        <v>39</v>
      </c>
      <c r="AA2100" s="3">
        <v>5</v>
      </c>
      <c r="AB2100" s="3" t="s">
        <v>34</v>
      </c>
      <c r="AC2100" s="3">
        <v>1</v>
      </c>
      <c r="AD2100" s="3">
        <v>0</v>
      </c>
      <c r="AE2100" s="3" t="s">
        <v>39</v>
      </c>
      <c r="AF2100" s="3">
        <v>1</v>
      </c>
      <c r="AG2100" s="3" t="s">
        <v>4876</v>
      </c>
      <c r="AH2100" s="3" t="s">
        <v>4876</v>
      </c>
    </row>
    <row r="2101" spans="1:34" hidden="1" outlineLevel="1" collapsed="1" x14ac:dyDescent="0.25">
      <c r="A2101" t="s">
        <v>39</v>
      </c>
      <c r="B2101" s="2" t="s">
        <v>45</v>
      </c>
      <c r="C2101" s="2" t="s">
        <v>46</v>
      </c>
      <c r="D2101" s="2" t="s">
        <v>33</v>
      </c>
      <c r="E2101" s="2" t="s">
        <v>47</v>
      </c>
      <c r="F2101" s="2" t="s">
        <v>48</v>
      </c>
      <c r="G2101" s="2" t="s">
        <v>28</v>
      </c>
      <c r="H2101" s="2" t="s">
        <v>49</v>
      </c>
      <c r="I2101" s="2" t="s">
        <v>8</v>
      </c>
      <c r="J2101" s="2" t="s">
        <v>50</v>
      </c>
      <c r="K2101" s="2" t="s">
        <v>51</v>
      </c>
      <c r="L2101" s="2" t="s">
        <v>52</v>
      </c>
      <c r="M2101" s="2" t="s">
        <v>53</v>
      </c>
      <c r="N2101" s="2" t="s">
        <v>54</v>
      </c>
      <c r="O2101" s="2" t="s">
        <v>27</v>
      </c>
      <c r="P2101" s="2" t="s">
        <v>55</v>
      </c>
      <c r="Q2101" s="2" t="s">
        <v>56</v>
      </c>
      <c r="R2101" s="2" t="s">
        <v>57</v>
      </c>
      <c r="S2101" s="2" t="s">
        <v>58</v>
      </c>
    </row>
    <row r="2102" spans="1:34" hidden="1" outlineLevel="1" collapsed="1" x14ac:dyDescent="0.25">
      <c r="A2102" t="s">
        <v>39</v>
      </c>
      <c r="B2102" s="4" t="s">
        <v>34</v>
      </c>
      <c r="C2102" s="4" t="s">
        <v>4877</v>
      </c>
      <c r="D2102" s="4" t="s">
        <v>804</v>
      </c>
      <c r="E2102" s="4">
        <v>2.08859E-3</v>
      </c>
      <c r="F2102" s="4">
        <v>6.6384300000000001E-4</v>
      </c>
      <c r="G2102" s="4">
        <v>1</v>
      </c>
      <c r="H2102" s="4">
        <v>1</v>
      </c>
      <c r="I2102" s="4">
        <v>1</v>
      </c>
      <c r="J2102" s="4" t="s">
        <v>4870</v>
      </c>
      <c r="K2102" s="4" t="s">
        <v>4878</v>
      </c>
      <c r="L2102" s="4" t="s">
        <v>4879</v>
      </c>
      <c r="M2102" s="4">
        <v>0</v>
      </c>
      <c r="N2102" s="4">
        <v>1587.8523</v>
      </c>
      <c r="O2102" s="4" t="s">
        <v>34</v>
      </c>
      <c r="P2102" s="4" t="s">
        <v>34</v>
      </c>
      <c r="Q2102" s="4">
        <v>1.9819999999999999E-4</v>
      </c>
      <c r="R2102" s="4">
        <v>1.883E-4</v>
      </c>
      <c r="S2102" s="4">
        <v>3.24</v>
      </c>
    </row>
    <row r="2103" spans="1:34" x14ac:dyDescent="0.25">
      <c r="A2103" s="3" t="s">
        <v>34</v>
      </c>
      <c r="B2103" s="3" t="s">
        <v>35</v>
      </c>
      <c r="C2103" s="3" t="s">
        <v>4880</v>
      </c>
      <c r="D2103" s="3" t="s">
        <v>4881</v>
      </c>
      <c r="E2103" s="3">
        <v>0</v>
      </c>
      <c r="F2103" s="3">
        <v>3.7189999999999999</v>
      </c>
      <c r="G2103" s="3">
        <v>2</v>
      </c>
      <c r="H2103" s="3">
        <v>1</v>
      </c>
      <c r="I2103" s="3">
        <v>2</v>
      </c>
      <c r="J2103" s="3">
        <v>1</v>
      </c>
      <c r="K2103" s="3">
        <v>735</v>
      </c>
      <c r="L2103" s="3">
        <v>82.7</v>
      </c>
      <c r="M2103" s="3">
        <v>8.9</v>
      </c>
      <c r="N2103" s="3">
        <v>5.57</v>
      </c>
      <c r="O2103" s="3">
        <v>1</v>
      </c>
      <c r="P2103" s="3" t="s">
        <v>421</v>
      </c>
      <c r="Q2103" s="3" t="s">
        <v>3642</v>
      </c>
      <c r="R2103" s="3" t="s">
        <v>988</v>
      </c>
      <c r="S2103" s="3" t="s">
        <v>4882</v>
      </c>
      <c r="T2103" s="3" t="s">
        <v>4883</v>
      </c>
      <c r="U2103" s="3" t="s">
        <v>4880</v>
      </c>
      <c r="V2103" s="3" t="s">
        <v>4884</v>
      </c>
      <c r="W2103" s="3" t="s">
        <v>147</v>
      </c>
      <c r="X2103" s="3" t="s">
        <v>39</v>
      </c>
      <c r="Y2103" s="3" t="s">
        <v>39</v>
      </c>
      <c r="Z2103" s="3" t="s">
        <v>39</v>
      </c>
      <c r="AA2103" s="3">
        <v>0</v>
      </c>
      <c r="AB2103" s="3" t="s">
        <v>34</v>
      </c>
      <c r="AC2103" s="3">
        <v>1</v>
      </c>
      <c r="AD2103" s="3">
        <v>0</v>
      </c>
      <c r="AE2103" s="3" t="s">
        <v>39</v>
      </c>
      <c r="AF2103" s="3">
        <v>0</v>
      </c>
      <c r="AG2103" s="3" t="s">
        <v>39</v>
      </c>
      <c r="AH2103" s="3" t="s">
        <v>39</v>
      </c>
    </row>
    <row r="2104" spans="1:34" hidden="1" outlineLevel="1" collapsed="1" x14ac:dyDescent="0.25">
      <c r="A2104" t="s">
        <v>39</v>
      </c>
      <c r="B2104" s="2" t="s">
        <v>45</v>
      </c>
      <c r="C2104" s="2" t="s">
        <v>46</v>
      </c>
      <c r="D2104" s="2" t="s">
        <v>33</v>
      </c>
      <c r="E2104" s="2" t="s">
        <v>47</v>
      </c>
      <c r="F2104" s="2" t="s">
        <v>48</v>
      </c>
      <c r="G2104" s="2" t="s">
        <v>28</v>
      </c>
      <c r="H2104" s="2" t="s">
        <v>49</v>
      </c>
      <c r="I2104" s="2" t="s">
        <v>8</v>
      </c>
      <c r="J2104" s="2" t="s">
        <v>50</v>
      </c>
      <c r="K2104" s="2" t="s">
        <v>51</v>
      </c>
      <c r="L2104" s="2" t="s">
        <v>52</v>
      </c>
      <c r="M2104" s="2" t="s">
        <v>53</v>
      </c>
      <c r="N2104" s="2" t="s">
        <v>54</v>
      </c>
      <c r="O2104" s="2" t="s">
        <v>27</v>
      </c>
      <c r="P2104" s="2" t="s">
        <v>55</v>
      </c>
      <c r="Q2104" s="2" t="s">
        <v>56</v>
      </c>
      <c r="R2104" s="2" t="s">
        <v>57</v>
      </c>
      <c r="S2104" s="2" t="s">
        <v>58</v>
      </c>
    </row>
    <row r="2105" spans="1:34" hidden="1" outlineLevel="1" collapsed="1" x14ac:dyDescent="0.25">
      <c r="A2105" t="s">
        <v>39</v>
      </c>
      <c r="B2105" s="4" t="s">
        <v>34</v>
      </c>
      <c r="C2105" s="4" t="s">
        <v>4885</v>
      </c>
      <c r="D2105" s="4" t="s">
        <v>39</v>
      </c>
      <c r="E2105" s="4">
        <v>2.10939E-3</v>
      </c>
      <c r="F2105" s="4">
        <v>6.6384300000000001E-4</v>
      </c>
      <c r="G2105" s="4">
        <v>1</v>
      </c>
      <c r="H2105" s="4">
        <v>1</v>
      </c>
      <c r="I2105" s="4">
        <v>2</v>
      </c>
      <c r="J2105" s="4" t="s">
        <v>4880</v>
      </c>
      <c r="K2105" s="4" t="s">
        <v>4886</v>
      </c>
      <c r="L2105" s="4" t="s">
        <v>39</v>
      </c>
      <c r="M2105" s="4">
        <v>0</v>
      </c>
      <c r="N2105" s="4">
        <v>1284.67941</v>
      </c>
      <c r="O2105" s="4" t="s">
        <v>34</v>
      </c>
      <c r="P2105" s="4" t="s">
        <v>34</v>
      </c>
      <c r="Q2105" s="4">
        <v>1.9819999999999999E-4</v>
      </c>
      <c r="R2105" s="4">
        <v>1.9090000000000001E-4</v>
      </c>
      <c r="S2105" s="4">
        <v>2.65</v>
      </c>
    </row>
    <row r="2106" spans="1:34" x14ac:dyDescent="0.25">
      <c r="A2106" s="3" t="s">
        <v>34</v>
      </c>
      <c r="B2106" s="3" t="s">
        <v>35</v>
      </c>
      <c r="C2106" s="3" t="s">
        <v>4887</v>
      </c>
      <c r="D2106" s="3" t="s">
        <v>4888</v>
      </c>
      <c r="E2106" s="3">
        <v>0</v>
      </c>
      <c r="F2106" s="3">
        <v>3.7050000000000001</v>
      </c>
      <c r="G2106" s="3">
        <v>6</v>
      </c>
      <c r="H2106" s="3">
        <v>2</v>
      </c>
      <c r="I2106" s="3">
        <v>2</v>
      </c>
      <c r="J2106" s="3">
        <v>2</v>
      </c>
      <c r="K2106" s="3">
        <v>530</v>
      </c>
      <c r="L2106" s="3">
        <v>60.7</v>
      </c>
      <c r="M2106" s="3">
        <v>8.66</v>
      </c>
      <c r="N2106" s="3">
        <v>4.2</v>
      </c>
      <c r="O2106" s="3">
        <v>2</v>
      </c>
      <c r="P2106" s="3" t="s">
        <v>421</v>
      </c>
      <c r="Q2106" s="3" t="s">
        <v>39</v>
      </c>
      <c r="R2106" s="3" t="s">
        <v>666</v>
      </c>
      <c r="S2106" s="3" t="s">
        <v>4889</v>
      </c>
      <c r="T2106" s="3" t="s">
        <v>39</v>
      </c>
      <c r="U2106" s="3" t="s">
        <v>4887</v>
      </c>
      <c r="V2106" s="3" t="s">
        <v>39</v>
      </c>
      <c r="W2106" s="3" t="s">
        <v>652</v>
      </c>
      <c r="X2106" s="3" t="s">
        <v>39</v>
      </c>
      <c r="Y2106" s="3" t="s">
        <v>39</v>
      </c>
      <c r="Z2106" s="3" t="s">
        <v>39</v>
      </c>
      <c r="AA2106" s="3">
        <v>0</v>
      </c>
      <c r="AB2106" s="3" t="s">
        <v>34</v>
      </c>
      <c r="AC2106" s="3">
        <v>1</v>
      </c>
      <c r="AD2106" s="3">
        <v>0</v>
      </c>
      <c r="AE2106" s="3" t="s">
        <v>39</v>
      </c>
      <c r="AF2106" s="3">
        <v>0</v>
      </c>
      <c r="AG2106" s="3" t="s">
        <v>39</v>
      </c>
      <c r="AH2106" s="3" t="s">
        <v>39</v>
      </c>
    </row>
    <row r="2107" spans="1:34" hidden="1" outlineLevel="1" collapsed="1" x14ac:dyDescent="0.25">
      <c r="A2107" t="s">
        <v>39</v>
      </c>
      <c r="B2107" s="2" t="s">
        <v>45</v>
      </c>
      <c r="C2107" s="2" t="s">
        <v>46</v>
      </c>
      <c r="D2107" s="2" t="s">
        <v>33</v>
      </c>
      <c r="E2107" s="2" t="s">
        <v>47</v>
      </c>
      <c r="F2107" s="2" t="s">
        <v>48</v>
      </c>
      <c r="G2107" s="2" t="s">
        <v>28</v>
      </c>
      <c r="H2107" s="2" t="s">
        <v>49</v>
      </c>
      <c r="I2107" s="2" t="s">
        <v>8</v>
      </c>
      <c r="J2107" s="2" t="s">
        <v>50</v>
      </c>
      <c r="K2107" s="2" t="s">
        <v>51</v>
      </c>
      <c r="L2107" s="2" t="s">
        <v>52</v>
      </c>
      <c r="M2107" s="2" t="s">
        <v>53</v>
      </c>
      <c r="N2107" s="2" t="s">
        <v>54</v>
      </c>
      <c r="O2107" s="2" t="s">
        <v>27</v>
      </c>
      <c r="P2107" s="2" t="s">
        <v>55</v>
      </c>
      <c r="Q2107" s="2" t="s">
        <v>56</v>
      </c>
      <c r="R2107" s="2" t="s">
        <v>57</v>
      </c>
      <c r="S2107" s="2" t="s">
        <v>58</v>
      </c>
    </row>
    <row r="2108" spans="1:34" hidden="1" outlineLevel="1" collapsed="1" x14ac:dyDescent="0.25">
      <c r="A2108" t="s">
        <v>39</v>
      </c>
      <c r="B2108" s="4" t="s">
        <v>34</v>
      </c>
      <c r="C2108" s="4" t="s">
        <v>4890</v>
      </c>
      <c r="D2108" s="4" t="s">
        <v>39</v>
      </c>
      <c r="E2108" s="4">
        <v>0.21915399999999999</v>
      </c>
      <c r="F2108" s="4">
        <v>9.6284400000000003E-3</v>
      </c>
      <c r="G2108" s="4">
        <v>1</v>
      </c>
      <c r="H2108" s="4">
        <v>1</v>
      </c>
      <c r="I2108" s="4">
        <v>1</v>
      </c>
      <c r="J2108" s="4" t="s">
        <v>4887</v>
      </c>
      <c r="K2108" s="4" t="s">
        <v>4891</v>
      </c>
      <c r="L2108" s="4" t="s">
        <v>39</v>
      </c>
      <c r="M2108" s="4">
        <v>0</v>
      </c>
      <c r="N2108" s="4">
        <v>2167.9666000000002</v>
      </c>
      <c r="O2108" s="4" t="s">
        <v>34</v>
      </c>
      <c r="P2108" s="4" t="s">
        <v>34</v>
      </c>
      <c r="Q2108" s="4">
        <v>2.6549999999999998E-3</v>
      </c>
      <c r="R2108" s="4">
        <v>8.9849999999999999E-2</v>
      </c>
      <c r="S2108" s="4">
        <v>1.89</v>
      </c>
    </row>
    <row r="2109" spans="1:34" hidden="1" outlineLevel="1" collapsed="1" x14ac:dyDescent="0.25">
      <c r="A2109" t="s">
        <v>39</v>
      </c>
      <c r="B2109" s="4" t="s">
        <v>34</v>
      </c>
      <c r="C2109" s="4" t="s">
        <v>4892</v>
      </c>
      <c r="D2109" s="4" t="s">
        <v>39</v>
      </c>
      <c r="E2109" s="4">
        <v>1.3807E-2</v>
      </c>
      <c r="F2109" s="4">
        <v>6.6384300000000001E-4</v>
      </c>
      <c r="G2109" s="4">
        <v>1</v>
      </c>
      <c r="H2109" s="4">
        <v>1</v>
      </c>
      <c r="I2109" s="4">
        <v>1</v>
      </c>
      <c r="J2109" s="4" t="s">
        <v>4887</v>
      </c>
      <c r="K2109" s="4" t="s">
        <v>4893</v>
      </c>
      <c r="L2109" s="4" t="s">
        <v>39</v>
      </c>
      <c r="M2109" s="4">
        <v>0</v>
      </c>
      <c r="N2109" s="4">
        <v>1293.65861</v>
      </c>
      <c r="O2109" s="4" t="s">
        <v>34</v>
      </c>
      <c r="P2109" s="4" t="s">
        <v>34</v>
      </c>
      <c r="Q2109" s="4">
        <v>1.9819999999999999E-4</v>
      </c>
      <c r="R2109" s="4">
        <v>2.1930000000000001E-3</v>
      </c>
      <c r="S2109" s="4">
        <v>2.3199999999999998</v>
      </c>
    </row>
    <row r="2110" spans="1:34" x14ac:dyDescent="0.25">
      <c r="A2110" s="3" t="s">
        <v>34</v>
      </c>
      <c r="B2110" s="3" t="s">
        <v>35</v>
      </c>
      <c r="C2110" s="3" t="s">
        <v>4894</v>
      </c>
      <c r="D2110" s="3" t="s">
        <v>4895</v>
      </c>
      <c r="E2110" s="3">
        <v>0</v>
      </c>
      <c r="F2110" s="3">
        <v>3.665</v>
      </c>
      <c r="G2110" s="3">
        <v>7</v>
      </c>
      <c r="H2110" s="3">
        <v>1</v>
      </c>
      <c r="I2110" s="3">
        <v>1</v>
      </c>
      <c r="J2110" s="3">
        <v>1</v>
      </c>
      <c r="K2110" s="3">
        <v>147</v>
      </c>
      <c r="L2110" s="3">
        <v>17.3</v>
      </c>
      <c r="M2110" s="3">
        <v>10.49</v>
      </c>
      <c r="N2110" s="3">
        <v>2.75</v>
      </c>
      <c r="O2110" s="3">
        <v>1</v>
      </c>
      <c r="P2110" s="3" t="s">
        <v>794</v>
      </c>
      <c r="Q2110" s="3" t="s">
        <v>4896</v>
      </c>
      <c r="R2110" s="3" t="s">
        <v>877</v>
      </c>
      <c r="S2110" s="3" t="s">
        <v>4897</v>
      </c>
      <c r="T2110" s="3" t="s">
        <v>4898</v>
      </c>
      <c r="U2110" s="3" t="s">
        <v>4894</v>
      </c>
      <c r="V2110" s="3" t="s">
        <v>4899</v>
      </c>
      <c r="W2110" s="3" t="s">
        <v>42</v>
      </c>
      <c r="X2110" s="3" t="s">
        <v>39</v>
      </c>
      <c r="Y2110" s="3" t="s">
        <v>39</v>
      </c>
      <c r="Z2110" s="3" t="s">
        <v>39</v>
      </c>
      <c r="AA2110" s="3">
        <v>0</v>
      </c>
      <c r="AB2110" s="3" t="s">
        <v>34</v>
      </c>
      <c r="AC2110" s="3">
        <v>1</v>
      </c>
      <c r="AD2110" s="3">
        <v>0</v>
      </c>
      <c r="AE2110" s="3" t="s">
        <v>39</v>
      </c>
      <c r="AF2110" s="3">
        <v>1</v>
      </c>
      <c r="AG2110" s="3" t="s">
        <v>4900</v>
      </c>
      <c r="AH2110" s="3" t="s">
        <v>4900</v>
      </c>
    </row>
    <row r="2111" spans="1:34" hidden="1" outlineLevel="1" collapsed="1" x14ac:dyDescent="0.25">
      <c r="A2111" t="s">
        <v>39</v>
      </c>
      <c r="B2111" s="2" t="s">
        <v>45</v>
      </c>
      <c r="C2111" s="2" t="s">
        <v>46</v>
      </c>
      <c r="D2111" s="2" t="s">
        <v>33</v>
      </c>
      <c r="E2111" s="2" t="s">
        <v>47</v>
      </c>
      <c r="F2111" s="2" t="s">
        <v>48</v>
      </c>
      <c r="G2111" s="2" t="s">
        <v>28</v>
      </c>
      <c r="H2111" s="2" t="s">
        <v>49</v>
      </c>
      <c r="I2111" s="2" t="s">
        <v>8</v>
      </c>
      <c r="J2111" s="2" t="s">
        <v>50</v>
      </c>
      <c r="K2111" s="2" t="s">
        <v>51</v>
      </c>
      <c r="L2111" s="2" t="s">
        <v>52</v>
      </c>
      <c r="M2111" s="2" t="s">
        <v>53</v>
      </c>
      <c r="N2111" s="2" t="s">
        <v>54</v>
      </c>
      <c r="O2111" s="2" t="s">
        <v>27</v>
      </c>
      <c r="P2111" s="2" t="s">
        <v>55</v>
      </c>
      <c r="Q2111" s="2" t="s">
        <v>56</v>
      </c>
      <c r="R2111" s="2" t="s">
        <v>57</v>
      </c>
      <c r="S2111" s="2" t="s">
        <v>58</v>
      </c>
    </row>
    <row r="2112" spans="1:34" hidden="1" outlineLevel="1" collapsed="1" x14ac:dyDescent="0.25">
      <c r="A2112" t="s">
        <v>39</v>
      </c>
      <c r="B2112" s="4" t="s">
        <v>34</v>
      </c>
      <c r="C2112" s="4" t="s">
        <v>4901</v>
      </c>
      <c r="D2112" s="4" t="s">
        <v>186</v>
      </c>
      <c r="E2112" s="4">
        <v>2.3291499999999999E-3</v>
      </c>
      <c r="F2112" s="4">
        <v>6.6384300000000001E-4</v>
      </c>
      <c r="G2112" s="4">
        <v>1</v>
      </c>
      <c r="H2112" s="4">
        <v>1</v>
      </c>
      <c r="I2112" s="4">
        <v>1</v>
      </c>
      <c r="J2112" s="4" t="s">
        <v>4894</v>
      </c>
      <c r="K2112" s="4" t="s">
        <v>4902</v>
      </c>
      <c r="L2112" s="4" t="s">
        <v>4903</v>
      </c>
      <c r="M2112" s="4">
        <v>0</v>
      </c>
      <c r="N2112" s="4">
        <v>1303.6674599999999</v>
      </c>
      <c r="O2112" s="4" t="s">
        <v>34</v>
      </c>
      <c r="P2112" s="4" t="s">
        <v>34</v>
      </c>
      <c r="Q2112" s="4">
        <v>1.9819999999999999E-4</v>
      </c>
      <c r="R2112" s="4">
        <v>2.165E-4</v>
      </c>
      <c r="S2112" s="4">
        <v>2.75</v>
      </c>
    </row>
    <row r="2113" spans="1:34" x14ac:dyDescent="0.25">
      <c r="A2113" s="3" t="s">
        <v>34</v>
      </c>
      <c r="B2113" s="3" t="s">
        <v>35</v>
      </c>
      <c r="C2113" s="3" t="s">
        <v>4904</v>
      </c>
      <c r="D2113" s="3" t="s">
        <v>4905</v>
      </c>
      <c r="E2113" s="3">
        <v>0</v>
      </c>
      <c r="F2113" s="3">
        <v>3.65</v>
      </c>
      <c r="G2113" s="3">
        <v>1</v>
      </c>
      <c r="H2113" s="3">
        <v>1</v>
      </c>
      <c r="I2113" s="3">
        <v>1</v>
      </c>
      <c r="J2113" s="3">
        <v>1</v>
      </c>
      <c r="K2113" s="3">
        <v>2051</v>
      </c>
      <c r="L2113" s="3">
        <v>228.5</v>
      </c>
      <c r="M2113" s="3">
        <v>5.92</v>
      </c>
      <c r="N2113" s="3">
        <v>3.09</v>
      </c>
      <c r="O2113" s="3">
        <v>1</v>
      </c>
      <c r="P2113" s="3" t="s">
        <v>421</v>
      </c>
      <c r="Q2113" s="3" t="s">
        <v>4906</v>
      </c>
      <c r="R2113" s="3" t="s">
        <v>3962</v>
      </c>
      <c r="S2113" s="3" t="s">
        <v>4907</v>
      </c>
      <c r="T2113" s="3" t="s">
        <v>4908</v>
      </c>
      <c r="U2113" s="3" t="s">
        <v>4904</v>
      </c>
      <c r="V2113" s="3" t="s">
        <v>4909</v>
      </c>
      <c r="W2113" s="3" t="s">
        <v>147</v>
      </c>
      <c r="X2113" s="3" t="s">
        <v>4910</v>
      </c>
      <c r="Y2113" s="3" t="s">
        <v>39</v>
      </c>
      <c r="Z2113" s="3" t="s">
        <v>4911</v>
      </c>
      <c r="AA2113" s="3">
        <v>5</v>
      </c>
      <c r="AB2113" s="3" t="s">
        <v>34</v>
      </c>
      <c r="AC2113" s="3">
        <v>1</v>
      </c>
      <c r="AD2113" s="3">
        <v>0</v>
      </c>
      <c r="AE2113" s="3" t="s">
        <v>39</v>
      </c>
      <c r="AF2113" s="3">
        <v>0</v>
      </c>
      <c r="AG2113" s="3" t="s">
        <v>39</v>
      </c>
      <c r="AH2113" s="3" t="s">
        <v>39</v>
      </c>
    </row>
    <row r="2114" spans="1:34" hidden="1" outlineLevel="1" collapsed="1" x14ac:dyDescent="0.25">
      <c r="A2114" t="s">
        <v>39</v>
      </c>
      <c r="B2114" s="2" t="s">
        <v>45</v>
      </c>
      <c r="C2114" s="2" t="s">
        <v>46</v>
      </c>
      <c r="D2114" s="2" t="s">
        <v>33</v>
      </c>
      <c r="E2114" s="2" t="s">
        <v>47</v>
      </c>
      <c r="F2114" s="2" t="s">
        <v>48</v>
      </c>
      <c r="G2114" s="2" t="s">
        <v>28</v>
      </c>
      <c r="H2114" s="2" t="s">
        <v>49</v>
      </c>
      <c r="I2114" s="2" t="s">
        <v>8</v>
      </c>
      <c r="J2114" s="2" t="s">
        <v>50</v>
      </c>
      <c r="K2114" s="2" t="s">
        <v>51</v>
      </c>
      <c r="L2114" s="2" t="s">
        <v>52</v>
      </c>
      <c r="M2114" s="2" t="s">
        <v>53</v>
      </c>
      <c r="N2114" s="2" t="s">
        <v>54</v>
      </c>
      <c r="O2114" s="2" t="s">
        <v>27</v>
      </c>
      <c r="P2114" s="2" t="s">
        <v>55</v>
      </c>
      <c r="Q2114" s="2" t="s">
        <v>56</v>
      </c>
      <c r="R2114" s="2" t="s">
        <v>57</v>
      </c>
      <c r="S2114" s="2" t="s">
        <v>58</v>
      </c>
    </row>
    <row r="2115" spans="1:34" hidden="1" outlineLevel="1" collapsed="1" x14ac:dyDescent="0.25">
      <c r="A2115" t="s">
        <v>39</v>
      </c>
      <c r="B2115" s="4" t="s">
        <v>34</v>
      </c>
      <c r="C2115" s="4" t="s">
        <v>4912</v>
      </c>
      <c r="D2115" s="4" t="s">
        <v>39</v>
      </c>
      <c r="E2115" s="4">
        <v>2.3875699999999999E-3</v>
      </c>
      <c r="F2115" s="4">
        <v>6.6384300000000001E-4</v>
      </c>
      <c r="G2115" s="4">
        <v>1</v>
      </c>
      <c r="H2115" s="4">
        <v>1</v>
      </c>
      <c r="I2115" s="4">
        <v>1</v>
      </c>
      <c r="J2115" s="4" t="s">
        <v>4904</v>
      </c>
      <c r="K2115" s="4" t="s">
        <v>4913</v>
      </c>
      <c r="L2115" s="4" t="s">
        <v>39</v>
      </c>
      <c r="M2115" s="4">
        <v>0</v>
      </c>
      <c r="N2115" s="4">
        <v>2151.2635</v>
      </c>
      <c r="O2115" s="4" t="s">
        <v>34</v>
      </c>
      <c r="P2115" s="4" t="s">
        <v>34</v>
      </c>
      <c r="Q2115" s="4">
        <v>1.9819999999999999E-4</v>
      </c>
      <c r="R2115" s="4">
        <v>2.2379999999999999E-4</v>
      </c>
      <c r="S2115" s="4">
        <v>3.09</v>
      </c>
    </row>
    <row r="2116" spans="1:34" x14ac:dyDescent="0.25">
      <c r="A2116" s="3" t="s">
        <v>34</v>
      </c>
      <c r="B2116" s="3" t="s">
        <v>35</v>
      </c>
      <c r="C2116" s="3" t="s">
        <v>4914</v>
      </c>
      <c r="D2116" s="3" t="s">
        <v>4915</v>
      </c>
      <c r="E2116" s="3">
        <v>0</v>
      </c>
      <c r="F2116" s="3">
        <v>3.5550000000000002</v>
      </c>
      <c r="G2116" s="3">
        <v>4</v>
      </c>
      <c r="H2116" s="3">
        <v>1</v>
      </c>
      <c r="I2116" s="3">
        <v>2</v>
      </c>
      <c r="J2116" s="3">
        <v>1</v>
      </c>
      <c r="K2116" s="3">
        <v>322</v>
      </c>
      <c r="L2116" s="3">
        <v>36.5</v>
      </c>
      <c r="M2116" s="3">
        <v>9.4499999999999993</v>
      </c>
      <c r="N2116" s="3">
        <v>4.84</v>
      </c>
      <c r="O2116" s="3">
        <v>1</v>
      </c>
      <c r="P2116" s="3" t="s">
        <v>39</v>
      </c>
      <c r="Q2116" s="3" t="s">
        <v>39</v>
      </c>
      <c r="R2116" s="3" t="s">
        <v>39</v>
      </c>
      <c r="S2116" s="3" t="s">
        <v>4916</v>
      </c>
      <c r="T2116" s="3" t="s">
        <v>39</v>
      </c>
      <c r="U2116" s="3" t="s">
        <v>4914</v>
      </c>
      <c r="V2116" s="3" t="s">
        <v>39</v>
      </c>
      <c r="W2116" s="3" t="s">
        <v>138</v>
      </c>
      <c r="X2116" s="3" t="s">
        <v>39</v>
      </c>
      <c r="Y2116" s="3" t="s">
        <v>39</v>
      </c>
      <c r="Z2116" s="3" t="s">
        <v>39</v>
      </c>
      <c r="AA2116" s="3">
        <v>0</v>
      </c>
      <c r="AB2116" s="3" t="s">
        <v>34</v>
      </c>
      <c r="AC2116" s="3">
        <v>1</v>
      </c>
      <c r="AD2116" s="3">
        <v>0</v>
      </c>
      <c r="AE2116" s="3" t="s">
        <v>39</v>
      </c>
      <c r="AF2116" s="3">
        <v>0</v>
      </c>
      <c r="AG2116" s="3" t="s">
        <v>39</v>
      </c>
      <c r="AH2116" s="3" t="s">
        <v>39</v>
      </c>
    </row>
    <row r="2117" spans="1:34" hidden="1" outlineLevel="1" collapsed="1" x14ac:dyDescent="0.25">
      <c r="A2117" t="s">
        <v>39</v>
      </c>
      <c r="B2117" s="2" t="s">
        <v>45</v>
      </c>
      <c r="C2117" s="2" t="s">
        <v>46</v>
      </c>
      <c r="D2117" s="2" t="s">
        <v>33</v>
      </c>
      <c r="E2117" s="2" t="s">
        <v>47</v>
      </c>
      <c r="F2117" s="2" t="s">
        <v>48</v>
      </c>
      <c r="G2117" s="2" t="s">
        <v>28</v>
      </c>
      <c r="H2117" s="2" t="s">
        <v>49</v>
      </c>
      <c r="I2117" s="2" t="s">
        <v>8</v>
      </c>
      <c r="J2117" s="2" t="s">
        <v>50</v>
      </c>
      <c r="K2117" s="2" t="s">
        <v>51</v>
      </c>
      <c r="L2117" s="2" t="s">
        <v>52</v>
      </c>
      <c r="M2117" s="2" t="s">
        <v>53</v>
      </c>
      <c r="N2117" s="2" t="s">
        <v>54</v>
      </c>
      <c r="O2117" s="2" t="s">
        <v>27</v>
      </c>
      <c r="P2117" s="2" t="s">
        <v>55</v>
      </c>
      <c r="Q2117" s="2" t="s">
        <v>56</v>
      </c>
      <c r="R2117" s="2" t="s">
        <v>57</v>
      </c>
      <c r="S2117" s="2" t="s">
        <v>58</v>
      </c>
    </row>
    <row r="2118" spans="1:34" hidden="1" outlineLevel="1" collapsed="1" x14ac:dyDescent="0.25">
      <c r="A2118" t="s">
        <v>39</v>
      </c>
      <c r="B2118" s="4" t="s">
        <v>34</v>
      </c>
      <c r="C2118" s="4" t="s">
        <v>4917</v>
      </c>
      <c r="D2118" s="4" t="s">
        <v>39</v>
      </c>
      <c r="E2118" s="4">
        <v>2.8256000000000002E-3</v>
      </c>
      <c r="F2118" s="4">
        <v>6.6384300000000001E-4</v>
      </c>
      <c r="G2118" s="4">
        <v>1</v>
      </c>
      <c r="H2118" s="4">
        <v>1</v>
      </c>
      <c r="I2118" s="4">
        <v>2</v>
      </c>
      <c r="J2118" s="4" t="s">
        <v>4914</v>
      </c>
      <c r="K2118" s="4" t="s">
        <v>4918</v>
      </c>
      <c r="L2118" s="4" t="s">
        <v>39</v>
      </c>
      <c r="M2118" s="4">
        <v>0</v>
      </c>
      <c r="N2118" s="4">
        <v>1468.8118199999999</v>
      </c>
      <c r="O2118" s="4" t="s">
        <v>34</v>
      </c>
      <c r="P2118" s="4" t="s">
        <v>34</v>
      </c>
      <c r="Q2118" s="4">
        <v>1.9819999999999999E-4</v>
      </c>
      <c r="R2118" s="4">
        <v>2.7849999999999999E-4</v>
      </c>
      <c r="S2118" s="4">
        <v>2.41</v>
      </c>
    </row>
    <row r="2119" spans="1:34" x14ac:dyDescent="0.25">
      <c r="A2119" s="3" t="s">
        <v>34</v>
      </c>
      <c r="B2119" s="3" t="s">
        <v>35</v>
      </c>
      <c r="C2119" s="3" t="s">
        <v>4919</v>
      </c>
      <c r="D2119" s="3" t="s">
        <v>4920</v>
      </c>
      <c r="E2119" s="3">
        <v>0</v>
      </c>
      <c r="F2119" s="3">
        <v>3.5310000000000001</v>
      </c>
      <c r="G2119" s="3">
        <v>2</v>
      </c>
      <c r="H2119" s="3">
        <v>1</v>
      </c>
      <c r="I2119" s="3">
        <v>1</v>
      </c>
      <c r="J2119" s="3">
        <v>1</v>
      </c>
      <c r="K2119" s="3">
        <v>912</v>
      </c>
      <c r="L2119" s="3">
        <v>101.9</v>
      </c>
      <c r="M2119" s="3">
        <v>7.84</v>
      </c>
      <c r="N2119" s="3">
        <v>2.52</v>
      </c>
      <c r="O2119" s="3">
        <v>1</v>
      </c>
      <c r="P2119" s="3" t="s">
        <v>3039</v>
      </c>
      <c r="Q2119" s="3" t="s">
        <v>4107</v>
      </c>
      <c r="R2119" s="3" t="s">
        <v>4921</v>
      </c>
      <c r="S2119" s="3" t="s">
        <v>4922</v>
      </c>
      <c r="T2119" s="3" t="s">
        <v>4923</v>
      </c>
      <c r="U2119" s="3" t="s">
        <v>4919</v>
      </c>
      <c r="V2119" s="3" t="s">
        <v>4924</v>
      </c>
      <c r="W2119" s="3" t="s">
        <v>358</v>
      </c>
      <c r="X2119" s="3" t="s">
        <v>4688</v>
      </c>
      <c r="Y2119" s="3" t="s">
        <v>4925</v>
      </c>
      <c r="Z2119" s="3" t="s">
        <v>39</v>
      </c>
      <c r="AA2119" s="3">
        <v>9</v>
      </c>
      <c r="AB2119" s="3" t="s">
        <v>34</v>
      </c>
      <c r="AC2119" s="3">
        <v>1</v>
      </c>
      <c r="AD2119" s="3">
        <v>0</v>
      </c>
      <c r="AE2119" s="3" t="s">
        <v>39</v>
      </c>
      <c r="AF2119" s="3">
        <v>0</v>
      </c>
      <c r="AG2119" s="3" t="s">
        <v>39</v>
      </c>
      <c r="AH2119" s="3" t="s">
        <v>39</v>
      </c>
    </row>
    <row r="2120" spans="1:34" hidden="1" outlineLevel="1" collapsed="1" x14ac:dyDescent="0.25">
      <c r="A2120" t="s">
        <v>39</v>
      </c>
      <c r="B2120" s="2" t="s">
        <v>45</v>
      </c>
      <c r="C2120" s="2" t="s">
        <v>46</v>
      </c>
      <c r="D2120" s="2" t="s">
        <v>33</v>
      </c>
      <c r="E2120" s="2" t="s">
        <v>47</v>
      </c>
      <c r="F2120" s="2" t="s">
        <v>48</v>
      </c>
      <c r="G2120" s="2" t="s">
        <v>28</v>
      </c>
      <c r="H2120" s="2" t="s">
        <v>49</v>
      </c>
      <c r="I2120" s="2" t="s">
        <v>8</v>
      </c>
      <c r="J2120" s="2" t="s">
        <v>50</v>
      </c>
      <c r="K2120" s="2" t="s">
        <v>51</v>
      </c>
      <c r="L2120" s="2" t="s">
        <v>52</v>
      </c>
      <c r="M2120" s="2" t="s">
        <v>53</v>
      </c>
      <c r="N2120" s="2" t="s">
        <v>54</v>
      </c>
      <c r="O2120" s="2" t="s">
        <v>27</v>
      </c>
      <c r="P2120" s="2" t="s">
        <v>55</v>
      </c>
      <c r="Q2120" s="2" t="s">
        <v>56</v>
      </c>
      <c r="R2120" s="2" t="s">
        <v>57</v>
      </c>
      <c r="S2120" s="2" t="s">
        <v>58</v>
      </c>
    </row>
    <row r="2121" spans="1:34" hidden="1" outlineLevel="1" collapsed="1" x14ac:dyDescent="0.25">
      <c r="A2121" t="s">
        <v>39</v>
      </c>
      <c r="B2121" s="4" t="s">
        <v>34</v>
      </c>
      <c r="C2121" s="4" t="s">
        <v>4926</v>
      </c>
      <c r="D2121" s="4" t="s">
        <v>39</v>
      </c>
      <c r="E2121" s="4">
        <v>2.9544200000000001E-3</v>
      </c>
      <c r="F2121" s="4">
        <v>6.6384300000000001E-4</v>
      </c>
      <c r="G2121" s="4">
        <v>1</v>
      </c>
      <c r="H2121" s="4">
        <v>1</v>
      </c>
      <c r="I2121" s="4">
        <v>1</v>
      </c>
      <c r="J2121" s="4" t="s">
        <v>4919</v>
      </c>
      <c r="K2121" s="4" t="s">
        <v>4927</v>
      </c>
      <c r="L2121" s="4" t="s">
        <v>39</v>
      </c>
      <c r="M2121" s="4">
        <v>0</v>
      </c>
      <c r="N2121" s="4">
        <v>1733.8552</v>
      </c>
      <c r="O2121" s="4" t="s">
        <v>34</v>
      </c>
      <c r="P2121" s="4" t="s">
        <v>34</v>
      </c>
      <c r="Q2121" s="4">
        <v>1.9819999999999999E-4</v>
      </c>
      <c r="R2121" s="4">
        <v>2.9460000000000001E-4</v>
      </c>
      <c r="S2121" s="4">
        <v>2.52</v>
      </c>
    </row>
    <row r="2122" spans="1:34" x14ac:dyDescent="0.25">
      <c r="A2122" s="3" t="s">
        <v>34</v>
      </c>
      <c r="B2122" s="3" t="s">
        <v>35</v>
      </c>
      <c r="C2122" s="3" t="s">
        <v>4928</v>
      </c>
      <c r="D2122" s="3" t="s">
        <v>4929</v>
      </c>
      <c r="E2122" s="3">
        <v>0</v>
      </c>
      <c r="F2122" s="3">
        <v>3.5289999999999999</v>
      </c>
      <c r="G2122" s="3">
        <v>3</v>
      </c>
      <c r="H2122" s="3">
        <v>1</v>
      </c>
      <c r="I2122" s="3">
        <v>1</v>
      </c>
      <c r="J2122" s="3">
        <v>1</v>
      </c>
      <c r="K2122" s="3">
        <v>594</v>
      </c>
      <c r="L2122" s="3">
        <v>68</v>
      </c>
      <c r="M2122" s="3">
        <v>9.19</v>
      </c>
      <c r="N2122" s="3">
        <v>3.1</v>
      </c>
      <c r="O2122" s="3">
        <v>1</v>
      </c>
      <c r="P2122" s="3" t="s">
        <v>39</v>
      </c>
      <c r="Q2122" s="3" t="s">
        <v>39</v>
      </c>
      <c r="R2122" s="3" t="s">
        <v>3145</v>
      </c>
      <c r="S2122" s="3" t="s">
        <v>4930</v>
      </c>
      <c r="T2122" s="3" t="s">
        <v>39</v>
      </c>
      <c r="U2122" s="3" t="s">
        <v>4928</v>
      </c>
      <c r="V2122" s="3" t="s">
        <v>39</v>
      </c>
      <c r="W2122" s="3" t="s">
        <v>427</v>
      </c>
      <c r="X2122" s="3" t="s">
        <v>39</v>
      </c>
      <c r="Y2122" s="3" t="s">
        <v>39</v>
      </c>
      <c r="Z2122" s="3" t="s">
        <v>39</v>
      </c>
      <c r="AA2122" s="3">
        <v>0</v>
      </c>
      <c r="AB2122" s="3" t="s">
        <v>34</v>
      </c>
      <c r="AC2122" s="3">
        <v>1</v>
      </c>
      <c r="AD2122" s="3">
        <v>0</v>
      </c>
      <c r="AE2122" s="3" t="s">
        <v>39</v>
      </c>
      <c r="AF2122" s="3">
        <v>0</v>
      </c>
      <c r="AG2122" s="3" t="s">
        <v>39</v>
      </c>
      <c r="AH2122" s="3" t="s">
        <v>4931</v>
      </c>
    </row>
    <row r="2123" spans="1:34" hidden="1" outlineLevel="1" collapsed="1" x14ac:dyDescent="0.25">
      <c r="A2123" t="s">
        <v>39</v>
      </c>
      <c r="B2123" s="2" t="s">
        <v>45</v>
      </c>
      <c r="C2123" s="2" t="s">
        <v>46</v>
      </c>
      <c r="D2123" s="2" t="s">
        <v>33</v>
      </c>
      <c r="E2123" s="2" t="s">
        <v>47</v>
      </c>
      <c r="F2123" s="2" t="s">
        <v>48</v>
      </c>
      <c r="G2123" s="2" t="s">
        <v>28</v>
      </c>
      <c r="H2123" s="2" t="s">
        <v>49</v>
      </c>
      <c r="I2123" s="2" t="s">
        <v>8</v>
      </c>
      <c r="J2123" s="2" t="s">
        <v>50</v>
      </c>
      <c r="K2123" s="2" t="s">
        <v>51</v>
      </c>
      <c r="L2123" s="2" t="s">
        <v>52</v>
      </c>
      <c r="M2123" s="2" t="s">
        <v>53</v>
      </c>
      <c r="N2123" s="2" t="s">
        <v>54</v>
      </c>
      <c r="O2123" s="2" t="s">
        <v>27</v>
      </c>
      <c r="P2123" s="2" t="s">
        <v>55</v>
      </c>
      <c r="Q2123" s="2" t="s">
        <v>56</v>
      </c>
      <c r="R2123" s="2" t="s">
        <v>57</v>
      </c>
      <c r="S2123" s="2" t="s">
        <v>58</v>
      </c>
    </row>
    <row r="2124" spans="1:34" hidden="1" outlineLevel="1" collapsed="1" x14ac:dyDescent="0.25">
      <c r="A2124" t="s">
        <v>39</v>
      </c>
      <c r="B2124" s="4" t="s">
        <v>34</v>
      </c>
      <c r="C2124" s="4" t="s">
        <v>4932</v>
      </c>
      <c r="D2124" s="4" t="s">
        <v>480</v>
      </c>
      <c r="E2124" s="4">
        <v>2.9690900000000002E-3</v>
      </c>
      <c r="F2124" s="4">
        <v>6.6384300000000001E-4</v>
      </c>
      <c r="G2124" s="4">
        <v>1</v>
      </c>
      <c r="H2124" s="4">
        <v>1</v>
      </c>
      <c r="I2124" s="4">
        <v>1</v>
      </c>
      <c r="J2124" s="4" t="s">
        <v>4928</v>
      </c>
      <c r="K2124" s="4" t="s">
        <v>4933</v>
      </c>
      <c r="L2124" s="4" t="s">
        <v>4934</v>
      </c>
      <c r="M2124" s="4">
        <v>0</v>
      </c>
      <c r="N2124" s="4">
        <v>1662.8519699999999</v>
      </c>
      <c r="O2124" s="4" t="s">
        <v>34</v>
      </c>
      <c r="P2124" s="4" t="s">
        <v>34</v>
      </c>
      <c r="Q2124" s="4">
        <v>1.9819999999999999E-4</v>
      </c>
      <c r="R2124" s="4">
        <v>2.9569999999999998E-4</v>
      </c>
      <c r="S2124" s="4">
        <v>3.1</v>
      </c>
    </row>
    <row r="2125" spans="1:34" x14ac:dyDescent="0.25">
      <c r="A2125" s="3" t="s">
        <v>34</v>
      </c>
      <c r="B2125" s="3" t="s">
        <v>35</v>
      </c>
      <c r="C2125" s="3" t="s">
        <v>4935</v>
      </c>
      <c r="D2125" s="3" t="s">
        <v>4936</v>
      </c>
      <c r="E2125" s="3">
        <v>0</v>
      </c>
      <c r="F2125" s="3">
        <v>3.512</v>
      </c>
      <c r="G2125" s="3">
        <v>3</v>
      </c>
      <c r="H2125" s="3">
        <v>1</v>
      </c>
      <c r="I2125" s="3">
        <v>1</v>
      </c>
      <c r="J2125" s="3">
        <v>1</v>
      </c>
      <c r="K2125" s="3">
        <v>557</v>
      </c>
      <c r="L2125" s="3">
        <v>63.5</v>
      </c>
      <c r="M2125" s="3">
        <v>6.58</v>
      </c>
      <c r="N2125" s="3">
        <v>2.2000000000000002</v>
      </c>
      <c r="O2125" s="3">
        <v>1</v>
      </c>
      <c r="P2125" s="3" t="s">
        <v>421</v>
      </c>
      <c r="Q2125" s="3" t="s">
        <v>885</v>
      </c>
      <c r="R2125" s="3" t="s">
        <v>1023</v>
      </c>
      <c r="S2125" s="3" t="s">
        <v>4201</v>
      </c>
      <c r="T2125" s="3" t="s">
        <v>39</v>
      </c>
      <c r="U2125" s="3" t="s">
        <v>4937</v>
      </c>
      <c r="V2125" s="3" t="s">
        <v>39</v>
      </c>
      <c r="W2125" s="3" t="s">
        <v>427</v>
      </c>
      <c r="X2125" s="3" t="s">
        <v>39</v>
      </c>
      <c r="Y2125" s="3" t="s">
        <v>39</v>
      </c>
      <c r="Z2125" s="3" t="s">
        <v>39</v>
      </c>
      <c r="AA2125" s="3">
        <v>0</v>
      </c>
      <c r="AB2125" s="3" t="s">
        <v>34</v>
      </c>
      <c r="AC2125" s="3">
        <v>1</v>
      </c>
      <c r="AD2125" s="3">
        <v>0</v>
      </c>
      <c r="AE2125" s="3" t="s">
        <v>39</v>
      </c>
      <c r="AF2125" s="3">
        <v>0</v>
      </c>
      <c r="AG2125" s="3" t="s">
        <v>39</v>
      </c>
      <c r="AH2125" s="3" t="s">
        <v>39</v>
      </c>
    </row>
    <row r="2126" spans="1:34" hidden="1" outlineLevel="1" collapsed="1" x14ac:dyDescent="0.25">
      <c r="A2126" t="s">
        <v>39</v>
      </c>
      <c r="B2126" s="2" t="s">
        <v>45</v>
      </c>
      <c r="C2126" s="2" t="s">
        <v>46</v>
      </c>
      <c r="D2126" s="2" t="s">
        <v>33</v>
      </c>
      <c r="E2126" s="2" t="s">
        <v>47</v>
      </c>
      <c r="F2126" s="2" t="s">
        <v>48</v>
      </c>
      <c r="G2126" s="2" t="s">
        <v>28</v>
      </c>
      <c r="H2126" s="2" t="s">
        <v>49</v>
      </c>
      <c r="I2126" s="2" t="s">
        <v>8</v>
      </c>
      <c r="J2126" s="2" t="s">
        <v>50</v>
      </c>
      <c r="K2126" s="2" t="s">
        <v>51</v>
      </c>
      <c r="L2126" s="2" t="s">
        <v>52</v>
      </c>
      <c r="M2126" s="2" t="s">
        <v>53</v>
      </c>
      <c r="N2126" s="2" t="s">
        <v>54</v>
      </c>
      <c r="O2126" s="2" t="s">
        <v>27</v>
      </c>
      <c r="P2126" s="2" t="s">
        <v>55</v>
      </c>
      <c r="Q2126" s="2" t="s">
        <v>56</v>
      </c>
      <c r="R2126" s="2" t="s">
        <v>57</v>
      </c>
      <c r="S2126" s="2" t="s">
        <v>58</v>
      </c>
    </row>
    <row r="2127" spans="1:34" hidden="1" outlineLevel="1" collapsed="1" x14ac:dyDescent="0.25">
      <c r="A2127" t="s">
        <v>39</v>
      </c>
      <c r="B2127" s="4" t="s">
        <v>34</v>
      </c>
      <c r="C2127" s="4" t="s">
        <v>4938</v>
      </c>
      <c r="D2127" s="4" t="s">
        <v>39</v>
      </c>
      <c r="E2127" s="4">
        <v>3.05865E-3</v>
      </c>
      <c r="F2127" s="4">
        <v>6.6384300000000001E-4</v>
      </c>
      <c r="G2127" s="4">
        <v>1</v>
      </c>
      <c r="H2127" s="4">
        <v>1</v>
      </c>
      <c r="I2127" s="4">
        <v>1</v>
      </c>
      <c r="J2127" s="4" t="s">
        <v>4935</v>
      </c>
      <c r="K2127" s="4" t="s">
        <v>4939</v>
      </c>
      <c r="L2127" s="4" t="s">
        <v>39</v>
      </c>
      <c r="M2127" s="4">
        <v>0</v>
      </c>
      <c r="N2127" s="4">
        <v>1841.9239500000001</v>
      </c>
      <c r="O2127" s="4" t="s">
        <v>34</v>
      </c>
      <c r="P2127" s="4" t="s">
        <v>34</v>
      </c>
      <c r="Q2127" s="4">
        <v>1.9819999999999999E-4</v>
      </c>
      <c r="R2127" s="4">
        <v>3.076E-4</v>
      </c>
      <c r="S2127" s="4">
        <v>2.2000000000000002</v>
      </c>
    </row>
    <row r="2128" spans="1:34" x14ac:dyDescent="0.25">
      <c r="A2128" s="3" t="s">
        <v>34</v>
      </c>
      <c r="B2128" s="3" t="s">
        <v>35</v>
      </c>
      <c r="C2128" s="3" t="s">
        <v>4940</v>
      </c>
      <c r="D2128" s="3" t="s">
        <v>4941</v>
      </c>
      <c r="E2128" s="3">
        <v>0</v>
      </c>
      <c r="F2128" s="3">
        <v>3.472</v>
      </c>
      <c r="G2128" s="3">
        <v>1</v>
      </c>
      <c r="H2128" s="3">
        <v>1</v>
      </c>
      <c r="I2128" s="3">
        <v>1</v>
      </c>
      <c r="J2128" s="3">
        <v>1</v>
      </c>
      <c r="K2128" s="3">
        <v>993</v>
      </c>
      <c r="L2128" s="3">
        <v>114</v>
      </c>
      <c r="M2128" s="3">
        <v>7.31</v>
      </c>
      <c r="N2128" s="3">
        <v>2.67</v>
      </c>
      <c r="O2128" s="3">
        <v>1</v>
      </c>
      <c r="P2128" s="3" t="s">
        <v>39</v>
      </c>
      <c r="Q2128" s="3" t="s">
        <v>39</v>
      </c>
      <c r="R2128" s="3" t="s">
        <v>3145</v>
      </c>
      <c r="S2128" s="3" t="s">
        <v>4942</v>
      </c>
      <c r="T2128" s="3" t="s">
        <v>39</v>
      </c>
      <c r="U2128" s="3" t="s">
        <v>4943</v>
      </c>
      <c r="V2128" s="3" t="s">
        <v>39</v>
      </c>
      <c r="W2128" s="3" t="s">
        <v>1257</v>
      </c>
      <c r="X2128" s="3" t="s">
        <v>39</v>
      </c>
      <c r="Y2128" s="3" t="s">
        <v>39</v>
      </c>
      <c r="Z2128" s="3" t="s">
        <v>39</v>
      </c>
      <c r="AA2128" s="3">
        <v>0</v>
      </c>
      <c r="AB2128" s="3" t="s">
        <v>34</v>
      </c>
      <c r="AC2128" s="3">
        <v>1</v>
      </c>
      <c r="AD2128" s="3">
        <v>0</v>
      </c>
      <c r="AE2128" s="3" t="s">
        <v>39</v>
      </c>
      <c r="AF2128" s="3">
        <v>1</v>
      </c>
      <c r="AG2128" s="3" t="s">
        <v>4944</v>
      </c>
      <c r="AH2128" s="3" t="s">
        <v>4944</v>
      </c>
    </row>
    <row r="2129" spans="1:34" hidden="1" outlineLevel="1" collapsed="1" x14ac:dyDescent="0.25">
      <c r="A2129" t="s">
        <v>39</v>
      </c>
      <c r="B2129" s="2" t="s">
        <v>45</v>
      </c>
      <c r="C2129" s="2" t="s">
        <v>46</v>
      </c>
      <c r="D2129" s="2" t="s">
        <v>33</v>
      </c>
      <c r="E2129" s="2" t="s">
        <v>47</v>
      </c>
      <c r="F2129" s="2" t="s">
        <v>48</v>
      </c>
      <c r="G2129" s="2" t="s">
        <v>28</v>
      </c>
      <c r="H2129" s="2" t="s">
        <v>49</v>
      </c>
      <c r="I2129" s="2" t="s">
        <v>8</v>
      </c>
      <c r="J2129" s="2" t="s">
        <v>50</v>
      </c>
      <c r="K2129" s="2" t="s">
        <v>51</v>
      </c>
      <c r="L2129" s="2" t="s">
        <v>52</v>
      </c>
      <c r="M2129" s="2" t="s">
        <v>53</v>
      </c>
      <c r="N2129" s="2" t="s">
        <v>54</v>
      </c>
      <c r="O2129" s="2" t="s">
        <v>27</v>
      </c>
      <c r="P2129" s="2" t="s">
        <v>55</v>
      </c>
      <c r="Q2129" s="2" t="s">
        <v>56</v>
      </c>
      <c r="R2129" s="2" t="s">
        <v>57</v>
      </c>
      <c r="S2129" s="2" t="s">
        <v>58</v>
      </c>
    </row>
    <row r="2130" spans="1:34" hidden="1" outlineLevel="1" collapsed="1" x14ac:dyDescent="0.25">
      <c r="A2130" t="s">
        <v>39</v>
      </c>
      <c r="B2130" s="4" t="s">
        <v>34</v>
      </c>
      <c r="C2130" s="4" t="s">
        <v>4945</v>
      </c>
      <c r="D2130" s="4" t="s">
        <v>186</v>
      </c>
      <c r="E2130" s="4">
        <v>3.2782599999999999E-3</v>
      </c>
      <c r="F2130" s="4">
        <v>6.6384300000000001E-4</v>
      </c>
      <c r="G2130" s="4">
        <v>1</v>
      </c>
      <c r="H2130" s="4">
        <v>1</v>
      </c>
      <c r="I2130" s="4">
        <v>1</v>
      </c>
      <c r="J2130" s="4" t="s">
        <v>4940</v>
      </c>
      <c r="K2130" s="4" t="s">
        <v>4946</v>
      </c>
      <c r="L2130" s="4" t="s">
        <v>4947</v>
      </c>
      <c r="M2130" s="4">
        <v>0</v>
      </c>
      <c r="N2130" s="4">
        <v>1585.7778000000001</v>
      </c>
      <c r="O2130" s="4" t="s">
        <v>34</v>
      </c>
      <c r="P2130" s="4" t="s">
        <v>34</v>
      </c>
      <c r="Q2130" s="4">
        <v>1.9819999999999999E-4</v>
      </c>
      <c r="R2130" s="4">
        <v>3.3700000000000001E-4</v>
      </c>
      <c r="S2130" s="4">
        <v>2.67</v>
      </c>
    </row>
    <row r="2131" spans="1:34" x14ac:dyDescent="0.25">
      <c r="A2131" s="3" t="s">
        <v>34</v>
      </c>
      <c r="B2131" s="3" t="s">
        <v>35</v>
      </c>
      <c r="C2131" s="3" t="s">
        <v>4948</v>
      </c>
      <c r="D2131" s="3" t="s">
        <v>4949</v>
      </c>
      <c r="E2131" s="3">
        <v>0</v>
      </c>
      <c r="F2131" s="3">
        <v>3.44</v>
      </c>
      <c r="G2131" s="3">
        <v>1</v>
      </c>
      <c r="H2131" s="3">
        <v>1</v>
      </c>
      <c r="I2131" s="3">
        <v>1</v>
      </c>
      <c r="J2131" s="3">
        <v>1</v>
      </c>
      <c r="K2131" s="3">
        <v>1222</v>
      </c>
      <c r="L2131" s="3">
        <v>134.69999999999999</v>
      </c>
      <c r="M2131" s="3">
        <v>5.85</v>
      </c>
      <c r="N2131" s="3">
        <v>3.29</v>
      </c>
      <c r="O2131" s="3">
        <v>1</v>
      </c>
      <c r="P2131" s="3" t="s">
        <v>39</v>
      </c>
      <c r="Q2131" s="3" t="s">
        <v>4839</v>
      </c>
      <c r="R2131" s="3" t="s">
        <v>355</v>
      </c>
      <c r="S2131" s="3" t="s">
        <v>4950</v>
      </c>
      <c r="T2131" s="3" t="s">
        <v>39</v>
      </c>
      <c r="U2131" s="3" t="s">
        <v>4948</v>
      </c>
      <c r="V2131" s="3" t="s">
        <v>39</v>
      </c>
      <c r="W2131" s="3" t="s">
        <v>1026</v>
      </c>
      <c r="X2131" s="3" t="s">
        <v>39</v>
      </c>
      <c r="Y2131" s="3" t="s">
        <v>39</v>
      </c>
      <c r="Z2131" s="3" t="s">
        <v>39</v>
      </c>
      <c r="AA2131" s="3">
        <v>0</v>
      </c>
      <c r="AB2131" s="3" t="s">
        <v>34</v>
      </c>
      <c r="AC2131" s="3">
        <v>1</v>
      </c>
      <c r="AD2131" s="3">
        <v>0</v>
      </c>
      <c r="AE2131" s="3" t="s">
        <v>39</v>
      </c>
      <c r="AF2131" s="3">
        <v>1</v>
      </c>
      <c r="AG2131" s="3" t="s">
        <v>4951</v>
      </c>
      <c r="AH2131" s="3" t="s">
        <v>4951</v>
      </c>
    </row>
    <row r="2132" spans="1:34" hidden="1" outlineLevel="1" collapsed="1" x14ac:dyDescent="0.25">
      <c r="A2132" t="s">
        <v>39</v>
      </c>
      <c r="B2132" s="2" t="s">
        <v>45</v>
      </c>
      <c r="C2132" s="2" t="s">
        <v>46</v>
      </c>
      <c r="D2132" s="2" t="s">
        <v>33</v>
      </c>
      <c r="E2132" s="2" t="s">
        <v>47</v>
      </c>
      <c r="F2132" s="2" t="s">
        <v>48</v>
      </c>
      <c r="G2132" s="2" t="s">
        <v>28</v>
      </c>
      <c r="H2132" s="2" t="s">
        <v>49</v>
      </c>
      <c r="I2132" s="2" t="s">
        <v>8</v>
      </c>
      <c r="J2132" s="2" t="s">
        <v>50</v>
      </c>
      <c r="K2132" s="2" t="s">
        <v>51</v>
      </c>
      <c r="L2132" s="2" t="s">
        <v>52</v>
      </c>
      <c r="M2132" s="2" t="s">
        <v>53</v>
      </c>
      <c r="N2132" s="2" t="s">
        <v>54</v>
      </c>
      <c r="O2132" s="2" t="s">
        <v>27</v>
      </c>
      <c r="P2132" s="2" t="s">
        <v>55</v>
      </c>
      <c r="Q2132" s="2" t="s">
        <v>56</v>
      </c>
      <c r="R2132" s="2" t="s">
        <v>57</v>
      </c>
      <c r="S2132" s="2" t="s">
        <v>58</v>
      </c>
    </row>
    <row r="2133" spans="1:34" hidden="1" outlineLevel="1" collapsed="1" x14ac:dyDescent="0.25">
      <c r="A2133" t="s">
        <v>39</v>
      </c>
      <c r="B2133" s="4" t="s">
        <v>34</v>
      </c>
      <c r="C2133" s="4" t="s">
        <v>4952</v>
      </c>
      <c r="D2133" s="4" t="s">
        <v>270</v>
      </c>
      <c r="E2133" s="4">
        <v>3.4618000000000001E-3</v>
      </c>
      <c r="F2133" s="4">
        <v>6.6384300000000001E-4</v>
      </c>
      <c r="G2133" s="4">
        <v>1</v>
      </c>
      <c r="H2133" s="4">
        <v>1</v>
      </c>
      <c r="I2133" s="4">
        <v>1</v>
      </c>
      <c r="J2133" s="4" t="s">
        <v>4948</v>
      </c>
      <c r="K2133" s="4" t="s">
        <v>4953</v>
      </c>
      <c r="L2133" s="4" t="s">
        <v>4954</v>
      </c>
      <c r="M2133" s="4">
        <v>0</v>
      </c>
      <c r="N2133" s="4">
        <v>1898.9528</v>
      </c>
      <c r="O2133" s="4" t="s">
        <v>34</v>
      </c>
      <c r="P2133" s="4" t="s">
        <v>34</v>
      </c>
      <c r="Q2133" s="4">
        <v>1.9819999999999999E-4</v>
      </c>
      <c r="R2133" s="4">
        <v>3.6309999999999999E-4</v>
      </c>
      <c r="S2133" s="4">
        <v>3.29</v>
      </c>
    </row>
    <row r="2134" spans="1:34" x14ac:dyDescent="0.25">
      <c r="A2134" s="3" t="s">
        <v>34</v>
      </c>
      <c r="B2134" s="3" t="s">
        <v>35</v>
      </c>
      <c r="C2134" s="3" t="s">
        <v>4955</v>
      </c>
      <c r="D2134" s="3" t="s">
        <v>4956</v>
      </c>
      <c r="E2134" s="3">
        <v>0</v>
      </c>
      <c r="F2134" s="3">
        <v>3.3889999999999998</v>
      </c>
      <c r="G2134" s="3">
        <v>2</v>
      </c>
      <c r="H2134" s="3">
        <v>1</v>
      </c>
      <c r="I2134" s="3">
        <v>1</v>
      </c>
      <c r="J2134" s="3">
        <v>1</v>
      </c>
      <c r="K2134" s="3">
        <v>763</v>
      </c>
      <c r="L2134" s="3">
        <v>86.7</v>
      </c>
      <c r="M2134" s="3">
        <v>5.62</v>
      </c>
      <c r="N2134" s="3">
        <v>2.61</v>
      </c>
      <c r="O2134" s="3">
        <v>1</v>
      </c>
      <c r="P2134" s="3" t="s">
        <v>39</v>
      </c>
      <c r="Q2134" s="3" t="s">
        <v>39</v>
      </c>
      <c r="R2134" s="3" t="s">
        <v>39</v>
      </c>
      <c r="S2134" s="3" t="s">
        <v>4957</v>
      </c>
      <c r="T2134" s="3" t="s">
        <v>39</v>
      </c>
      <c r="U2134" s="3" t="s">
        <v>4955</v>
      </c>
      <c r="V2134" s="3" t="s">
        <v>39</v>
      </c>
      <c r="W2134" s="3" t="s">
        <v>652</v>
      </c>
      <c r="X2134" s="3" t="s">
        <v>39</v>
      </c>
      <c r="Y2134" s="3" t="s">
        <v>39</v>
      </c>
      <c r="Z2134" s="3" t="s">
        <v>39</v>
      </c>
      <c r="AA2134" s="3">
        <v>0</v>
      </c>
      <c r="AB2134" s="3" t="s">
        <v>34</v>
      </c>
      <c r="AC2134" s="3">
        <v>1</v>
      </c>
      <c r="AD2134" s="3">
        <v>0</v>
      </c>
      <c r="AE2134" s="3" t="s">
        <v>39</v>
      </c>
      <c r="AF2134" s="3">
        <v>0</v>
      </c>
      <c r="AG2134" s="3" t="s">
        <v>39</v>
      </c>
      <c r="AH2134" s="3" t="s">
        <v>39</v>
      </c>
    </row>
    <row r="2135" spans="1:34" hidden="1" outlineLevel="1" collapsed="1" x14ac:dyDescent="0.25">
      <c r="A2135" t="s">
        <v>39</v>
      </c>
      <c r="B2135" s="2" t="s">
        <v>45</v>
      </c>
      <c r="C2135" s="2" t="s">
        <v>46</v>
      </c>
      <c r="D2135" s="2" t="s">
        <v>33</v>
      </c>
      <c r="E2135" s="2" t="s">
        <v>47</v>
      </c>
      <c r="F2135" s="2" t="s">
        <v>48</v>
      </c>
      <c r="G2135" s="2" t="s">
        <v>28</v>
      </c>
      <c r="H2135" s="2" t="s">
        <v>49</v>
      </c>
      <c r="I2135" s="2" t="s">
        <v>8</v>
      </c>
      <c r="J2135" s="2" t="s">
        <v>50</v>
      </c>
      <c r="K2135" s="2" t="s">
        <v>51</v>
      </c>
      <c r="L2135" s="2" t="s">
        <v>52</v>
      </c>
      <c r="M2135" s="2" t="s">
        <v>53</v>
      </c>
      <c r="N2135" s="2" t="s">
        <v>54</v>
      </c>
      <c r="O2135" s="2" t="s">
        <v>27</v>
      </c>
      <c r="P2135" s="2" t="s">
        <v>55</v>
      </c>
      <c r="Q2135" s="2" t="s">
        <v>56</v>
      </c>
      <c r="R2135" s="2" t="s">
        <v>57</v>
      </c>
      <c r="S2135" s="2" t="s">
        <v>58</v>
      </c>
    </row>
    <row r="2136" spans="1:34" hidden="1" outlineLevel="1" collapsed="1" x14ac:dyDescent="0.25">
      <c r="A2136" t="s">
        <v>39</v>
      </c>
      <c r="B2136" s="4" t="s">
        <v>34</v>
      </c>
      <c r="C2136" s="4" t="s">
        <v>4958</v>
      </c>
      <c r="D2136" s="4" t="s">
        <v>39</v>
      </c>
      <c r="E2136" s="4">
        <v>3.8032999999999999E-3</v>
      </c>
      <c r="F2136" s="4">
        <v>6.6384300000000001E-4</v>
      </c>
      <c r="G2136" s="4">
        <v>1</v>
      </c>
      <c r="H2136" s="4">
        <v>1</v>
      </c>
      <c r="I2136" s="4">
        <v>1</v>
      </c>
      <c r="J2136" s="4" t="s">
        <v>4955</v>
      </c>
      <c r="K2136" s="4" t="s">
        <v>4959</v>
      </c>
      <c r="L2136" s="4" t="s">
        <v>39</v>
      </c>
      <c r="M2136" s="4">
        <v>0</v>
      </c>
      <c r="N2136" s="4">
        <v>1566.83736</v>
      </c>
      <c r="O2136" s="4" t="s">
        <v>34</v>
      </c>
      <c r="P2136" s="4" t="s">
        <v>34</v>
      </c>
      <c r="Q2136" s="4">
        <v>1.9819999999999999E-4</v>
      </c>
      <c r="R2136" s="4">
        <v>4.0850000000000001E-4</v>
      </c>
      <c r="S2136" s="4">
        <v>2.61</v>
      </c>
    </row>
    <row r="2137" spans="1:34" x14ac:dyDescent="0.25">
      <c r="A2137" s="3" t="s">
        <v>34</v>
      </c>
      <c r="B2137" s="3" t="s">
        <v>35</v>
      </c>
      <c r="C2137" s="3" t="s">
        <v>4960</v>
      </c>
      <c r="D2137" s="3" t="s">
        <v>4961</v>
      </c>
      <c r="E2137" s="3">
        <v>0</v>
      </c>
      <c r="F2137" s="3">
        <v>3.37</v>
      </c>
      <c r="G2137" s="3">
        <v>18</v>
      </c>
      <c r="H2137" s="3">
        <v>1</v>
      </c>
      <c r="I2137" s="3">
        <v>2</v>
      </c>
      <c r="J2137" s="3">
        <v>1</v>
      </c>
      <c r="K2137" s="3">
        <v>121</v>
      </c>
      <c r="L2137" s="3">
        <v>13.7</v>
      </c>
      <c r="M2137" s="3">
        <v>6.14</v>
      </c>
      <c r="N2137" s="3">
        <v>5.65</v>
      </c>
      <c r="O2137" s="3">
        <v>1</v>
      </c>
      <c r="P2137" s="3" t="s">
        <v>421</v>
      </c>
      <c r="Q2137" s="3" t="s">
        <v>876</v>
      </c>
      <c r="R2137" s="3" t="s">
        <v>877</v>
      </c>
      <c r="S2137" s="3" t="s">
        <v>4962</v>
      </c>
      <c r="T2137" s="3" t="s">
        <v>39</v>
      </c>
      <c r="U2137" s="3" t="s">
        <v>4963</v>
      </c>
      <c r="V2137" s="3" t="s">
        <v>39</v>
      </c>
      <c r="W2137" s="3" t="s">
        <v>427</v>
      </c>
      <c r="X2137" s="3" t="s">
        <v>39</v>
      </c>
      <c r="Y2137" s="3" t="s">
        <v>39</v>
      </c>
      <c r="Z2137" s="3" t="s">
        <v>39</v>
      </c>
      <c r="AA2137" s="3">
        <v>0</v>
      </c>
      <c r="AB2137" s="3" t="s">
        <v>34</v>
      </c>
      <c r="AC2137" s="3">
        <v>1</v>
      </c>
      <c r="AD2137" s="3">
        <v>0</v>
      </c>
      <c r="AE2137" s="3" t="s">
        <v>39</v>
      </c>
      <c r="AF2137" s="3">
        <v>0</v>
      </c>
      <c r="AG2137" s="3" t="s">
        <v>39</v>
      </c>
      <c r="AH2137" s="3" t="s">
        <v>39</v>
      </c>
    </row>
    <row r="2138" spans="1:34" hidden="1" outlineLevel="1" collapsed="1" x14ac:dyDescent="0.25">
      <c r="A2138" t="s">
        <v>39</v>
      </c>
      <c r="B2138" s="2" t="s">
        <v>45</v>
      </c>
      <c r="C2138" s="2" t="s">
        <v>46</v>
      </c>
      <c r="D2138" s="2" t="s">
        <v>33</v>
      </c>
      <c r="E2138" s="2" t="s">
        <v>47</v>
      </c>
      <c r="F2138" s="2" t="s">
        <v>48</v>
      </c>
      <c r="G2138" s="2" t="s">
        <v>28</v>
      </c>
      <c r="H2138" s="2" t="s">
        <v>49</v>
      </c>
      <c r="I2138" s="2" t="s">
        <v>8</v>
      </c>
      <c r="J2138" s="2" t="s">
        <v>50</v>
      </c>
      <c r="K2138" s="2" t="s">
        <v>51</v>
      </c>
      <c r="L2138" s="2" t="s">
        <v>52</v>
      </c>
      <c r="M2138" s="2" t="s">
        <v>53</v>
      </c>
      <c r="N2138" s="2" t="s">
        <v>54</v>
      </c>
      <c r="O2138" s="2" t="s">
        <v>27</v>
      </c>
      <c r="P2138" s="2" t="s">
        <v>55</v>
      </c>
      <c r="Q2138" s="2" t="s">
        <v>56</v>
      </c>
      <c r="R2138" s="2" t="s">
        <v>57</v>
      </c>
      <c r="S2138" s="2" t="s">
        <v>58</v>
      </c>
    </row>
    <row r="2139" spans="1:34" hidden="1" outlineLevel="1" collapsed="1" x14ac:dyDescent="0.25">
      <c r="A2139" t="s">
        <v>39</v>
      </c>
      <c r="B2139" s="4" t="s">
        <v>34</v>
      </c>
      <c r="C2139" s="4" t="s">
        <v>4964</v>
      </c>
      <c r="D2139" s="4" t="s">
        <v>39</v>
      </c>
      <c r="E2139" s="4">
        <v>3.9179799999999997E-3</v>
      </c>
      <c r="F2139" s="4">
        <v>6.6384300000000001E-4</v>
      </c>
      <c r="G2139" s="4">
        <v>1</v>
      </c>
      <c r="H2139" s="4">
        <v>1</v>
      </c>
      <c r="I2139" s="4">
        <v>2</v>
      </c>
      <c r="J2139" s="4" t="s">
        <v>4960</v>
      </c>
      <c r="K2139" s="4" t="s">
        <v>4965</v>
      </c>
      <c r="L2139" s="4" t="s">
        <v>39</v>
      </c>
      <c r="M2139" s="4">
        <v>0</v>
      </c>
      <c r="N2139" s="4">
        <v>2332.0979499999999</v>
      </c>
      <c r="O2139" s="4" t="s">
        <v>34</v>
      </c>
      <c r="P2139" s="4" t="s">
        <v>34</v>
      </c>
      <c r="Q2139" s="4">
        <v>1.9819999999999999E-4</v>
      </c>
      <c r="R2139" s="4">
        <v>4.2640000000000001E-4</v>
      </c>
      <c r="S2139" s="4">
        <v>3.52</v>
      </c>
    </row>
    <row r="2140" spans="1:34" x14ac:dyDescent="0.25">
      <c r="A2140" s="3" t="s">
        <v>34</v>
      </c>
      <c r="B2140" s="3" t="s">
        <v>35</v>
      </c>
      <c r="C2140" s="3" t="s">
        <v>4966</v>
      </c>
      <c r="D2140" s="3" t="s">
        <v>4967</v>
      </c>
      <c r="E2140" s="3">
        <v>0</v>
      </c>
      <c r="F2140" s="3">
        <v>3.3570000000000002</v>
      </c>
      <c r="G2140" s="3">
        <v>2</v>
      </c>
      <c r="H2140" s="3">
        <v>2</v>
      </c>
      <c r="I2140" s="3">
        <v>2</v>
      </c>
      <c r="J2140" s="3">
        <v>2</v>
      </c>
      <c r="K2140" s="3">
        <v>1545</v>
      </c>
      <c r="L2140" s="3">
        <v>171</v>
      </c>
      <c r="M2140" s="3">
        <v>7.14</v>
      </c>
      <c r="N2140" s="3">
        <v>2.15</v>
      </c>
      <c r="O2140" s="3">
        <v>2</v>
      </c>
      <c r="P2140" s="3" t="s">
        <v>39</v>
      </c>
      <c r="Q2140" s="3" t="s">
        <v>39</v>
      </c>
      <c r="R2140" s="3" t="s">
        <v>222</v>
      </c>
      <c r="S2140" s="3" t="s">
        <v>4968</v>
      </c>
      <c r="T2140" s="3" t="s">
        <v>39</v>
      </c>
      <c r="U2140" s="3" t="s">
        <v>4966</v>
      </c>
      <c r="V2140" s="3" t="s">
        <v>39</v>
      </c>
      <c r="W2140" s="3" t="s">
        <v>620</v>
      </c>
      <c r="X2140" s="3" t="s">
        <v>39</v>
      </c>
      <c r="Y2140" s="3" t="s">
        <v>39</v>
      </c>
      <c r="Z2140" s="3" t="s">
        <v>39</v>
      </c>
      <c r="AA2140" s="3">
        <v>0</v>
      </c>
      <c r="AB2140" s="3" t="s">
        <v>34</v>
      </c>
      <c r="AC2140" s="3">
        <v>1</v>
      </c>
      <c r="AD2140" s="3">
        <v>0</v>
      </c>
      <c r="AE2140" s="3" t="s">
        <v>39</v>
      </c>
      <c r="AF2140" s="3">
        <v>1</v>
      </c>
      <c r="AG2140" s="3" t="s">
        <v>4969</v>
      </c>
      <c r="AH2140" s="3" t="s">
        <v>4969</v>
      </c>
    </row>
    <row r="2141" spans="1:34" hidden="1" outlineLevel="1" collapsed="1" x14ac:dyDescent="0.25">
      <c r="A2141" t="s">
        <v>39</v>
      </c>
      <c r="B2141" s="2" t="s">
        <v>45</v>
      </c>
      <c r="C2141" s="2" t="s">
        <v>46</v>
      </c>
      <c r="D2141" s="2" t="s">
        <v>33</v>
      </c>
      <c r="E2141" s="2" t="s">
        <v>47</v>
      </c>
      <c r="F2141" s="2" t="s">
        <v>48</v>
      </c>
      <c r="G2141" s="2" t="s">
        <v>28</v>
      </c>
      <c r="H2141" s="2" t="s">
        <v>49</v>
      </c>
      <c r="I2141" s="2" t="s">
        <v>8</v>
      </c>
      <c r="J2141" s="2" t="s">
        <v>50</v>
      </c>
      <c r="K2141" s="2" t="s">
        <v>51</v>
      </c>
      <c r="L2141" s="2" t="s">
        <v>52</v>
      </c>
      <c r="M2141" s="2" t="s">
        <v>53</v>
      </c>
      <c r="N2141" s="2" t="s">
        <v>54</v>
      </c>
      <c r="O2141" s="2" t="s">
        <v>27</v>
      </c>
      <c r="P2141" s="2" t="s">
        <v>55</v>
      </c>
      <c r="Q2141" s="2" t="s">
        <v>56</v>
      </c>
      <c r="R2141" s="2" t="s">
        <v>57</v>
      </c>
      <c r="S2141" s="2" t="s">
        <v>58</v>
      </c>
    </row>
    <row r="2142" spans="1:34" hidden="1" outlineLevel="1" collapsed="1" x14ac:dyDescent="0.25">
      <c r="A2142" t="s">
        <v>39</v>
      </c>
      <c r="B2142" s="4" t="s">
        <v>34</v>
      </c>
      <c r="C2142" s="4" t="s">
        <v>4970</v>
      </c>
      <c r="D2142" s="4" t="s">
        <v>186</v>
      </c>
      <c r="E2142" s="4">
        <v>0.112124</v>
      </c>
      <c r="F2142" s="4">
        <v>1.97102E-3</v>
      </c>
      <c r="G2142" s="4">
        <v>1</v>
      </c>
      <c r="H2142" s="4">
        <v>1</v>
      </c>
      <c r="I2142" s="4">
        <v>1</v>
      </c>
      <c r="J2142" s="4" t="s">
        <v>4966</v>
      </c>
      <c r="K2142" s="4" t="s">
        <v>4971</v>
      </c>
      <c r="L2142" s="4" t="s">
        <v>4972</v>
      </c>
      <c r="M2142" s="4">
        <v>0</v>
      </c>
      <c r="N2142" s="4">
        <v>1515.80871</v>
      </c>
      <c r="O2142" s="4" t="s">
        <v>34</v>
      </c>
      <c r="P2142" s="4" t="s">
        <v>34</v>
      </c>
      <c r="Q2142" s="4">
        <v>5.2709999999999996E-4</v>
      </c>
      <c r="R2142" s="4">
        <v>3.5189999999999999E-2</v>
      </c>
      <c r="S2142" s="4">
        <v>2.15</v>
      </c>
    </row>
    <row r="2143" spans="1:34" hidden="1" outlineLevel="1" collapsed="1" x14ac:dyDescent="0.25">
      <c r="A2143" t="s">
        <v>39</v>
      </c>
      <c r="B2143" s="4" t="s">
        <v>34</v>
      </c>
      <c r="C2143" s="4" t="s">
        <v>4973</v>
      </c>
      <c r="D2143" s="4" t="s">
        <v>39</v>
      </c>
      <c r="E2143" s="4">
        <v>5.1887900000000001E-2</v>
      </c>
      <c r="F2143" s="4">
        <v>6.6384300000000001E-4</v>
      </c>
      <c r="G2143" s="4">
        <v>1</v>
      </c>
      <c r="H2143" s="4">
        <v>1</v>
      </c>
      <c r="I2143" s="4">
        <v>1</v>
      </c>
      <c r="J2143" s="4" t="s">
        <v>4966</v>
      </c>
      <c r="K2143" s="4" t="s">
        <v>4974</v>
      </c>
      <c r="L2143" s="4" t="s">
        <v>39</v>
      </c>
      <c r="M2143" s="4">
        <v>0</v>
      </c>
      <c r="N2143" s="4">
        <v>2440.33068</v>
      </c>
      <c r="O2143" s="4" t="s">
        <v>34</v>
      </c>
      <c r="P2143" s="4" t="s">
        <v>34</v>
      </c>
      <c r="Q2143" s="4">
        <v>1.9819999999999999E-4</v>
      </c>
      <c r="R2143" s="4">
        <v>1.2489999999999999E-2</v>
      </c>
      <c r="S2143" s="4">
        <v>1.83</v>
      </c>
    </row>
    <row r="2144" spans="1:34" x14ac:dyDescent="0.25">
      <c r="A2144" s="3" t="s">
        <v>34</v>
      </c>
      <c r="B2144" s="3" t="s">
        <v>35</v>
      </c>
      <c r="C2144" s="3" t="s">
        <v>4975</v>
      </c>
      <c r="D2144" s="3" t="s">
        <v>4976</v>
      </c>
      <c r="E2144" s="3">
        <v>0</v>
      </c>
      <c r="F2144" s="3">
        <v>3.331</v>
      </c>
      <c r="G2144" s="3">
        <v>6</v>
      </c>
      <c r="H2144" s="3">
        <v>1</v>
      </c>
      <c r="I2144" s="3">
        <v>3</v>
      </c>
      <c r="J2144" s="3">
        <v>1</v>
      </c>
      <c r="K2144" s="3">
        <v>323</v>
      </c>
      <c r="L2144" s="3">
        <v>36.1</v>
      </c>
      <c r="M2144" s="3">
        <v>9.1</v>
      </c>
      <c r="N2144" s="3">
        <v>7.39</v>
      </c>
      <c r="O2144" s="3">
        <v>1</v>
      </c>
      <c r="P2144" s="3" t="s">
        <v>2716</v>
      </c>
      <c r="Q2144" s="3" t="s">
        <v>39</v>
      </c>
      <c r="R2144" s="3" t="s">
        <v>3145</v>
      </c>
      <c r="S2144" s="3" t="s">
        <v>4977</v>
      </c>
      <c r="T2144" s="3" t="s">
        <v>39</v>
      </c>
      <c r="U2144" s="3" t="s">
        <v>4978</v>
      </c>
      <c r="V2144" s="3" t="s">
        <v>39</v>
      </c>
      <c r="W2144" s="3" t="s">
        <v>1340</v>
      </c>
      <c r="X2144" s="3" t="s">
        <v>39</v>
      </c>
      <c r="Y2144" s="3" t="s">
        <v>39</v>
      </c>
      <c r="Z2144" s="3" t="s">
        <v>39</v>
      </c>
      <c r="AA2144" s="3">
        <v>0</v>
      </c>
      <c r="AB2144" s="3" t="s">
        <v>34</v>
      </c>
      <c r="AC2144" s="3">
        <v>1</v>
      </c>
      <c r="AD2144" s="3">
        <v>0</v>
      </c>
      <c r="AE2144" s="3" t="s">
        <v>39</v>
      </c>
      <c r="AF2144" s="3">
        <v>1</v>
      </c>
      <c r="AG2144" s="3" t="s">
        <v>4979</v>
      </c>
      <c r="AH2144" s="3" t="s">
        <v>4979</v>
      </c>
    </row>
    <row r="2145" spans="1:34" hidden="1" outlineLevel="1" collapsed="1" x14ac:dyDescent="0.25">
      <c r="A2145" t="s">
        <v>39</v>
      </c>
      <c r="B2145" s="2" t="s">
        <v>45</v>
      </c>
      <c r="C2145" s="2" t="s">
        <v>46</v>
      </c>
      <c r="D2145" s="2" t="s">
        <v>33</v>
      </c>
      <c r="E2145" s="2" t="s">
        <v>47</v>
      </c>
      <c r="F2145" s="2" t="s">
        <v>48</v>
      </c>
      <c r="G2145" s="2" t="s">
        <v>28</v>
      </c>
      <c r="H2145" s="2" t="s">
        <v>49</v>
      </c>
      <c r="I2145" s="2" t="s">
        <v>8</v>
      </c>
      <c r="J2145" s="2" t="s">
        <v>50</v>
      </c>
      <c r="K2145" s="2" t="s">
        <v>51</v>
      </c>
      <c r="L2145" s="2" t="s">
        <v>52</v>
      </c>
      <c r="M2145" s="2" t="s">
        <v>53</v>
      </c>
      <c r="N2145" s="2" t="s">
        <v>54</v>
      </c>
      <c r="O2145" s="2" t="s">
        <v>27</v>
      </c>
      <c r="P2145" s="2" t="s">
        <v>55</v>
      </c>
      <c r="Q2145" s="2" t="s">
        <v>56</v>
      </c>
      <c r="R2145" s="2" t="s">
        <v>57</v>
      </c>
      <c r="S2145" s="2" t="s">
        <v>58</v>
      </c>
    </row>
    <row r="2146" spans="1:34" hidden="1" outlineLevel="1" collapsed="1" x14ac:dyDescent="0.25">
      <c r="A2146" t="s">
        <v>39</v>
      </c>
      <c r="B2146" s="4" t="s">
        <v>34</v>
      </c>
      <c r="C2146" s="4" t="s">
        <v>4980</v>
      </c>
      <c r="D2146" s="4" t="s">
        <v>463</v>
      </c>
      <c r="E2146" s="4">
        <v>4.2199899999999999E-3</v>
      </c>
      <c r="F2146" s="4">
        <v>6.6384300000000001E-4</v>
      </c>
      <c r="G2146" s="4">
        <v>1</v>
      </c>
      <c r="H2146" s="4">
        <v>1</v>
      </c>
      <c r="I2146" s="4">
        <v>3</v>
      </c>
      <c r="J2146" s="4" t="s">
        <v>4975</v>
      </c>
      <c r="K2146" s="4" t="s">
        <v>4981</v>
      </c>
      <c r="L2146" s="4" t="s">
        <v>4982</v>
      </c>
      <c r="M2146" s="4">
        <v>0</v>
      </c>
      <c r="N2146" s="4">
        <v>2018.0222799999999</v>
      </c>
      <c r="O2146" s="4" t="s">
        <v>34</v>
      </c>
      <c r="P2146" s="4" t="s">
        <v>34</v>
      </c>
      <c r="Q2146" s="4">
        <v>1.9819999999999999E-4</v>
      </c>
      <c r="R2146" s="4">
        <v>4.6690000000000002E-4</v>
      </c>
      <c r="S2146" s="4">
        <v>3.6</v>
      </c>
    </row>
    <row r="2147" spans="1:34" x14ac:dyDescent="0.25">
      <c r="A2147" s="3" t="s">
        <v>34</v>
      </c>
      <c r="B2147" s="3" t="s">
        <v>35</v>
      </c>
      <c r="C2147" s="3" t="s">
        <v>4983</v>
      </c>
      <c r="D2147" s="3" t="s">
        <v>4984</v>
      </c>
      <c r="E2147" s="3">
        <v>0</v>
      </c>
      <c r="F2147" s="3">
        <v>3.323</v>
      </c>
      <c r="G2147" s="3">
        <v>4</v>
      </c>
      <c r="H2147" s="3">
        <v>1</v>
      </c>
      <c r="I2147" s="3">
        <v>1</v>
      </c>
      <c r="J2147" s="3">
        <v>1</v>
      </c>
      <c r="K2147" s="3">
        <v>387</v>
      </c>
      <c r="L2147" s="3">
        <v>44.5</v>
      </c>
      <c r="M2147" s="3">
        <v>6.57</v>
      </c>
      <c r="N2147" s="3">
        <v>2.95</v>
      </c>
      <c r="O2147" s="3">
        <v>1</v>
      </c>
      <c r="P2147" s="3" t="s">
        <v>39</v>
      </c>
      <c r="Q2147" s="3" t="s">
        <v>39</v>
      </c>
      <c r="R2147" s="3" t="s">
        <v>39</v>
      </c>
      <c r="S2147" s="3" t="s">
        <v>4985</v>
      </c>
      <c r="T2147" s="3" t="s">
        <v>39</v>
      </c>
      <c r="U2147" s="3" t="s">
        <v>4983</v>
      </c>
      <c r="V2147" s="3" t="s">
        <v>39</v>
      </c>
      <c r="W2147" s="3" t="s">
        <v>226</v>
      </c>
      <c r="X2147" s="3" t="s">
        <v>39</v>
      </c>
      <c r="Y2147" s="3" t="s">
        <v>39</v>
      </c>
      <c r="Z2147" s="3" t="s">
        <v>39</v>
      </c>
      <c r="AA2147" s="3">
        <v>0</v>
      </c>
      <c r="AB2147" s="3" t="s">
        <v>34</v>
      </c>
      <c r="AC2147" s="3">
        <v>1</v>
      </c>
      <c r="AD2147" s="3">
        <v>0</v>
      </c>
      <c r="AE2147" s="3" t="s">
        <v>39</v>
      </c>
      <c r="AF2147" s="3">
        <v>0</v>
      </c>
      <c r="AG2147" s="3" t="s">
        <v>39</v>
      </c>
      <c r="AH2147" s="3" t="s">
        <v>39</v>
      </c>
    </row>
    <row r="2148" spans="1:34" hidden="1" outlineLevel="1" collapsed="1" x14ac:dyDescent="0.25">
      <c r="A2148" t="s">
        <v>39</v>
      </c>
      <c r="B2148" s="2" t="s">
        <v>45</v>
      </c>
      <c r="C2148" s="2" t="s">
        <v>46</v>
      </c>
      <c r="D2148" s="2" t="s">
        <v>33</v>
      </c>
      <c r="E2148" s="2" t="s">
        <v>47</v>
      </c>
      <c r="F2148" s="2" t="s">
        <v>48</v>
      </c>
      <c r="G2148" s="2" t="s">
        <v>28</v>
      </c>
      <c r="H2148" s="2" t="s">
        <v>49</v>
      </c>
      <c r="I2148" s="2" t="s">
        <v>8</v>
      </c>
      <c r="J2148" s="2" t="s">
        <v>50</v>
      </c>
      <c r="K2148" s="2" t="s">
        <v>51</v>
      </c>
      <c r="L2148" s="2" t="s">
        <v>52</v>
      </c>
      <c r="M2148" s="2" t="s">
        <v>53</v>
      </c>
      <c r="N2148" s="2" t="s">
        <v>54</v>
      </c>
      <c r="O2148" s="2" t="s">
        <v>27</v>
      </c>
      <c r="P2148" s="2" t="s">
        <v>55</v>
      </c>
      <c r="Q2148" s="2" t="s">
        <v>56</v>
      </c>
      <c r="R2148" s="2" t="s">
        <v>57</v>
      </c>
      <c r="S2148" s="2" t="s">
        <v>58</v>
      </c>
    </row>
    <row r="2149" spans="1:34" hidden="1" outlineLevel="1" collapsed="1" x14ac:dyDescent="0.25">
      <c r="A2149" t="s">
        <v>39</v>
      </c>
      <c r="B2149" s="4" t="s">
        <v>34</v>
      </c>
      <c r="C2149" s="4" t="s">
        <v>4986</v>
      </c>
      <c r="D2149" s="4" t="s">
        <v>39</v>
      </c>
      <c r="E2149" s="4">
        <v>4.2619800000000003E-3</v>
      </c>
      <c r="F2149" s="4">
        <v>6.6384300000000001E-4</v>
      </c>
      <c r="G2149" s="4">
        <v>1</v>
      </c>
      <c r="H2149" s="4">
        <v>1</v>
      </c>
      <c r="I2149" s="4">
        <v>1</v>
      </c>
      <c r="J2149" s="4" t="s">
        <v>4983</v>
      </c>
      <c r="K2149" s="4" t="s">
        <v>4987</v>
      </c>
      <c r="L2149" s="4" t="s">
        <v>39</v>
      </c>
      <c r="M2149" s="4">
        <v>0</v>
      </c>
      <c r="N2149" s="4">
        <v>1719.9051099999999</v>
      </c>
      <c r="O2149" s="4" t="s">
        <v>34</v>
      </c>
      <c r="P2149" s="4" t="s">
        <v>34</v>
      </c>
      <c r="Q2149" s="4">
        <v>1.9819999999999999E-4</v>
      </c>
      <c r="R2149" s="4">
        <v>4.7570000000000002E-4</v>
      </c>
      <c r="S2149" s="4">
        <v>2.95</v>
      </c>
    </row>
    <row r="2150" spans="1:34" x14ac:dyDescent="0.25">
      <c r="A2150" s="3" t="s">
        <v>34</v>
      </c>
      <c r="B2150" s="3" t="s">
        <v>35</v>
      </c>
      <c r="C2150" s="3" t="s">
        <v>4988</v>
      </c>
      <c r="D2150" s="3" t="s">
        <v>4989</v>
      </c>
      <c r="E2150" s="3">
        <v>0</v>
      </c>
      <c r="F2150" s="3">
        <v>3.2890000000000001</v>
      </c>
      <c r="G2150" s="3">
        <v>5</v>
      </c>
      <c r="H2150" s="3">
        <v>1</v>
      </c>
      <c r="I2150" s="3">
        <v>1</v>
      </c>
      <c r="J2150" s="3">
        <v>1</v>
      </c>
      <c r="K2150" s="3">
        <v>261</v>
      </c>
      <c r="L2150" s="3">
        <v>30.2</v>
      </c>
      <c r="M2150" s="3">
        <v>9.1999999999999993</v>
      </c>
      <c r="N2150" s="3">
        <v>3.45</v>
      </c>
      <c r="O2150" s="3">
        <v>1</v>
      </c>
      <c r="P2150" s="3" t="s">
        <v>794</v>
      </c>
      <c r="Q2150" s="3" t="s">
        <v>4990</v>
      </c>
      <c r="R2150" s="3" t="s">
        <v>355</v>
      </c>
      <c r="S2150" s="3" t="s">
        <v>4991</v>
      </c>
      <c r="T2150" s="3" t="s">
        <v>4992</v>
      </c>
      <c r="U2150" s="3" t="s">
        <v>4988</v>
      </c>
      <c r="V2150" s="3" t="s">
        <v>4993</v>
      </c>
      <c r="W2150" s="3" t="s">
        <v>42</v>
      </c>
      <c r="X2150" s="3" t="s">
        <v>39</v>
      </c>
      <c r="Y2150" s="3" t="s">
        <v>39</v>
      </c>
      <c r="Z2150" s="3" t="s">
        <v>39</v>
      </c>
      <c r="AA2150" s="3">
        <v>0</v>
      </c>
      <c r="AB2150" s="3" t="s">
        <v>34</v>
      </c>
      <c r="AC2150" s="3">
        <v>1</v>
      </c>
      <c r="AD2150" s="3">
        <v>0</v>
      </c>
      <c r="AE2150" s="3" t="s">
        <v>39</v>
      </c>
      <c r="AF2150" s="3">
        <v>0</v>
      </c>
      <c r="AG2150" s="3" t="s">
        <v>39</v>
      </c>
      <c r="AH2150" s="3" t="s">
        <v>39</v>
      </c>
    </row>
    <row r="2151" spans="1:34" hidden="1" outlineLevel="1" collapsed="1" x14ac:dyDescent="0.25">
      <c r="A2151" t="s">
        <v>39</v>
      </c>
      <c r="B2151" s="2" t="s">
        <v>45</v>
      </c>
      <c r="C2151" s="2" t="s">
        <v>46</v>
      </c>
      <c r="D2151" s="2" t="s">
        <v>33</v>
      </c>
      <c r="E2151" s="2" t="s">
        <v>47</v>
      </c>
      <c r="F2151" s="2" t="s">
        <v>48</v>
      </c>
      <c r="G2151" s="2" t="s">
        <v>28</v>
      </c>
      <c r="H2151" s="2" t="s">
        <v>49</v>
      </c>
      <c r="I2151" s="2" t="s">
        <v>8</v>
      </c>
      <c r="J2151" s="2" t="s">
        <v>50</v>
      </c>
      <c r="K2151" s="2" t="s">
        <v>51</v>
      </c>
      <c r="L2151" s="2" t="s">
        <v>52</v>
      </c>
      <c r="M2151" s="2" t="s">
        <v>53</v>
      </c>
      <c r="N2151" s="2" t="s">
        <v>54</v>
      </c>
      <c r="O2151" s="2" t="s">
        <v>27</v>
      </c>
      <c r="P2151" s="2" t="s">
        <v>55</v>
      </c>
      <c r="Q2151" s="2" t="s">
        <v>56</v>
      </c>
      <c r="R2151" s="2" t="s">
        <v>57</v>
      </c>
      <c r="S2151" s="2" t="s">
        <v>58</v>
      </c>
    </row>
    <row r="2152" spans="1:34" hidden="1" outlineLevel="1" collapsed="1" x14ac:dyDescent="0.25">
      <c r="A2152" t="s">
        <v>39</v>
      </c>
      <c r="B2152" s="4" t="s">
        <v>34</v>
      </c>
      <c r="C2152" s="4" t="s">
        <v>4994</v>
      </c>
      <c r="D2152" s="4" t="s">
        <v>39</v>
      </c>
      <c r="E2152" s="4">
        <v>4.5227899999999996E-3</v>
      </c>
      <c r="F2152" s="4">
        <v>6.6384300000000001E-4</v>
      </c>
      <c r="G2152" s="4">
        <v>1</v>
      </c>
      <c r="H2152" s="4">
        <v>1</v>
      </c>
      <c r="I2152" s="4">
        <v>1</v>
      </c>
      <c r="J2152" s="4" t="s">
        <v>4988</v>
      </c>
      <c r="K2152" s="4" t="s">
        <v>4995</v>
      </c>
      <c r="L2152" s="4" t="s">
        <v>39</v>
      </c>
      <c r="M2152" s="4">
        <v>0</v>
      </c>
      <c r="N2152" s="4">
        <v>1656.8802900000001</v>
      </c>
      <c r="O2152" s="4" t="s">
        <v>34</v>
      </c>
      <c r="P2152" s="4" t="s">
        <v>34</v>
      </c>
      <c r="Q2152" s="4">
        <v>1.9819999999999999E-4</v>
      </c>
      <c r="R2152" s="4">
        <v>5.1369999999999996E-4</v>
      </c>
      <c r="S2152" s="4">
        <v>3.45</v>
      </c>
    </row>
    <row r="2153" spans="1:34" x14ac:dyDescent="0.25">
      <c r="A2153" s="3" t="s">
        <v>34</v>
      </c>
      <c r="B2153" s="3" t="s">
        <v>35</v>
      </c>
      <c r="C2153" s="3" t="s">
        <v>4996</v>
      </c>
      <c r="D2153" s="3" t="s">
        <v>4997</v>
      </c>
      <c r="E2153" s="3">
        <v>0</v>
      </c>
      <c r="F2153" s="3">
        <v>3.266</v>
      </c>
      <c r="G2153" s="3">
        <v>20</v>
      </c>
      <c r="H2153" s="3">
        <v>1</v>
      </c>
      <c r="I2153" s="3">
        <v>2</v>
      </c>
      <c r="J2153" s="3">
        <v>1</v>
      </c>
      <c r="K2153" s="3">
        <v>89</v>
      </c>
      <c r="L2153" s="3">
        <v>10.199999999999999</v>
      </c>
      <c r="M2153" s="3">
        <v>4.75</v>
      </c>
      <c r="N2153" s="3">
        <v>7.55</v>
      </c>
      <c r="O2153" s="3">
        <v>1</v>
      </c>
      <c r="P2153" s="3" t="s">
        <v>39</v>
      </c>
      <c r="Q2153" s="3" t="s">
        <v>39</v>
      </c>
      <c r="R2153" s="3" t="s">
        <v>39</v>
      </c>
      <c r="S2153" s="3" t="s">
        <v>39</v>
      </c>
      <c r="T2153" s="3" t="s">
        <v>39</v>
      </c>
      <c r="U2153" s="3" t="s">
        <v>4998</v>
      </c>
      <c r="V2153" s="3" t="s">
        <v>39</v>
      </c>
      <c r="W2153" s="3" t="s">
        <v>42</v>
      </c>
      <c r="X2153" s="3" t="s">
        <v>39</v>
      </c>
      <c r="Y2153" s="3" t="s">
        <v>39</v>
      </c>
      <c r="Z2153" s="3" t="s">
        <v>39</v>
      </c>
      <c r="AA2153" s="3">
        <v>0</v>
      </c>
      <c r="AB2153" s="3" t="s">
        <v>34</v>
      </c>
      <c r="AC2153" s="3">
        <v>1</v>
      </c>
      <c r="AD2153" s="3">
        <v>0</v>
      </c>
      <c r="AE2153" s="3" t="s">
        <v>39</v>
      </c>
      <c r="AF2153" s="3">
        <v>0</v>
      </c>
      <c r="AG2153" s="3" t="s">
        <v>39</v>
      </c>
      <c r="AH2153" s="3" t="s">
        <v>39</v>
      </c>
    </row>
    <row r="2154" spans="1:34" hidden="1" outlineLevel="1" collapsed="1" x14ac:dyDescent="0.25">
      <c r="A2154" t="s">
        <v>39</v>
      </c>
      <c r="B2154" s="2" t="s">
        <v>45</v>
      </c>
      <c r="C2154" s="2" t="s">
        <v>46</v>
      </c>
      <c r="D2154" s="2" t="s">
        <v>33</v>
      </c>
      <c r="E2154" s="2" t="s">
        <v>47</v>
      </c>
      <c r="F2154" s="2" t="s">
        <v>48</v>
      </c>
      <c r="G2154" s="2" t="s">
        <v>28</v>
      </c>
      <c r="H2154" s="2" t="s">
        <v>49</v>
      </c>
      <c r="I2154" s="2" t="s">
        <v>8</v>
      </c>
      <c r="J2154" s="2" t="s">
        <v>50</v>
      </c>
      <c r="K2154" s="2" t="s">
        <v>51</v>
      </c>
      <c r="L2154" s="2" t="s">
        <v>52</v>
      </c>
      <c r="M2154" s="2" t="s">
        <v>53</v>
      </c>
      <c r="N2154" s="2" t="s">
        <v>54</v>
      </c>
      <c r="O2154" s="2" t="s">
        <v>27</v>
      </c>
      <c r="P2154" s="2" t="s">
        <v>55</v>
      </c>
      <c r="Q2154" s="2" t="s">
        <v>56</v>
      </c>
      <c r="R2154" s="2" t="s">
        <v>57</v>
      </c>
      <c r="S2154" s="2" t="s">
        <v>58</v>
      </c>
    </row>
    <row r="2155" spans="1:34" hidden="1" outlineLevel="1" collapsed="1" x14ac:dyDescent="0.25">
      <c r="A2155" t="s">
        <v>39</v>
      </c>
      <c r="B2155" s="4" t="s">
        <v>34</v>
      </c>
      <c r="C2155" s="4" t="s">
        <v>4999</v>
      </c>
      <c r="D2155" s="4" t="s">
        <v>39</v>
      </c>
      <c r="E2155" s="4">
        <v>4.7287900000000001E-3</v>
      </c>
      <c r="F2155" s="4">
        <v>6.6384300000000001E-4</v>
      </c>
      <c r="G2155" s="4">
        <v>1</v>
      </c>
      <c r="H2155" s="4">
        <v>1</v>
      </c>
      <c r="I2155" s="4">
        <v>2</v>
      </c>
      <c r="J2155" s="4" t="s">
        <v>4996</v>
      </c>
      <c r="K2155" s="4" t="s">
        <v>5000</v>
      </c>
      <c r="L2155" s="4" t="s">
        <v>39</v>
      </c>
      <c r="M2155" s="4">
        <v>0</v>
      </c>
      <c r="N2155" s="4">
        <v>2081.98146</v>
      </c>
      <c r="O2155" s="4" t="s">
        <v>34</v>
      </c>
      <c r="P2155" s="4" t="s">
        <v>34</v>
      </c>
      <c r="Q2155" s="4">
        <v>1.9819999999999999E-4</v>
      </c>
      <c r="R2155" s="4">
        <v>5.4149999999999999E-4</v>
      </c>
      <c r="S2155" s="4">
        <v>4.0599999999999996</v>
      </c>
    </row>
    <row r="2156" spans="1:34" x14ac:dyDescent="0.25">
      <c r="A2156" s="3" t="s">
        <v>34</v>
      </c>
      <c r="B2156" s="3" t="s">
        <v>35</v>
      </c>
      <c r="C2156" s="3" t="s">
        <v>5001</v>
      </c>
      <c r="D2156" s="3" t="s">
        <v>5002</v>
      </c>
      <c r="E2156" s="3">
        <v>0</v>
      </c>
      <c r="F2156" s="3">
        <v>3.2290000000000001</v>
      </c>
      <c r="G2156" s="3">
        <v>5</v>
      </c>
      <c r="H2156" s="3">
        <v>1</v>
      </c>
      <c r="I2156" s="3">
        <v>2</v>
      </c>
      <c r="J2156" s="3">
        <v>1</v>
      </c>
      <c r="K2156" s="3">
        <v>489</v>
      </c>
      <c r="L2156" s="3">
        <v>56.8</v>
      </c>
      <c r="M2156" s="3">
        <v>9.41</v>
      </c>
      <c r="N2156" s="3">
        <v>4.97</v>
      </c>
      <c r="O2156" s="3">
        <v>1</v>
      </c>
      <c r="P2156" s="3" t="s">
        <v>39</v>
      </c>
      <c r="Q2156" s="3" t="s">
        <v>39</v>
      </c>
      <c r="R2156" s="3" t="s">
        <v>222</v>
      </c>
      <c r="S2156" s="3" t="s">
        <v>5003</v>
      </c>
      <c r="T2156" s="3" t="s">
        <v>39</v>
      </c>
      <c r="U2156" s="3" t="s">
        <v>5004</v>
      </c>
      <c r="V2156" s="3" t="s">
        <v>39</v>
      </c>
      <c r="W2156" s="3" t="s">
        <v>427</v>
      </c>
      <c r="X2156" s="3" t="s">
        <v>39</v>
      </c>
      <c r="Y2156" s="3" t="s">
        <v>39</v>
      </c>
      <c r="Z2156" s="3" t="s">
        <v>39</v>
      </c>
      <c r="AA2156" s="3">
        <v>0</v>
      </c>
      <c r="AB2156" s="3" t="s">
        <v>34</v>
      </c>
      <c r="AC2156" s="3">
        <v>1</v>
      </c>
      <c r="AD2156" s="3">
        <v>0</v>
      </c>
      <c r="AE2156" s="3" t="s">
        <v>39</v>
      </c>
      <c r="AF2156" s="3">
        <v>0</v>
      </c>
      <c r="AG2156" s="3" t="s">
        <v>39</v>
      </c>
      <c r="AH2156" s="3" t="s">
        <v>39</v>
      </c>
    </row>
    <row r="2157" spans="1:34" hidden="1" outlineLevel="1" collapsed="1" x14ac:dyDescent="0.25">
      <c r="A2157" t="s">
        <v>39</v>
      </c>
      <c r="B2157" s="2" t="s">
        <v>45</v>
      </c>
      <c r="C2157" s="2" t="s">
        <v>46</v>
      </c>
      <c r="D2157" s="2" t="s">
        <v>33</v>
      </c>
      <c r="E2157" s="2" t="s">
        <v>47</v>
      </c>
      <c r="F2157" s="2" t="s">
        <v>48</v>
      </c>
      <c r="G2157" s="2" t="s">
        <v>28</v>
      </c>
      <c r="H2157" s="2" t="s">
        <v>49</v>
      </c>
      <c r="I2157" s="2" t="s">
        <v>8</v>
      </c>
      <c r="J2157" s="2" t="s">
        <v>50</v>
      </c>
      <c r="K2157" s="2" t="s">
        <v>51</v>
      </c>
      <c r="L2157" s="2" t="s">
        <v>52</v>
      </c>
      <c r="M2157" s="2" t="s">
        <v>53</v>
      </c>
      <c r="N2157" s="2" t="s">
        <v>54</v>
      </c>
      <c r="O2157" s="2" t="s">
        <v>27</v>
      </c>
      <c r="P2157" s="2" t="s">
        <v>55</v>
      </c>
      <c r="Q2157" s="2" t="s">
        <v>56</v>
      </c>
      <c r="R2157" s="2" t="s">
        <v>57</v>
      </c>
      <c r="S2157" s="2" t="s">
        <v>58</v>
      </c>
    </row>
    <row r="2158" spans="1:34" hidden="1" outlineLevel="1" collapsed="1" x14ac:dyDescent="0.25">
      <c r="A2158" t="s">
        <v>39</v>
      </c>
      <c r="B2158" s="4" t="s">
        <v>34</v>
      </c>
      <c r="C2158" s="4" t="s">
        <v>5005</v>
      </c>
      <c r="D2158" s="4" t="s">
        <v>39</v>
      </c>
      <c r="E2158" s="4">
        <v>1.9956499999999999E-2</v>
      </c>
      <c r="F2158" s="4">
        <v>6.6384300000000001E-4</v>
      </c>
      <c r="G2158" s="4">
        <v>1</v>
      </c>
      <c r="H2158" s="4">
        <v>1</v>
      </c>
      <c r="I2158" s="4">
        <v>2</v>
      </c>
      <c r="J2158" s="4" t="s">
        <v>5001</v>
      </c>
      <c r="K2158" s="4" t="s">
        <v>5006</v>
      </c>
      <c r="L2158" s="4" t="s">
        <v>39</v>
      </c>
      <c r="M2158" s="4">
        <v>0</v>
      </c>
      <c r="N2158" s="4">
        <v>2685.3002299999998</v>
      </c>
      <c r="O2158" s="4" t="s">
        <v>34</v>
      </c>
      <c r="P2158" s="4" t="s">
        <v>34</v>
      </c>
      <c r="Q2158" s="4">
        <v>1.9819999999999999E-4</v>
      </c>
      <c r="R2158" s="4">
        <v>3.5360000000000001E-3</v>
      </c>
      <c r="S2158" s="4">
        <v>2.52</v>
      </c>
    </row>
    <row r="2159" spans="1:34" x14ac:dyDescent="0.25">
      <c r="A2159" s="3" t="s">
        <v>34</v>
      </c>
      <c r="B2159" s="3" t="s">
        <v>35</v>
      </c>
      <c r="C2159" s="3" t="s">
        <v>5007</v>
      </c>
      <c r="D2159" s="3" t="s">
        <v>5008</v>
      </c>
      <c r="E2159" s="3">
        <v>0</v>
      </c>
      <c r="F2159" s="3">
        <v>3.2240000000000002</v>
      </c>
      <c r="G2159" s="3">
        <v>6</v>
      </c>
      <c r="H2159" s="3">
        <v>1</v>
      </c>
      <c r="I2159" s="3">
        <v>2</v>
      </c>
      <c r="J2159" s="3">
        <v>1</v>
      </c>
      <c r="K2159" s="3">
        <v>254</v>
      </c>
      <c r="L2159" s="3">
        <v>29</v>
      </c>
      <c r="M2159" s="3">
        <v>5.24</v>
      </c>
      <c r="N2159" s="3">
        <v>5.16</v>
      </c>
      <c r="O2159" s="3">
        <v>1</v>
      </c>
      <c r="P2159" s="3" t="s">
        <v>1692</v>
      </c>
      <c r="Q2159" s="3" t="s">
        <v>4107</v>
      </c>
      <c r="R2159" s="3" t="s">
        <v>619</v>
      </c>
      <c r="S2159" s="3" t="s">
        <v>5009</v>
      </c>
      <c r="T2159" s="3" t="s">
        <v>5010</v>
      </c>
      <c r="U2159" s="3" t="s">
        <v>5007</v>
      </c>
      <c r="V2159" s="3" t="s">
        <v>5011</v>
      </c>
      <c r="W2159" s="3" t="s">
        <v>1441</v>
      </c>
      <c r="X2159" s="3" t="s">
        <v>4575</v>
      </c>
      <c r="Y2159" s="3" t="s">
        <v>5012</v>
      </c>
      <c r="Z2159" s="3" t="s">
        <v>5013</v>
      </c>
      <c r="AA2159" s="3">
        <v>11</v>
      </c>
      <c r="AB2159" s="3" t="s">
        <v>34</v>
      </c>
      <c r="AC2159" s="3">
        <v>1</v>
      </c>
      <c r="AD2159" s="3">
        <v>0</v>
      </c>
      <c r="AE2159" s="3" t="s">
        <v>39</v>
      </c>
      <c r="AF2159" s="3">
        <v>1</v>
      </c>
      <c r="AG2159" s="3" t="s">
        <v>5014</v>
      </c>
      <c r="AH2159" s="3" t="s">
        <v>5014</v>
      </c>
    </row>
    <row r="2160" spans="1:34" hidden="1" outlineLevel="1" collapsed="1" x14ac:dyDescent="0.25">
      <c r="A2160" t="s">
        <v>39</v>
      </c>
      <c r="B2160" s="2" t="s">
        <v>45</v>
      </c>
      <c r="C2160" s="2" t="s">
        <v>46</v>
      </c>
      <c r="D2160" s="2" t="s">
        <v>33</v>
      </c>
      <c r="E2160" s="2" t="s">
        <v>47</v>
      </c>
      <c r="F2160" s="2" t="s">
        <v>48</v>
      </c>
      <c r="G2160" s="2" t="s">
        <v>28</v>
      </c>
      <c r="H2160" s="2" t="s">
        <v>49</v>
      </c>
      <c r="I2160" s="2" t="s">
        <v>8</v>
      </c>
      <c r="J2160" s="2" t="s">
        <v>50</v>
      </c>
      <c r="K2160" s="2" t="s">
        <v>51</v>
      </c>
      <c r="L2160" s="2" t="s">
        <v>52</v>
      </c>
      <c r="M2160" s="2" t="s">
        <v>53</v>
      </c>
      <c r="N2160" s="2" t="s">
        <v>54</v>
      </c>
      <c r="O2160" s="2" t="s">
        <v>27</v>
      </c>
      <c r="P2160" s="2" t="s">
        <v>55</v>
      </c>
      <c r="Q2160" s="2" t="s">
        <v>56</v>
      </c>
      <c r="R2160" s="2" t="s">
        <v>57</v>
      </c>
      <c r="S2160" s="2" t="s">
        <v>58</v>
      </c>
    </row>
    <row r="2161" spans="1:34" hidden="1" outlineLevel="1" collapsed="1" x14ac:dyDescent="0.25">
      <c r="A2161" t="s">
        <v>39</v>
      </c>
      <c r="B2161" s="4" t="s">
        <v>34</v>
      </c>
      <c r="C2161" s="4" t="s">
        <v>5015</v>
      </c>
      <c r="D2161" s="4" t="s">
        <v>186</v>
      </c>
      <c r="E2161" s="4">
        <v>5.0931300000000004E-3</v>
      </c>
      <c r="F2161" s="4">
        <v>6.6384300000000001E-4</v>
      </c>
      <c r="G2161" s="4">
        <v>1</v>
      </c>
      <c r="H2161" s="4">
        <v>1</v>
      </c>
      <c r="I2161" s="4">
        <v>2</v>
      </c>
      <c r="J2161" s="4" t="s">
        <v>5007</v>
      </c>
      <c r="K2161" s="4" t="s">
        <v>5016</v>
      </c>
      <c r="L2161" s="4" t="s">
        <v>5017</v>
      </c>
      <c r="M2161" s="4">
        <v>0</v>
      </c>
      <c r="N2161" s="4">
        <v>1760.7795900000001</v>
      </c>
      <c r="O2161" s="4" t="s">
        <v>34</v>
      </c>
      <c r="P2161" s="4" t="s">
        <v>34</v>
      </c>
      <c r="Q2161" s="4">
        <v>1.9819999999999999E-4</v>
      </c>
      <c r="R2161" s="4">
        <v>5.9750000000000005E-4</v>
      </c>
      <c r="S2161" s="4">
        <v>2.59</v>
      </c>
    </row>
    <row r="2162" spans="1:34" x14ac:dyDescent="0.25">
      <c r="A2162" s="3" t="s">
        <v>34</v>
      </c>
      <c r="B2162" s="3" t="s">
        <v>35</v>
      </c>
      <c r="C2162" s="3" t="s">
        <v>5018</v>
      </c>
      <c r="D2162" s="3" t="s">
        <v>5019</v>
      </c>
      <c r="E2162" s="3">
        <v>0</v>
      </c>
      <c r="F2162" s="3">
        <v>3.2160000000000002</v>
      </c>
      <c r="G2162" s="3">
        <v>2</v>
      </c>
      <c r="H2162" s="3">
        <v>1</v>
      </c>
      <c r="I2162" s="3">
        <v>1</v>
      </c>
      <c r="J2162" s="3">
        <v>1</v>
      </c>
      <c r="K2162" s="3">
        <v>837</v>
      </c>
      <c r="L2162" s="3">
        <v>92.3</v>
      </c>
      <c r="M2162" s="3">
        <v>8.7899999999999991</v>
      </c>
      <c r="N2162" s="3">
        <v>3.2</v>
      </c>
      <c r="O2162" s="3">
        <v>1</v>
      </c>
      <c r="P2162" s="3" t="s">
        <v>39</v>
      </c>
      <c r="Q2162" s="3" t="s">
        <v>39</v>
      </c>
      <c r="R2162" s="3" t="s">
        <v>39</v>
      </c>
      <c r="S2162" s="3" t="s">
        <v>5020</v>
      </c>
      <c r="T2162" s="3" t="s">
        <v>39</v>
      </c>
      <c r="U2162" s="3" t="s">
        <v>5018</v>
      </c>
      <c r="V2162" s="3" t="s">
        <v>39</v>
      </c>
      <c r="W2162" s="3" t="s">
        <v>1340</v>
      </c>
      <c r="X2162" s="3" t="s">
        <v>39</v>
      </c>
      <c r="Y2162" s="3" t="s">
        <v>39</v>
      </c>
      <c r="Z2162" s="3" t="s">
        <v>39</v>
      </c>
      <c r="AA2162" s="3">
        <v>0</v>
      </c>
      <c r="AB2162" s="3" t="s">
        <v>34</v>
      </c>
      <c r="AC2162" s="3">
        <v>1</v>
      </c>
      <c r="AD2162" s="3">
        <v>0</v>
      </c>
      <c r="AE2162" s="3" t="s">
        <v>39</v>
      </c>
      <c r="AF2162" s="3">
        <v>0</v>
      </c>
      <c r="AG2162" s="3" t="s">
        <v>39</v>
      </c>
      <c r="AH2162" s="3" t="s">
        <v>39</v>
      </c>
    </row>
    <row r="2163" spans="1:34" hidden="1" outlineLevel="1" collapsed="1" x14ac:dyDescent="0.25">
      <c r="A2163" t="s">
        <v>39</v>
      </c>
      <c r="B2163" s="2" t="s">
        <v>45</v>
      </c>
      <c r="C2163" s="2" t="s">
        <v>46</v>
      </c>
      <c r="D2163" s="2" t="s">
        <v>33</v>
      </c>
      <c r="E2163" s="2" t="s">
        <v>47</v>
      </c>
      <c r="F2163" s="2" t="s">
        <v>48</v>
      </c>
      <c r="G2163" s="2" t="s">
        <v>28</v>
      </c>
      <c r="H2163" s="2" t="s">
        <v>49</v>
      </c>
      <c r="I2163" s="2" t="s">
        <v>8</v>
      </c>
      <c r="J2163" s="2" t="s">
        <v>50</v>
      </c>
      <c r="K2163" s="2" t="s">
        <v>51</v>
      </c>
      <c r="L2163" s="2" t="s">
        <v>52</v>
      </c>
      <c r="M2163" s="2" t="s">
        <v>53</v>
      </c>
      <c r="N2163" s="2" t="s">
        <v>54</v>
      </c>
      <c r="O2163" s="2" t="s">
        <v>27</v>
      </c>
      <c r="P2163" s="2" t="s">
        <v>55</v>
      </c>
      <c r="Q2163" s="2" t="s">
        <v>56</v>
      </c>
      <c r="R2163" s="2" t="s">
        <v>57</v>
      </c>
      <c r="S2163" s="2" t="s">
        <v>58</v>
      </c>
    </row>
    <row r="2164" spans="1:34" hidden="1" outlineLevel="1" collapsed="1" x14ac:dyDescent="0.25">
      <c r="A2164" t="s">
        <v>39</v>
      </c>
      <c r="B2164" s="4" t="s">
        <v>34</v>
      </c>
      <c r="C2164" s="4" t="s">
        <v>5021</v>
      </c>
      <c r="D2164" s="4" t="s">
        <v>39</v>
      </c>
      <c r="E2164" s="4">
        <v>5.16929E-3</v>
      </c>
      <c r="F2164" s="4">
        <v>6.6384300000000001E-4</v>
      </c>
      <c r="G2164" s="4">
        <v>1</v>
      </c>
      <c r="H2164" s="4">
        <v>1</v>
      </c>
      <c r="I2164" s="4">
        <v>1</v>
      </c>
      <c r="J2164" s="4" t="s">
        <v>5018</v>
      </c>
      <c r="K2164" s="4" t="s">
        <v>5022</v>
      </c>
      <c r="L2164" s="4" t="s">
        <v>39</v>
      </c>
      <c r="M2164" s="4">
        <v>0</v>
      </c>
      <c r="N2164" s="4">
        <v>1712.77622</v>
      </c>
      <c r="O2164" s="4" t="s">
        <v>34</v>
      </c>
      <c r="P2164" s="4" t="s">
        <v>34</v>
      </c>
      <c r="Q2164" s="4">
        <v>1.9819999999999999E-4</v>
      </c>
      <c r="R2164" s="4">
        <v>6.0769999999999997E-4</v>
      </c>
      <c r="S2164" s="4">
        <v>3.2</v>
      </c>
    </row>
    <row r="2165" spans="1:34" x14ac:dyDescent="0.25">
      <c r="A2165" s="3" t="s">
        <v>34</v>
      </c>
      <c r="B2165" s="3" t="s">
        <v>35</v>
      </c>
      <c r="C2165" s="3" t="s">
        <v>5023</v>
      </c>
      <c r="D2165" s="3" t="s">
        <v>5024</v>
      </c>
      <c r="E2165" s="3">
        <v>0</v>
      </c>
      <c r="F2165" s="3">
        <v>3.173</v>
      </c>
      <c r="G2165" s="3">
        <v>24</v>
      </c>
      <c r="H2165" s="3">
        <v>1</v>
      </c>
      <c r="I2165" s="3">
        <v>1</v>
      </c>
      <c r="J2165" s="3">
        <v>1</v>
      </c>
      <c r="K2165" s="3">
        <v>106</v>
      </c>
      <c r="L2165" s="3">
        <v>10.9</v>
      </c>
      <c r="M2165" s="3">
        <v>3.88</v>
      </c>
      <c r="N2165" s="3">
        <v>2.37</v>
      </c>
      <c r="O2165" s="3">
        <v>1</v>
      </c>
      <c r="P2165" s="3" t="s">
        <v>421</v>
      </c>
      <c r="Q2165" s="3" t="s">
        <v>876</v>
      </c>
      <c r="R2165" s="3" t="s">
        <v>877</v>
      </c>
      <c r="S2165" s="3" t="s">
        <v>4270</v>
      </c>
      <c r="T2165" s="3" t="s">
        <v>39</v>
      </c>
      <c r="U2165" s="3" t="s">
        <v>5025</v>
      </c>
      <c r="V2165" s="3" t="s">
        <v>39</v>
      </c>
      <c r="W2165" s="3" t="s">
        <v>42</v>
      </c>
      <c r="X2165" s="3" t="s">
        <v>39</v>
      </c>
      <c r="Y2165" s="3" t="s">
        <v>39</v>
      </c>
      <c r="Z2165" s="3" t="s">
        <v>39</v>
      </c>
      <c r="AA2165" s="3">
        <v>0</v>
      </c>
      <c r="AB2165" s="3" t="s">
        <v>34</v>
      </c>
      <c r="AC2165" s="3">
        <v>1</v>
      </c>
      <c r="AD2165" s="3">
        <v>0</v>
      </c>
      <c r="AE2165" s="3" t="s">
        <v>39</v>
      </c>
      <c r="AF2165" s="3">
        <v>0</v>
      </c>
      <c r="AG2165" s="3" t="s">
        <v>39</v>
      </c>
      <c r="AH2165" s="3" t="s">
        <v>1912</v>
      </c>
    </row>
    <row r="2166" spans="1:34" hidden="1" outlineLevel="1" collapsed="1" x14ac:dyDescent="0.25">
      <c r="A2166" t="s">
        <v>39</v>
      </c>
      <c r="B2166" s="2" t="s">
        <v>45</v>
      </c>
      <c r="C2166" s="2" t="s">
        <v>46</v>
      </c>
      <c r="D2166" s="2" t="s">
        <v>33</v>
      </c>
      <c r="E2166" s="2" t="s">
        <v>47</v>
      </c>
      <c r="F2166" s="2" t="s">
        <v>48</v>
      </c>
      <c r="G2166" s="2" t="s">
        <v>28</v>
      </c>
      <c r="H2166" s="2" t="s">
        <v>49</v>
      </c>
      <c r="I2166" s="2" t="s">
        <v>8</v>
      </c>
      <c r="J2166" s="2" t="s">
        <v>50</v>
      </c>
      <c r="K2166" s="2" t="s">
        <v>51</v>
      </c>
      <c r="L2166" s="2" t="s">
        <v>52</v>
      </c>
      <c r="M2166" s="2" t="s">
        <v>53</v>
      </c>
      <c r="N2166" s="2" t="s">
        <v>54</v>
      </c>
      <c r="O2166" s="2" t="s">
        <v>27</v>
      </c>
      <c r="P2166" s="2" t="s">
        <v>55</v>
      </c>
      <c r="Q2166" s="2" t="s">
        <v>56</v>
      </c>
      <c r="R2166" s="2" t="s">
        <v>57</v>
      </c>
      <c r="S2166" s="2" t="s">
        <v>58</v>
      </c>
    </row>
    <row r="2167" spans="1:34" hidden="1" outlineLevel="1" collapsed="1" x14ac:dyDescent="0.25">
      <c r="A2167" t="s">
        <v>39</v>
      </c>
      <c r="B2167" s="4" t="s">
        <v>34</v>
      </c>
      <c r="C2167" s="4" t="s">
        <v>5026</v>
      </c>
      <c r="D2167" s="4" t="s">
        <v>341</v>
      </c>
      <c r="E2167" s="4">
        <v>5.5674699999999997E-3</v>
      </c>
      <c r="F2167" s="4">
        <v>6.6384300000000001E-4</v>
      </c>
      <c r="G2167" s="4">
        <v>1</v>
      </c>
      <c r="H2167" s="4">
        <v>1</v>
      </c>
      <c r="I2167" s="4">
        <v>1</v>
      </c>
      <c r="J2167" s="4" t="s">
        <v>5023</v>
      </c>
      <c r="K2167" s="4" t="s">
        <v>5027</v>
      </c>
      <c r="L2167" s="4" t="s">
        <v>5028</v>
      </c>
      <c r="M2167" s="4">
        <v>0</v>
      </c>
      <c r="N2167" s="4">
        <v>2569.2766999999999</v>
      </c>
      <c r="O2167" s="4" t="s">
        <v>34</v>
      </c>
      <c r="P2167" s="4" t="s">
        <v>34</v>
      </c>
      <c r="Q2167" s="4">
        <v>1.9819999999999999E-4</v>
      </c>
      <c r="R2167" s="4">
        <v>6.7210000000000002E-4</v>
      </c>
      <c r="S2167" s="4">
        <v>2.37</v>
      </c>
    </row>
    <row r="2168" spans="1:34" x14ac:dyDescent="0.25">
      <c r="A2168" s="3" t="s">
        <v>34</v>
      </c>
      <c r="B2168" s="3" t="s">
        <v>35</v>
      </c>
      <c r="C2168" s="3" t="s">
        <v>5029</v>
      </c>
      <c r="D2168" s="3" t="s">
        <v>5030</v>
      </c>
      <c r="E2168" s="3">
        <v>0</v>
      </c>
      <c r="F2168" s="3">
        <v>3.1549999999999998</v>
      </c>
      <c r="G2168" s="3">
        <v>2</v>
      </c>
      <c r="H2168" s="3">
        <v>1</v>
      </c>
      <c r="I2168" s="3">
        <v>1</v>
      </c>
      <c r="J2168" s="3">
        <v>1</v>
      </c>
      <c r="K2168" s="3">
        <v>776</v>
      </c>
      <c r="L2168" s="3">
        <v>87.7</v>
      </c>
      <c r="M2168" s="3">
        <v>6.57</v>
      </c>
      <c r="N2168" s="3">
        <v>3.1</v>
      </c>
      <c r="O2168" s="3">
        <v>1</v>
      </c>
      <c r="P2168" s="3" t="s">
        <v>39</v>
      </c>
      <c r="Q2168" s="3" t="s">
        <v>39</v>
      </c>
      <c r="R2168" s="3" t="s">
        <v>222</v>
      </c>
      <c r="S2168" s="3" t="s">
        <v>39</v>
      </c>
      <c r="T2168" s="3" t="s">
        <v>39</v>
      </c>
      <c r="U2168" s="3" t="s">
        <v>5031</v>
      </c>
      <c r="V2168" s="3" t="s">
        <v>39</v>
      </c>
      <c r="W2168" s="3" t="s">
        <v>42</v>
      </c>
      <c r="X2168" s="3" t="s">
        <v>39</v>
      </c>
      <c r="Y2168" s="3" t="s">
        <v>39</v>
      </c>
      <c r="Z2168" s="3" t="s">
        <v>39</v>
      </c>
      <c r="AA2168" s="3">
        <v>0</v>
      </c>
      <c r="AB2168" s="3" t="s">
        <v>34</v>
      </c>
      <c r="AC2168" s="3">
        <v>1</v>
      </c>
      <c r="AD2168" s="3">
        <v>0</v>
      </c>
      <c r="AE2168" s="3" t="s">
        <v>39</v>
      </c>
      <c r="AF2168" s="3">
        <v>0</v>
      </c>
      <c r="AG2168" s="3" t="s">
        <v>39</v>
      </c>
      <c r="AH2168" s="3" t="s">
        <v>39</v>
      </c>
    </row>
    <row r="2169" spans="1:34" hidden="1" outlineLevel="1" collapsed="1" x14ac:dyDescent="0.25">
      <c r="A2169" t="s">
        <v>39</v>
      </c>
      <c r="B2169" s="2" t="s">
        <v>45</v>
      </c>
      <c r="C2169" s="2" t="s">
        <v>46</v>
      </c>
      <c r="D2169" s="2" t="s">
        <v>33</v>
      </c>
      <c r="E2169" s="2" t="s">
        <v>47</v>
      </c>
      <c r="F2169" s="2" t="s">
        <v>48</v>
      </c>
      <c r="G2169" s="2" t="s">
        <v>28</v>
      </c>
      <c r="H2169" s="2" t="s">
        <v>49</v>
      </c>
      <c r="I2169" s="2" t="s">
        <v>8</v>
      </c>
      <c r="J2169" s="2" t="s">
        <v>50</v>
      </c>
      <c r="K2169" s="2" t="s">
        <v>51</v>
      </c>
      <c r="L2169" s="2" t="s">
        <v>52</v>
      </c>
      <c r="M2169" s="2" t="s">
        <v>53</v>
      </c>
      <c r="N2169" s="2" t="s">
        <v>54</v>
      </c>
      <c r="O2169" s="2" t="s">
        <v>27</v>
      </c>
      <c r="P2169" s="2" t="s">
        <v>55</v>
      </c>
      <c r="Q2169" s="2" t="s">
        <v>56</v>
      </c>
      <c r="R2169" s="2" t="s">
        <v>57</v>
      </c>
      <c r="S2169" s="2" t="s">
        <v>58</v>
      </c>
    </row>
    <row r="2170" spans="1:34" hidden="1" outlineLevel="1" collapsed="1" x14ac:dyDescent="0.25">
      <c r="A2170" t="s">
        <v>39</v>
      </c>
      <c r="B2170" s="4" t="s">
        <v>34</v>
      </c>
      <c r="C2170" s="4" t="s">
        <v>5032</v>
      </c>
      <c r="D2170" s="4" t="s">
        <v>39</v>
      </c>
      <c r="E2170" s="4">
        <v>5.7635999999999998E-3</v>
      </c>
      <c r="F2170" s="4">
        <v>6.6384300000000001E-4</v>
      </c>
      <c r="G2170" s="4">
        <v>1</v>
      </c>
      <c r="H2170" s="4">
        <v>1</v>
      </c>
      <c r="I2170" s="4">
        <v>1</v>
      </c>
      <c r="J2170" s="4" t="s">
        <v>5029</v>
      </c>
      <c r="K2170" s="4" t="s">
        <v>5033</v>
      </c>
      <c r="L2170" s="4" t="s">
        <v>39</v>
      </c>
      <c r="M2170" s="4">
        <v>0</v>
      </c>
      <c r="N2170" s="4">
        <v>1178.60518</v>
      </c>
      <c r="O2170" s="4" t="s">
        <v>34</v>
      </c>
      <c r="P2170" s="4" t="s">
        <v>34</v>
      </c>
      <c r="Q2170" s="4">
        <v>1.9819999999999999E-4</v>
      </c>
      <c r="R2170" s="4">
        <v>6.9979999999999999E-4</v>
      </c>
      <c r="S2170" s="4">
        <v>3.1</v>
      </c>
    </row>
    <row r="2171" spans="1:34" x14ac:dyDescent="0.25">
      <c r="A2171" s="3" t="s">
        <v>34</v>
      </c>
      <c r="B2171" s="3" t="s">
        <v>35</v>
      </c>
      <c r="C2171" s="3" t="s">
        <v>5034</v>
      </c>
      <c r="D2171" s="3" t="s">
        <v>5035</v>
      </c>
      <c r="E2171" s="3">
        <v>0</v>
      </c>
      <c r="F2171" s="3">
        <v>3.149</v>
      </c>
      <c r="G2171" s="3">
        <v>1</v>
      </c>
      <c r="H2171" s="3">
        <v>1</v>
      </c>
      <c r="I2171" s="3">
        <v>1</v>
      </c>
      <c r="J2171" s="3">
        <v>1</v>
      </c>
      <c r="K2171" s="3">
        <v>1460</v>
      </c>
      <c r="L2171" s="3">
        <v>162.19999999999999</v>
      </c>
      <c r="M2171" s="3">
        <v>8.24</v>
      </c>
      <c r="N2171" s="3">
        <v>2.61</v>
      </c>
      <c r="O2171" s="3">
        <v>1</v>
      </c>
      <c r="P2171" s="3" t="s">
        <v>421</v>
      </c>
      <c r="Q2171" s="3" t="s">
        <v>39</v>
      </c>
      <c r="R2171" s="3" t="s">
        <v>2807</v>
      </c>
      <c r="S2171" s="3" t="s">
        <v>1643</v>
      </c>
      <c r="T2171" s="3" t="s">
        <v>39</v>
      </c>
      <c r="U2171" s="3" t="s">
        <v>5034</v>
      </c>
      <c r="V2171" s="3" t="s">
        <v>39</v>
      </c>
      <c r="W2171" s="3" t="s">
        <v>1340</v>
      </c>
      <c r="X2171" s="3" t="s">
        <v>39</v>
      </c>
      <c r="Y2171" s="3" t="s">
        <v>39</v>
      </c>
      <c r="Z2171" s="3" t="s">
        <v>39</v>
      </c>
      <c r="AA2171" s="3">
        <v>0</v>
      </c>
      <c r="AB2171" s="3" t="s">
        <v>34</v>
      </c>
      <c r="AC2171" s="3">
        <v>1</v>
      </c>
      <c r="AD2171" s="3">
        <v>0</v>
      </c>
      <c r="AE2171" s="3" t="s">
        <v>39</v>
      </c>
      <c r="AF2171" s="3">
        <v>0</v>
      </c>
      <c r="AG2171" s="3" t="s">
        <v>39</v>
      </c>
      <c r="AH2171" s="3" t="s">
        <v>39</v>
      </c>
    </row>
    <row r="2172" spans="1:34" hidden="1" outlineLevel="1" collapsed="1" x14ac:dyDescent="0.25">
      <c r="A2172" t="s">
        <v>39</v>
      </c>
      <c r="B2172" s="2" t="s">
        <v>45</v>
      </c>
      <c r="C2172" s="2" t="s">
        <v>46</v>
      </c>
      <c r="D2172" s="2" t="s">
        <v>33</v>
      </c>
      <c r="E2172" s="2" t="s">
        <v>47</v>
      </c>
      <c r="F2172" s="2" t="s">
        <v>48</v>
      </c>
      <c r="G2172" s="2" t="s">
        <v>28</v>
      </c>
      <c r="H2172" s="2" t="s">
        <v>49</v>
      </c>
      <c r="I2172" s="2" t="s">
        <v>8</v>
      </c>
      <c r="J2172" s="2" t="s">
        <v>50</v>
      </c>
      <c r="K2172" s="2" t="s">
        <v>51</v>
      </c>
      <c r="L2172" s="2" t="s">
        <v>52</v>
      </c>
      <c r="M2172" s="2" t="s">
        <v>53</v>
      </c>
      <c r="N2172" s="2" t="s">
        <v>54</v>
      </c>
      <c r="O2172" s="2" t="s">
        <v>27</v>
      </c>
      <c r="P2172" s="2" t="s">
        <v>55</v>
      </c>
      <c r="Q2172" s="2" t="s">
        <v>56</v>
      </c>
      <c r="R2172" s="2" t="s">
        <v>57</v>
      </c>
      <c r="S2172" s="2" t="s">
        <v>58</v>
      </c>
    </row>
    <row r="2173" spans="1:34" hidden="1" outlineLevel="1" collapsed="1" x14ac:dyDescent="0.25">
      <c r="A2173" t="s">
        <v>39</v>
      </c>
      <c r="B2173" s="4" t="s">
        <v>34</v>
      </c>
      <c r="C2173" s="4" t="s">
        <v>5036</v>
      </c>
      <c r="D2173" s="4" t="s">
        <v>39</v>
      </c>
      <c r="E2173" s="4">
        <v>5.8209000000000004E-3</v>
      </c>
      <c r="F2173" s="4">
        <v>6.6384300000000001E-4</v>
      </c>
      <c r="G2173" s="4">
        <v>1</v>
      </c>
      <c r="H2173" s="4">
        <v>1</v>
      </c>
      <c r="I2173" s="4">
        <v>1</v>
      </c>
      <c r="J2173" s="4" t="s">
        <v>5034</v>
      </c>
      <c r="K2173" s="4" t="s">
        <v>5037</v>
      </c>
      <c r="L2173" s="4" t="s">
        <v>39</v>
      </c>
      <c r="M2173" s="4">
        <v>0</v>
      </c>
      <c r="N2173" s="4">
        <v>2037.04988</v>
      </c>
      <c r="O2173" s="4" t="s">
        <v>34</v>
      </c>
      <c r="P2173" s="4" t="s">
        <v>34</v>
      </c>
      <c r="Q2173" s="4">
        <v>1.9819999999999999E-4</v>
      </c>
      <c r="R2173" s="4">
        <v>7.0910000000000005E-4</v>
      </c>
      <c r="S2173" s="4">
        <v>2.61</v>
      </c>
    </row>
    <row r="2174" spans="1:34" x14ac:dyDescent="0.25">
      <c r="A2174" s="3" t="s">
        <v>34</v>
      </c>
      <c r="B2174" s="3" t="s">
        <v>35</v>
      </c>
      <c r="C2174" s="3" t="s">
        <v>5038</v>
      </c>
      <c r="D2174" s="3" t="s">
        <v>5039</v>
      </c>
      <c r="E2174" s="3">
        <v>0</v>
      </c>
      <c r="F2174" s="3">
        <v>3.0950000000000002</v>
      </c>
      <c r="G2174" s="3">
        <v>3</v>
      </c>
      <c r="H2174" s="3">
        <v>1</v>
      </c>
      <c r="I2174" s="3">
        <v>2</v>
      </c>
      <c r="J2174" s="3">
        <v>1</v>
      </c>
      <c r="K2174" s="3">
        <v>344</v>
      </c>
      <c r="L2174" s="3">
        <v>39.6</v>
      </c>
      <c r="M2174" s="3">
        <v>9</v>
      </c>
      <c r="N2174" s="3">
        <v>4.8099999999999996</v>
      </c>
      <c r="O2174" s="3">
        <v>1</v>
      </c>
      <c r="P2174" s="3" t="s">
        <v>39</v>
      </c>
      <c r="Q2174" s="3" t="s">
        <v>39</v>
      </c>
      <c r="R2174" s="3" t="s">
        <v>39</v>
      </c>
      <c r="S2174" s="3" t="s">
        <v>3864</v>
      </c>
      <c r="T2174" s="3" t="s">
        <v>39</v>
      </c>
      <c r="U2174" s="3" t="s">
        <v>5038</v>
      </c>
      <c r="V2174" s="3" t="s">
        <v>39</v>
      </c>
      <c r="W2174" s="3" t="s">
        <v>147</v>
      </c>
      <c r="X2174" s="3" t="s">
        <v>39</v>
      </c>
      <c r="Y2174" s="3" t="s">
        <v>39</v>
      </c>
      <c r="Z2174" s="3" t="s">
        <v>39</v>
      </c>
      <c r="AA2174" s="3">
        <v>0</v>
      </c>
      <c r="AB2174" s="3" t="s">
        <v>34</v>
      </c>
      <c r="AC2174" s="3">
        <v>1</v>
      </c>
      <c r="AD2174" s="3">
        <v>0</v>
      </c>
      <c r="AE2174" s="3" t="s">
        <v>39</v>
      </c>
      <c r="AF2174" s="3">
        <v>0</v>
      </c>
      <c r="AG2174" s="3" t="s">
        <v>39</v>
      </c>
      <c r="AH2174" s="3" t="s">
        <v>39</v>
      </c>
    </row>
    <row r="2175" spans="1:34" hidden="1" outlineLevel="1" collapsed="1" x14ac:dyDescent="0.25">
      <c r="A2175" t="s">
        <v>39</v>
      </c>
      <c r="B2175" s="2" t="s">
        <v>45</v>
      </c>
      <c r="C2175" s="2" t="s">
        <v>46</v>
      </c>
      <c r="D2175" s="2" t="s">
        <v>33</v>
      </c>
      <c r="E2175" s="2" t="s">
        <v>47</v>
      </c>
      <c r="F2175" s="2" t="s">
        <v>48</v>
      </c>
      <c r="G2175" s="2" t="s">
        <v>28</v>
      </c>
      <c r="H2175" s="2" t="s">
        <v>49</v>
      </c>
      <c r="I2175" s="2" t="s">
        <v>8</v>
      </c>
      <c r="J2175" s="2" t="s">
        <v>50</v>
      </c>
      <c r="K2175" s="2" t="s">
        <v>51</v>
      </c>
      <c r="L2175" s="2" t="s">
        <v>52</v>
      </c>
      <c r="M2175" s="2" t="s">
        <v>53</v>
      </c>
      <c r="N2175" s="2" t="s">
        <v>54</v>
      </c>
      <c r="O2175" s="2" t="s">
        <v>27</v>
      </c>
      <c r="P2175" s="2" t="s">
        <v>55</v>
      </c>
      <c r="Q2175" s="2" t="s">
        <v>56</v>
      </c>
      <c r="R2175" s="2" t="s">
        <v>57</v>
      </c>
      <c r="S2175" s="2" t="s">
        <v>58</v>
      </c>
    </row>
    <row r="2176" spans="1:34" hidden="1" outlineLevel="1" collapsed="1" x14ac:dyDescent="0.25">
      <c r="A2176" t="s">
        <v>39</v>
      </c>
      <c r="B2176" s="4" t="s">
        <v>34</v>
      </c>
      <c r="C2176" s="4" t="s">
        <v>5040</v>
      </c>
      <c r="D2176" s="4" t="s">
        <v>39</v>
      </c>
      <c r="E2176" s="4">
        <v>6.3943100000000003E-3</v>
      </c>
      <c r="F2176" s="4">
        <v>6.6384300000000001E-4</v>
      </c>
      <c r="G2176" s="4">
        <v>1</v>
      </c>
      <c r="H2176" s="4">
        <v>1</v>
      </c>
      <c r="I2176" s="4">
        <v>2</v>
      </c>
      <c r="J2176" s="4" t="s">
        <v>5038</v>
      </c>
      <c r="K2176" s="4" t="s">
        <v>5041</v>
      </c>
      <c r="L2176" s="4" t="s">
        <v>39</v>
      </c>
      <c r="M2176" s="4">
        <v>0</v>
      </c>
      <c r="N2176" s="4">
        <v>1025.59897</v>
      </c>
      <c r="O2176" s="4" t="s">
        <v>34</v>
      </c>
      <c r="P2176" s="4" t="s">
        <v>34</v>
      </c>
      <c r="Q2176" s="4">
        <v>1.9819999999999999E-4</v>
      </c>
      <c r="R2176" s="4">
        <v>8.0380000000000002E-4</v>
      </c>
      <c r="S2176" s="4">
        <v>2.59</v>
      </c>
    </row>
    <row r="2177" spans="1:34" x14ac:dyDescent="0.25">
      <c r="A2177" s="3" t="s">
        <v>34</v>
      </c>
      <c r="B2177" s="3" t="s">
        <v>35</v>
      </c>
      <c r="C2177" s="3" t="s">
        <v>5042</v>
      </c>
      <c r="D2177" s="3" t="s">
        <v>5043</v>
      </c>
      <c r="E2177" s="3">
        <v>0</v>
      </c>
      <c r="F2177" s="3">
        <v>3.0920000000000001</v>
      </c>
      <c r="G2177" s="3">
        <v>7</v>
      </c>
      <c r="H2177" s="3">
        <v>1</v>
      </c>
      <c r="I2177" s="3">
        <v>1</v>
      </c>
      <c r="J2177" s="3">
        <v>1</v>
      </c>
      <c r="K2177" s="3">
        <v>361</v>
      </c>
      <c r="L2177" s="3">
        <v>41.3</v>
      </c>
      <c r="M2177" s="3">
        <v>4.72</v>
      </c>
      <c r="N2177" s="3">
        <v>2.77</v>
      </c>
      <c r="O2177" s="3">
        <v>1</v>
      </c>
      <c r="P2177" s="3" t="s">
        <v>39</v>
      </c>
      <c r="Q2177" s="3" t="s">
        <v>39</v>
      </c>
      <c r="R2177" s="3" t="s">
        <v>39</v>
      </c>
      <c r="S2177" s="3" t="s">
        <v>39</v>
      </c>
      <c r="T2177" s="3" t="s">
        <v>39</v>
      </c>
      <c r="U2177" s="3" t="s">
        <v>5044</v>
      </c>
      <c r="V2177" s="3" t="s">
        <v>39</v>
      </c>
      <c r="W2177" s="3" t="s">
        <v>1441</v>
      </c>
      <c r="X2177" s="3" t="s">
        <v>39</v>
      </c>
      <c r="Y2177" s="3" t="s">
        <v>39</v>
      </c>
      <c r="Z2177" s="3" t="s">
        <v>39</v>
      </c>
      <c r="AA2177" s="3">
        <v>0</v>
      </c>
      <c r="AB2177" s="3" t="s">
        <v>34</v>
      </c>
      <c r="AC2177" s="3">
        <v>1</v>
      </c>
      <c r="AD2177" s="3">
        <v>0</v>
      </c>
      <c r="AE2177" s="3" t="s">
        <v>39</v>
      </c>
      <c r="AF2177" s="3">
        <v>0</v>
      </c>
      <c r="AG2177" s="3" t="s">
        <v>39</v>
      </c>
      <c r="AH2177" s="3" t="s">
        <v>39</v>
      </c>
    </row>
    <row r="2178" spans="1:34" hidden="1" outlineLevel="1" collapsed="1" x14ac:dyDescent="0.25">
      <c r="A2178" t="s">
        <v>39</v>
      </c>
      <c r="B2178" s="2" t="s">
        <v>45</v>
      </c>
      <c r="C2178" s="2" t="s">
        <v>46</v>
      </c>
      <c r="D2178" s="2" t="s">
        <v>33</v>
      </c>
      <c r="E2178" s="2" t="s">
        <v>47</v>
      </c>
      <c r="F2178" s="2" t="s">
        <v>48</v>
      </c>
      <c r="G2178" s="2" t="s">
        <v>28</v>
      </c>
      <c r="H2178" s="2" t="s">
        <v>49</v>
      </c>
      <c r="I2178" s="2" t="s">
        <v>8</v>
      </c>
      <c r="J2178" s="2" t="s">
        <v>50</v>
      </c>
      <c r="K2178" s="2" t="s">
        <v>51</v>
      </c>
      <c r="L2178" s="2" t="s">
        <v>52</v>
      </c>
      <c r="M2178" s="2" t="s">
        <v>53</v>
      </c>
      <c r="N2178" s="2" t="s">
        <v>54</v>
      </c>
      <c r="O2178" s="2" t="s">
        <v>27</v>
      </c>
      <c r="P2178" s="2" t="s">
        <v>55</v>
      </c>
      <c r="Q2178" s="2" t="s">
        <v>56</v>
      </c>
      <c r="R2178" s="2" t="s">
        <v>57</v>
      </c>
      <c r="S2178" s="2" t="s">
        <v>58</v>
      </c>
    </row>
    <row r="2179" spans="1:34" hidden="1" outlineLevel="1" collapsed="1" x14ac:dyDescent="0.25">
      <c r="A2179" t="s">
        <v>39</v>
      </c>
      <c r="B2179" s="4" t="s">
        <v>34</v>
      </c>
      <c r="C2179" s="4" t="s">
        <v>5045</v>
      </c>
      <c r="D2179" s="4" t="s">
        <v>39</v>
      </c>
      <c r="E2179" s="4">
        <v>6.4260000000000003E-3</v>
      </c>
      <c r="F2179" s="4">
        <v>6.6384300000000001E-4</v>
      </c>
      <c r="G2179" s="4">
        <v>1</v>
      </c>
      <c r="H2179" s="4">
        <v>1</v>
      </c>
      <c r="I2179" s="4">
        <v>1</v>
      </c>
      <c r="J2179" s="4" t="s">
        <v>5042</v>
      </c>
      <c r="K2179" s="4" t="s">
        <v>5046</v>
      </c>
      <c r="L2179" s="4" t="s">
        <v>39</v>
      </c>
      <c r="M2179" s="4">
        <v>0</v>
      </c>
      <c r="N2179" s="4">
        <v>2656.2736799999998</v>
      </c>
      <c r="O2179" s="4" t="s">
        <v>34</v>
      </c>
      <c r="P2179" s="4" t="s">
        <v>34</v>
      </c>
      <c r="Q2179" s="4">
        <v>1.9819999999999999E-4</v>
      </c>
      <c r="R2179" s="4">
        <v>8.0849999999999997E-4</v>
      </c>
      <c r="S2179" s="4">
        <v>2.77</v>
      </c>
    </row>
    <row r="2180" spans="1:34" x14ac:dyDescent="0.25">
      <c r="A2180" s="3" t="s">
        <v>34</v>
      </c>
      <c r="B2180" s="3" t="s">
        <v>35</v>
      </c>
      <c r="C2180" s="3" t="s">
        <v>5047</v>
      </c>
      <c r="D2180" s="3" t="s">
        <v>5048</v>
      </c>
      <c r="E2180" s="3">
        <v>0</v>
      </c>
      <c r="F2180" s="3">
        <v>3.077</v>
      </c>
      <c r="G2180" s="3">
        <v>5</v>
      </c>
      <c r="H2180" s="3">
        <v>1</v>
      </c>
      <c r="I2180" s="3">
        <v>1</v>
      </c>
      <c r="J2180" s="3">
        <v>1</v>
      </c>
      <c r="K2180" s="3">
        <v>396</v>
      </c>
      <c r="L2180" s="3">
        <v>44.1</v>
      </c>
      <c r="M2180" s="3">
        <v>5.76</v>
      </c>
      <c r="N2180" s="3">
        <v>2.34</v>
      </c>
      <c r="O2180" s="3">
        <v>1</v>
      </c>
      <c r="P2180" s="3" t="s">
        <v>421</v>
      </c>
      <c r="Q2180" s="3" t="s">
        <v>5049</v>
      </c>
      <c r="R2180" s="3" t="s">
        <v>1023</v>
      </c>
      <c r="S2180" s="3" t="s">
        <v>39</v>
      </c>
      <c r="T2180" s="3" t="s">
        <v>39</v>
      </c>
      <c r="U2180" s="3" t="s">
        <v>5047</v>
      </c>
      <c r="V2180" s="3" t="s">
        <v>39</v>
      </c>
      <c r="W2180" s="3" t="s">
        <v>138</v>
      </c>
      <c r="X2180" s="3" t="s">
        <v>39</v>
      </c>
      <c r="Y2180" s="3" t="s">
        <v>39</v>
      </c>
      <c r="Z2180" s="3" t="s">
        <v>39</v>
      </c>
      <c r="AA2180" s="3">
        <v>0</v>
      </c>
      <c r="AB2180" s="3" t="s">
        <v>34</v>
      </c>
      <c r="AC2180" s="3">
        <v>1</v>
      </c>
      <c r="AD2180" s="3">
        <v>0</v>
      </c>
      <c r="AE2180" s="3" t="s">
        <v>39</v>
      </c>
      <c r="AF2180" s="3">
        <v>0</v>
      </c>
      <c r="AG2180" s="3" t="s">
        <v>39</v>
      </c>
      <c r="AH2180" s="3" t="s">
        <v>39</v>
      </c>
    </row>
    <row r="2181" spans="1:34" hidden="1" outlineLevel="1" collapsed="1" x14ac:dyDescent="0.25">
      <c r="A2181" t="s">
        <v>39</v>
      </c>
      <c r="B2181" s="2" t="s">
        <v>45</v>
      </c>
      <c r="C2181" s="2" t="s">
        <v>46</v>
      </c>
      <c r="D2181" s="2" t="s">
        <v>33</v>
      </c>
      <c r="E2181" s="2" t="s">
        <v>47</v>
      </c>
      <c r="F2181" s="2" t="s">
        <v>48</v>
      </c>
      <c r="G2181" s="2" t="s">
        <v>28</v>
      </c>
      <c r="H2181" s="2" t="s">
        <v>49</v>
      </c>
      <c r="I2181" s="2" t="s">
        <v>8</v>
      </c>
      <c r="J2181" s="2" t="s">
        <v>50</v>
      </c>
      <c r="K2181" s="2" t="s">
        <v>51</v>
      </c>
      <c r="L2181" s="2" t="s">
        <v>52</v>
      </c>
      <c r="M2181" s="2" t="s">
        <v>53</v>
      </c>
      <c r="N2181" s="2" t="s">
        <v>54</v>
      </c>
      <c r="O2181" s="2" t="s">
        <v>27</v>
      </c>
      <c r="P2181" s="2" t="s">
        <v>55</v>
      </c>
      <c r="Q2181" s="2" t="s">
        <v>56</v>
      </c>
      <c r="R2181" s="2" t="s">
        <v>57</v>
      </c>
      <c r="S2181" s="2" t="s">
        <v>58</v>
      </c>
    </row>
    <row r="2182" spans="1:34" hidden="1" outlineLevel="1" collapsed="1" x14ac:dyDescent="0.25">
      <c r="A2182" t="s">
        <v>39</v>
      </c>
      <c r="B2182" s="4" t="s">
        <v>34</v>
      </c>
      <c r="C2182" s="4" t="s">
        <v>5050</v>
      </c>
      <c r="D2182" s="4" t="s">
        <v>39</v>
      </c>
      <c r="E2182" s="4">
        <v>6.5868200000000002E-3</v>
      </c>
      <c r="F2182" s="4">
        <v>6.6384300000000001E-4</v>
      </c>
      <c r="G2182" s="4">
        <v>1</v>
      </c>
      <c r="H2182" s="4">
        <v>1</v>
      </c>
      <c r="I2182" s="4">
        <v>1</v>
      </c>
      <c r="J2182" s="4" t="s">
        <v>5047</v>
      </c>
      <c r="K2182" s="4" t="s">
        <v>5051</v>
      </c>
      <c r="L2182" s="4" t="s">
        <v>39</v>
      </c>
      <c r="M2182" s="4">
        <v>0</v>
      </c>
      <c r="N2182" s="4">
        <v>2199.1503200000002</v>
      </c>
      <c r="O2182" s="4" t="s">
        <v>34</v>
      </c>
      <c r="P2182" s="4" t="s">
        <v>34</v>
      </c>
      <c r="Q2182" s="4">
        <v>1.9819999999999999E-4</v>
      </c>
      <c r="R2182" s="4">
        <v>8.3710000000000002E-4</v>
      </c>
      <c r="S2182" s="4">
        <v>2.34</v>
      </c>
    </row>
    <row r="2183" spans="1:34" x14ac:dyDescent="0.25">
      <c r="A2183" s="3" t="s">
        <v>34</v>
      </c>
      <c r="B2183" s="3" t="s">
        <v>35</v>
      </c>
      <c r="C2183" s="3" t="s">
        <v>5052</v>
      </c>
      <c r="D2183" s="3" t="s">
        <v>5053</v>
      </c>
      <c r="E2183" s="3">
        <v>0</v>
      </c>
      <c r="F2183" s="3">
        <v>3.0670000000000002</v>
      </c>
      <c r="G2183" s="3">
        <v>3</v>
      </c>
      <c r="H2183" s="3">
        <v>1</v>
      </c>
      <c r="I2183" s="3">
        <v>1</v>
      </c>
      <c r="J2183" s="3">
        <v>1</v>
      </c>
      <c r="K2183" s="3">
        <v>431</v>
      </c>
      <c r="L2183" s="3">
        <v>47.8</v>
      </c>
      <c r="M2183" s="3">
        <v>9.61</v>
      </c>
      <c r="N2183" s="3">
        <v>2.66</v>
      </c>
      <c r="O2183" s="3">
        <v>1</v>
      </c>
      <c r="P2183" s="3" t="s">
        <v>421</v>
      </c>
      <c r="Q2183" s="3" t="s">
        <v>3642</v>
      </c>
      <c r="R2183" s="3" t="s">
        <v>988</v>
      </c>
      <c r="S2183" s="3" t="s">
        <v>1942</v>
      </c>
      <c r="T2183" s="3" t="s">
        <v>5054</v>
      </c>
      <c r="U2183" s="3" t="s">
        <v>5052</v>
      </c>
      <c r="V2183" s="3" t="s">
        <v>5055</v>
      </c>
      <c r="W2183" s="3" t="s">
        <v>652</v>
      </c>
      <c r="X2183" s="3" t="s">
        <v>39</v>
      </c>
      <c r="Y2183" s="3" t="s">
        <v>800</v>
      </c>
      <c r="Z2183" s="3" t="s">
        <v>39</v>
      </c>
      <c r="AA2183" s="3">
        <v>4</v>
      </c>
      <c r="AB2183" s="3" t="s">
        <v>34</v>
      </c>
      <c r="AC2183" s="3">
        <v>1</v>
      </c>
      <c r="AD2183" s="3">
        <v>0</v>
      </c>
      <c r="AE2183" s="3" t="s">
        <v>39</v>
      </c>
      <c r="AF2183" s="3">
        <v>0</v>
      </c>
      <c r="AG2183" s="3" t="s">
        <v>39</v>
      </c>
      <c r="AH2183" s="3" t="s">
        <v>39</v>
      </c>
    </row>
    <row r="2184" spans="1:34" hidden="1" outlineLevel="1" collapsed="1" x14ac:dyDescent="0.25">
      <c r="A2184" t="s">
        <v>39</v>
      </c>
      <c r="B2184" s="2" t="s">
        <v>45</v>
      </c>
      <c r="C2184" s="2" t="s">
        <v>46</v>
      </c>
      <c r="D2184" s="2" t="s">
        <v>33</v>
      </c>
      <c r="E2184" s="2" t="s">
        <v>47</v>
      </c>
      <c r="F2184" s="2" t="s">
        <v>48</v>
      </c>
      <c r="G2184" s="2" t="s">
        <v>28</v>
      </c>
      <c r="H2184" s="2" t="s">
        <v>49</v>
      </c>
      <c r="I2184" s="2" t="s">
        <v>8</v>
      </c>
      <c r="J2184" s="2" t="s">
        <v>50</v>
      </c>
      <c r="K2184" s="2" t="s">
        <v>51</v>
      </c>
      <c r="L2184" s="2" t="s">
        <v>52</v>
      </c>
      <c r="M2184" s="2" t="s">
        <v>53</v>
      </c>
      <c r="N2184" s="2" t="s">
        <v>54</v>
      </c>
      <c r="O2184" s="2" t="s">
        <v>27</v>
      </c>
      <c r="P2184" s="2" t="s">
        <v>55</v>
      </c>
      <c r="Q2184" s="2" t="s">
        <v>56</v>
      </c>
      <c r="R2184" s="2" t="s">
        <v>57</v>
      </c>
      <c r="S2184" s="2" t="s">
        <v>58</v>
      </c>
    </row>
    <row r="2185" spans="1:34" hidden="1" outlineLevel="1" collapsed="1" x14ac:dyDescent="0.25">
      <c r="A2185" t="s">
        <v>39</v>
      </c>
      <c r="B2185" s="4" t="s">
        <v>34</v>
      </c>
      <c r="C2185" s="4" t="s">
        <v>5056</v>
      </c>
      <c r="D2185" s="4" t="s">
        <v>39</v>
      </c>
      <c r="E2185" s="4">
        <v>6.7183599999999996E-3</v>
      </c>
      <c r="F2185" s="4">
        <v>6.6384300000000001E-4</v>
      </c>
      <c r="G2185" s="4">
        <v>1</v>
      </c>
      <c r="H2185" s="4">
        <v>1</v>
      </c>
      <c r="I2185" s="4">
        <v>1</v>
      </c>
      <c r="J2185" s="4" t="s">
        <v>5052</v>
      </c>
      <c r="K2185" s="4" t="s">
        <v>5057</v>
      </c>
      <c r="L2185" s="4" t="s">
        <v>39</v>
      </c>
      <c r="M2185" s="4">
        <v>0</v>
      </c>
      <c r="N2185" s="4">
        <v>1206.64771</v>
      </c>
      <c r="O2185" s="4" t="s">
        <v>34</v>
      </c>
      <c r="P2185" s="4" t="s">
        <v>34</v>
      </c>
      <c r="Q2185" s="4">
        <v>1.9819999999999999E-4</v>
      </c>
      <c r="R2185" s="4">
        <v>8.5760000000000003E-4</v>
      </c>
      <c r="S2185" s="4">
        <v>2.66</v>
      </c>
    </row>
    <row r="2186" spans="1:34" x14ac:dyDescent="0.25">
      <c r="A2186" s="3" t="s">
        <v>34</v>
      </c>
      <c r="B2186" s="3" t="s">
        <v>35</v>
      </c>
      <c r="C2186" s="3" t="s">
        <v>5058</v>
      </c>
      <c r="D2186" s="3" t="s">
        <v>5059</v>
      </c>
      <c r="E2186" s="3">
        <v>0</v>
      </c>
      <c r="F2186" s="3">
        <v>3.0510000000000002</v>
      </c>
      <c r="G2186" s="3">
        <v>2</v>
      </c>
      <c r="H2186" s="3">
        <v>1</v>
      </c>
      <c r="I2186" s="3">
        <v>1</v>
      </c>
      <c r="J2186" s="3">
        <v>1</v>
      </c>
      <c r="K2186" s="3">
        <v>708</v>
      </c>
      <c r="L2186" s="3">
        <v>80.8</v>
      </c>
      <c r="M2186" s="3">
        <v>7.53</v>
      </c>
      <c r="N2186" s="3">
        <v>2.13</v>
      </c>
      <c r="O2186" s="3">
        <v>1</v>
      </c>
      <c r="P2186" s="3" t="s">
        <v>421</v>
      </c>
      <c r="Q2186" s="3" t="s">
        <v>885</v>
      </c>
      <c r="R2186" s="3" t="s">
        <v>1023</v>
      </c>
      <c r="S2186" s="3" t="s">
        <v>5060</v>
      </c>
      <c r="T2186" s="3" t="s">
        <v>39</v>
      </c>
      <c r="U2186" s="3" t="s">
        <v>5061</v>
      </c>
      <c r="V2186" s="3" t="s">
        <v>39</v>
      </c>
      <c r="W2186" s="3" t="s">
        <v>226</v>
      </c>
      <c r="X2186" s="3" t="s">
        <v>39</v>
      </c>
      <c r="Y2186" s="3" t="s">
        <v>39</v>
      </c>
      <c r="Z2186" s="3" t="s">
        <v>39</v>
      </c>
      <c r="AA2186" s="3">
        <v>0</v>
      </c>
      <c r="AB2186" s="3" t="s">
        <v>34</v>
      </c>
      <c r="AC2186" s="3">
        <v>1</v>
      </c>
      <c r="AD2186" s="3">
        <v>0</v>
      </c>
      <c r="AE2186" s="3" t="s">
        <v>39</v>
      </c>
      <c r="AF2186" s="3">
        <v>0</v>
      </c>
      <c r="AG2186" s="3" t="s">
        <v>39</v>
      </c>
      <c r="AH2186" s="3" t="s">
        <v>39</v>
      </c>
    </row>
    <row r="2187" spans="1:34" hidden="1" outlineLevel="1" collapsed="1" x14ac:dyDescent="0.25">
      <c r="A2187" t="s">
        <v>39</v>
      </c>
      <c r="B2187" s="2" t="s">
        <v>45</v>
      </c>
      <c r="C2187" s="2" t="s">
        <v>46</v>
      </c>
      <c r="D2187" s="2" t="s">
        <v>33</v>
      </c>
      <c r="E2187" s="2" t="s">
        <v>47</v>
      </c>
      <c r="F2187" s="2" t="s">
        <v>48</v>
      </c>
      <c r="G2187" s="2" t="s">
        <v>28</v>
      </c>
      <c r="H2187" s="2" t="s">
        <v>49</v>
      </c>
      <c r="I2187" s="2" t="s">
        <v>8</v>
      </c>
      <c r="J2187" s="2" t="s">
        <v>50</v>
      </c>
      <c r="K2187" s="2" t="s">
        <v>51</v>
      </c>
      <c r="L2187" s="2" t="s">
        <v>52</v>
      </c>
      <c r="M2187" s="2" t="s">
        <v>53</v>
      </c>
      <c r="N2187" s="2" t="s">
        <v>54</v>
      </c>
      <c r="O2187" s="2" t="s">
        <v>27</v>
      </c>
      <c r="P2187" s="2" t="s">
        <v>55</v>
      </c>
      <c r="Q2187" s="2" t="s">
        <v>56</v>
      </c>
      <c r="R2187" s="2" t="s">
        <v>57</v>
      </c>
      <c r="S2187" s="2" t="s">
        <v>58</v>
      </c>
    </row>
    <row r="2188" spans="1:34" hidden="1" outlineLevel="1" collapsed="1" x14ac:dyDescent="0.25">
      <c r="A2188" t="s">
        <v>39</v>
      </c>
      <c r="B2188" s="4" t="s">
        <v>34</v>
      </c>
      <c r="C2188" s="4" t="s">
        <v>5062</v>
      </c>
      <c r="D2188" s="4" t="s">
        <v>39</v>
      </c>
      <c r="E2188" s="4">
        <v>6.9205899999999999E-3</v>
      </c>
      <c r="F2188" s="4">
        <v>6.6384300000000001E-4</v>
      </c>
      <c r="G2188" s="4">
        <v>1</v>
      </c>
      <c r="H2188" s="4">
        <v>1</v>
      </c>
      <c r="I2188" s="4">
        <v>1</v>
      </c>
      <c r="J2188" s="4" t="s">
        <v>5058</v>
      </c>
      <c r="K2188" s="4" t="s">
        <v>5063</v>
      </c>
      <c r="L2188" s="4" t="s">
        <v>39</v>
      </c>
      <c r="M2188" s="4">
        <v>0</v>
      </c>
      <c r="N2188" s="4">
        <v>1232.61574</v>
      </c>
      <c r="O2188" s="4" t="s">
        <v>34</v>
      </c>
      <c r="P2188" s="4" t="s">
        <v>34</v>
      </c>
      <c r="Q2188" s="4">
        <v>1.9819999999999999E-4</v>
      </c>
      <c r="R2188" s="4">
        <v>8.8840000000000002E-4</v>
      </c>
      <c r="S2188" s="4">
        <v>2.13</v>
      </c>
    </row>
    <row r="2189" spans="1:34" x14ac:dyDescent="0.25">
      <c r="A2189" s="3" t="s">
        <v>34</v>
      </c>
      <c r="B2189" s="3" t="s">
        <v>35</v>
      </c>
      <c r="C2189" s="3" t="s">
        <v>5064</v>
      </c>
      <c r="D2189" s="3" t="s">
        <v>5065</v>
      </c>
      <c r="E2189" s="3">
        <v>0</v>
      </c>
      <c r="F2189" s="3">
        <v>3.0459999999999998</v>
      </c>
      <c r="G2189" s="3">
        <v>2</v>
      </c>
      <c r="H2189" s="3">
        <v>1</v>
      </c>
      <c r="I2189" s="3">
        <v>1</v>
      </c>
      <c r="J2189" s="3">
        <v>1</v>
      </c>
      <c r="K2189" s="3">
        <v>694</v>
      </c>
      <c r="L2189" s="3">
        <v>77.2</v>
      </c>
      <c r="M2189" s="3">
        <v>6.55</v>
      </c>
      <c r="N2189" s="3">
        <v>2.57</v>
      </c>
      <c r="O2189" s="3">
        <v>1</v>
      </c>
      <c r="P2189" s="3" t="s">
        <v>421</v>
      </c>
      <c r="Q2189" s="3" t="s">
        <v>39</v>
      </c>
      <c r="R2189" s="3" t="s">
        <v>619</v>
      </c>
      <c r="S2189" s="3" t="s">
        <v>5066</v>
      </c>
      <c r="T2189" s="3" t="s">
        <v>39</v>
      </c>
      <c r="U2189" s="3" t="s">
        <v>5064</v>
      </c>
      <c r="V2189" s="3" t="s">
        <v>39</v>
      </c>
      <c r="W2189" s="3" t="s">
        <v>620</v>
      </c>
      <c r="X2189" s="3" t="s">
        <v>39</v>
      </c>
      <c r="Y2189" s="3" t="s">
        <v>39</v>
      </c>
      <c r="Z2189" s="3" t="s">
        <v>39</v>
      </c>
      <c r="AA2189" s="3">
        <v>0</v>
      </c>
      <c r="AB2189" s="3" t="s">
        <v>34</v>
      </c>
      <c r="AC2189" s="3">
        <v>1</v>
      </c>
      <c r="AD2189" s="3">
        <v>0</v>
      </c>
      <c r="AE2189" s="3" t="s">
        <v>39</v>
      </c>
      <c r="AF2189" s="3">
        <v>0</v>
      </c>
      <c r="AG2189" s="3" t="s">
        <v>39</v>
      </c>
      <c r="AH2189" s="3" t="s">
        <v>39</v>
      </c>
    </row>
    <row r="2190" spans="1:34" hidden="1" outlineLevel="1" collapsed="1" x14ac:dyDescent="0.25">
      <c r="A2190" t="s">
        <v>39</v>
      </c>
      <c r="B2190" s="2" t="s">
        <v>45</v>
      </c>
      <c r="C2190" s="2" t="s">
        <v>46</v>
      </c>
      <c r="D2190" s="2" t="s">
        <v>33</v>
      </c>
      <c r="E2190" s="2" t="s">
        <v>47</v>
      </c>
      <c r="F2190" s="2" t="s">
        <v>48</v>
      </c>
      <c r="G2190" s="2" t="s">
        <v>28</v>
      </c>
      <c r="H2190" s="2" t="s">
        <v>49</v>
      </c>
      <c r="I2190" s="2" t="s">
        <v>8</v>
      </c>
      <c r="J2190" s="2" t="s">
        <v>50</v>
      </c>
      <c r="K2190" s="2" t="s">
        <v>51</v>
      </c>
      <c r="L2190" s="2" t="s">
        <v>52</v>
      </c>
      <c r="M2190" s="2" t="s">
        <v>53</v>
      </c>
      <c r="N2190" s="2" t="s">
        <v>54</v>
      </c>
      <c r="O2190" s="2" t="s">
        <v>27</v>
      </c>
      <c r="P2190" s="2" t="s">
        <v>55</v>
      </c>
      <c r="Q2190" s="2" t="s">
        <v>56</v>
      </c>
      <c r="R2190" s="2" t="s">
        <v>57</v>
      </c>
      <c r="S2190" s="2" t="s">
        <v>58</v>
      </c>
    </row>
    <row r="2191" spans="1:34" hidden="1" outlineLevel="1" collapsed="1" x14ac:dyDescent="0.25">
      <c r="A2191" t="s">
        <v>39</v>
      </c>
      <c r="B2191" s="4" t="s">
        <v>34</v>
      </c>
      <c r="C2191" s="4" t="s">
        <v>5067</v>
      </c>
      <c r="D2191" s="4" t="s">
        <v>39</v>
      </c>
      <c r="E2191" s="4">
        <v>6.9893400000000001E-3</v>
      </c>
      <c r="F2191" s="4">
        <v>6.6384300000000001E-4</v>
      </c>
      <c r="G2191" s="4">
        <v>1</v>
      </c>
      <c r="H2191" s="4">
        <v>1</v>
      </c>
      <c r="I2191" s="4">
        <v>1</v>
      </c>
      <c r="J2191" s="4" t="s">
        <v>5064</v>
      </c>
      <c r="K2191" s="4" t="s">
        <v>5068</v>
      </c>
      <c r="L2191" s="4" t="s">
        <v>39</v>
      </c>
      <c r="M2191" s="4">
        <v>0</v>
      </c>
      <c r="N2191" s="4">
        <v>1325.74234</v>
      </c>
      <c r="O2191" s="4" t="s">
        <v>34</v>
      </c>
      <c r="P2191" s="4" t="s">
        <v>34</v>
      </c>
      <c r="Q2191" s="4">
        <v>1.9819999999999999E-4</v>
      </c>
      <c r="R2191" s="4">
        <v>8.9990000000000003E-4</v>
      </c>
      <c r="S2191" s="4">
        <v>2.57</v>
      </c>
    </row>
    <row r="2192" spans="1:34" x14ac:dyDescent="0.25">
      <c r="A2192" s="3" t="s">
        <v>34</v>
      </c>
      <c r="B2192" s="3" t="s">
        <v>35</v>
      </c>
      <c r="C2192" s="3" t="s">
        <v>5069</v>
      </c>
      <c r="D2192" s="3" t="s">
        <v>5070</v>
      </c>
      <c r="E2192" s="3">
        <v>0</v>
      </c>
      <c r="F2192" s="3">
        <v>3.036</v>
      </c>
      <c r="G2192" s="3">
        <v>13</v>
      </c>
      <c r="H2192" s="3">
        <v>1</v>
      </c>
      <c r="I2192" s="3">
        <v>1</v>
      </c>
      <c r="J2192" s="3">
        <v>1</v>
      </c>
      <c r="K2192" s="3">
        <v>108</v>
      </c>
      <c r="L2192" s="3">
        <v>12</v>
      </c>
      <c r="M2192" s="3">
        <v>10.32</v>
      </c>
      <c r="N2192" s="3">
        <v>3.43</v>
      </c>
      <c r="O2192" s="3">
        <v>1</v>
      </c>
      <c r="P2192" s="3" t="s">
        <v>39</v>
      </c>
      <c r="Q2192" s="3" t="s">
        <v>39</v>
      </c>
      <c r="R2192" s="3" t="s">
        <v>39</v>
      </c>
      <c r="S2192" s="3" t="s">
        <v>5071</v>
      </c>
      <c r="T2192" s="3" t="s">
        <v>39</v>
      </c>
      <c r="U2192" s="3" t="s">
        <v>5072</v>
      </c>
      <c r="V2192" s="3" t="s">
        <v>39</v>
      </c>
      <c r="W2192" s="3" t="s">
        <v>226</v>
      </c>
      <c r="X2192" s="3" t="s">
        <v>39</v>
      </c>
      <c r="Y2192" s="3" t="s">
        <v>39</v>
      </c>
      <c r="Z2192" s="3" t="s">
        <v>39</v>
      </c>
      <c r="AA2192" s="3">
        <v>0</v>
      </c>
      <c r="AB2192" s="3" t="s">
        <v>34</v>
      </c>
      <c r="AC2192" s="3">
        <v>1</v>
      </c>
      <c r="AD2192" s="3">
        <v>0</v>
      </c>
      <c r="AE2192" s="3" t="s">
        <v>39</v>
      </c>
      <c r="AF2192" s="3">
        <v>0</v>
      </c>
      <c r="AG2192" s="3" t="s">
        <v>39</v>
      </c>
      <c r="AH2192" s="3" t="s">
        <v>39</v>
      </c>
    </row>
    <row r="2193" spans="1:34" hidden="1" outlineLevel="1" collapsed="1" x14ac:dyDescent="0.25">
      <c r="A2193" t="s">
        <v>39</v>
      </c>
      <c r="B2193" s="2" t="s">
        <v>45</v>
      </c>
      <c r="C2193" s="2" t="s">
        <v>46</v>
      </c>
      <c r="D2193" s="2" t="s">
        <v>33</v>
      </c>
      <c r="E2193" s="2" t="s">
        <v>47</v>
      </c>
      <c r="F2193" s="2" t="s">
        <v>48</v>
      </c>
      <c r="G2193" s="2" t="s">
        <v>28</v>
      </c>
      <c r="H2193" s="2" t="s">
        <v>49</v>
      </c>
      <c r="I2193" s="2" t="s">
        <v>8</v>
      </c>
      <c r="J2193" s="2" t="s">
        <v>50</v>
      </c>
      <c r="K2193" s="2" t="s">
        <v>51</v>
      </c>
      <c r="L2193" s="2" t="s">
        <v>52</v>
      </c>
      <c r="M2193" s="2" t="s">
        <v>53</v>
      </c>
      <c r="N2193" s="2" t="s">
        <v>54</v>
      </c>
      <c r="O2193" s="2" t="s">
        <v>27</v>
      </c>
      <c r="P2193" s="2" t="s">
        <v>55</v>
      </c>
      <c r="Q2193" s="2" t="s">
        <v>56</v>
      </c>
      <c r="R2193" s="2" t="s">
        <v>57</v>
      </c>
      <c r="S2193" s="2" t="s">
        <v>58</v>
      </c>
    </row>
    <row r="2194" spans="1:34" hidden="1" outlineLevel="1" collapsed="1" x14ac:dyDescent="0.25">
      <c r="A2194" t="s">
        <v>39</v>
      </c>
      <c r="B2194" s="4" t="s">
        <v>34</v>
      </c>
      <c r="C2194" s="4" t="s">
        <v>5073</v>
      </c>
      <c r="D2194" s="4" t="s">
        <v>39</v>
      </c>
      <c r="E2194" s="4">
        <v>7.0937400000000003E-3</v>
      </c>
      <c r="F2194" s="4">
        <v>6.6384300000000001E-4</v>
      </c>
      <c r="G2194" s="4">
        <v>1</v>
      </c>
      <c r="H2194" s="4">
        <v>2</v>
      </c>
      <c r="I2194" s="4">
        <v>1</v>
      </c>
      <c r="J2194" s="4" t="s">
        <v>5069</v>
      </c>
      <c r="K2194" s="4" t="s">
        <v>5074</v>
      </c>
      <c r="L2194" s="4" t="s">
        <v>39</v>
      </c>
      <c r="M2194" s="4">
        <v>1</v>
      </c>
      <c r="N2194" s="4">
        <v>1685.8605600000001</v>
      </c>
      <c r="O2194" s="4" t="s">
        <v>34</v>
      </c>
      <c r="P2194" s="4" t="s">
        <v>34</v>
      </c>
      <c r="Q2194" s="4">
        <v>1.9819999999999999E-4</v>
      </c>
      <c r="R2194" s="4">
        <v>9.2009999999999998E-4</v>
      </c>
      <c r="S2194" s="4">
        <v>3.43</v>
      </c>
    </row>
    <row r="2195" spans="1:34" x14ac:dyDescent="0.25">
      <c r="A2195" s="3" t="s">
        <v>34</v>
      </c>
      <c r="B2195" s="3" t="s">
        <v>35</v>
      </c>
      <c r="C2195" s="3" t="s">
        <v>5075</v>
      </c>
      <c r="D2195" s="3" t="s">
        <v>5076</v>
      </c>
      <c r="E2195" s="3">
        <v>0</v>
      </c>
      <c r="F2195" s="3">
        <v>3.0329999999999999</v>
      </c>
      <c r="G2195" s="3">
        <v>2</v>
      </c>
      <c r="H2195" s="3">
        <v>1</v>
      </c>
      <c r="I2195" s="3">
        <v>1</v>
      </c>
      <c r="J2195" s="3">
        <v>1</v>
      </c>
      <c r="K2195" s="3">
        <v>835</v>
      </c>
      <c r="L2195" s="3">
        <v>96.5</v>
      </c>
      <c r="M2195" s="3">
        <v>7.42</v>
      </c>
      <c r="N2195" s="3">
        <v>2.0699999999999998</v>
      </c>
      <c r="O2195" s="3">
        <v>1</v>
      </c>
      <c r="P2195" s="3" t="s">
        <v>39</v>
      </c>
      <c r="Q2195" s="3" t="s">
        <v>39</v>
      </c>
      <c r="R2195" s="3" t="s">
        <v>39</v>
      </c>
      <c r="S2195" s="3" t="s">
        <v>5077</v>
      </c>
      <c r="T2195" s="3" t="s">
        <v>39</v>
      </c>
      <c r="U2195" s="3" t="s">
        <v>5075</v>
      </c>
      <c r="V2195" s="3" t="s">
        <v>39</v>
      </c>
      <c r="W2195" s="3" t="s">
        <v>1885</v>
      </c>
      <c r="X2195" s="3" t="s">
        <v>39</v>
      </c>
      <c r="Y2195" s="3" t="s">
        <v>39</v>
      </c>
      <c r="Z2195" s="3" t="s">
        <v>39</v>
      </c>
      <c r="AA2195" s="3">
        <v>0</v>
      </c>
      <c r="AB2195" s="3" t="s">
        <v>34</v>
      </c>
      <c r="AC2195" s="3">
        <v>1</v>
      </c>
      <c r="AD2195" s="3">
        <v>0</v>
      </c>
      <c r="AE2195" s="3" t="s">
        <v>39</v>
      </c>
      <c r="AF2195" s="3">
        <v>0</v>
      </c>
      <c r="AG2195" s="3" t="s">
        <v>39</v>
      </c>
      <c r="AH2195" s="3" t="s">
        <v>39</v>
      </c>
    </row>
    <row r="2196" spans="1:34" hidden="1" outlineLevel="1" collapsed="1" x14ac:dyDescent="0.25">
      <c r="A2196" t="s">
        <v>39</v>
      </c>
      <c r="B2196" s="2" t="s">
        <v>45</v>
      </c>
      <c r="C2196" s="2" t="s">
        <v>46</v>
      </c>
      <c r="D2196" s="2" t="s">
        <v>33</v>
      </c>
      <c r="E2196" s="2" t="s">
        <v>47</v>
      </c>
      <c r="F2196" s="2" t="s">
        <v>48</v>
      </c>
      <c r="G2196" s="2" t="s">
        <v>28</v>
      </c>
      <c r="H2196" s="2" t="s">
        <v>49</v>
      </c>
      <c r="I2196" s="2" t="s">
        <v>8</v>
      </c>
      <c r="J2196" s="2" t="s">
        <v>50</v>
      </c>
      <c r="K2196" s="2" t="s">
        <v>51</v>
      </c>
      <c r="L2196" s="2" t="s">
        <v>52</v>
      </c>
      <c r="M2196" s="2" t="s">
        <v>53</v>
      </c>
      <c r="N2196" s="2" t="s">
        <v>54</v>
      </c>
      <c r="O2196" s="2" t="s">
        <v>27</v>
      </c>
      <c r="P2196" s="2" t="s">
        <v>55</v>
      </c>
      <c r="Q2196" s="2" t="s">
        <v>56</v>
      </c>
      <c r="R2196" s="2" t="s">
        <v>57</v>
      </c>
      <c r="S2196" s="2" t="s">
        <v>58</v>
      </c>
    </row>
    <row r="2197" spans="1:34" hidden="1" outlineLevel="1" collapsed="1" x14ac:dyDescent="0.25">
      <c r="A2197" t="s">
        <v>39</v>
      </c>
      <c r="B2197" s="4" t="s">
        <v>34</v>
      </c>
      <c r="C2197" s="4" t="s">
        <v>5078</v>
      </c>
      <c r="D2197" s="4" t="s">
        <v>39</v>
      </c>
      <c r="E2197" s="4">
        <v>7.1288899999999997E-3</v>
      </c>
      <c r="F2197" s="4">
        <v>6.6384300000000001E-4</v>
      </c>
      <c r="G2197" s="4">
        <v>1</v>
      </c>
      <c r="H2197" s="4">
        <v>1</v>
      </c>
      <c r="I2197" s="4">
        <v>1</v>
      </c>
      <c r="J2197" s="4" t="s">
        <v>5075</v>
      </c>
      <c r="K2197" s="4" t="s">
        <v>5079</v>
      </c>
      <c r="L2197" s="4" t="s">
        <v>39</v>
      </c>
      <c r="M2197" s="4">
        <v>0</v>
      </c>
      <c r="N2197" s="4">
        <v>1610.7696800000001</v>
      </c>
      <c r="O2197" s="4" t="s">
        <v>34</v>
      </c>
      <c r="P2197" s="4" t="s">
        <v>34</v>
      </c>
      <c r="Q2197" s="4">
        <v>1.9819999999999999E-4</v>
      </c>
      <c r="R2197" s="4">
        <v>9.2659999999999997E-4</v>
      </c>
      <c r="S2197" s="4">
        <v>2.0699999999999998</v>
      </c>
    </row>
    <row r="2198" spans="1:34" x14ac:dyDescent="0.25">
      <c r="A2198" s="3" t="s">
        <v>34</v>
      </c>
      <c r="B2198" s="3" t="s">
        <v>35</v>
      </c>
      <c r="C2198" s="3" t="s">
        <v>5080</v>
      </c>
      <c r="D2198" s="3" t="s">
        <v>5081</v>
      </c>
      <c r="E2198" s="3">
        <v>0</v>
      </c>
      <c r="F2198" s="3">
        <v>3.0249999999999999</v>
      </c>
      <c r="G2198" s="3">
        <v>4</v>
      </c>
      <c r="H2198" s="3">
        <v>1</v>
      </c>
      <c r="I2198" s="3">
        <v>1</v>
      </c>
      <c r="J2198" s="3">
        <v>1</v>
      </c>
      <c r="K2198" s="3">
        <v>317</v>
      </c>
      <c r="L2198" s="3">
        <v>35.799999999999997</v>
      </c>
      <c r="M2198" s="3">
        <v>9.5399999999999991</v>
      </c>
      <c r="N2198" s="3">
        <v>2.72</v>
      </c>
      <c r="O2198" s="3">
        <v>1</v>
      </c>
      <c r="P2198" s="3" t="s">
        <v>39</v>
      </c>
      <c r="Q2198" s="3" t="s">
        <v>39</v>
      </c>
      <c r="R2198" s="3" t="s">
        <v>39</v>
      </c>
      <c r="S2198" s="3" t="s">
        <v>5082</v>
      </c>
      <c r="T2198" s="3" t="s">
        <v>39</v>
      </c>
      <c r="U2198" s="3" t="s">
        <v>5080</v>
      </c>
      <c r="V2198" s="3" t="s">
        <v>39</v>
      </c>
      <c r="W2198" s="3" t="s">
        <v>620</v>
      </c>
      <c r="X2198" s="3" t="s">
        <v>39</v>
      </c>
      <c r="Y2198" s="3" t="s">
        <v>39</v>
      </c>
      <c r="Z2198" s="3" t="s">
        <v>39</v>
      </c>
      <c r="AA2198" s="3">
        <v>0</v>
      </c>
      <c r="AB2198" s="3" t="s">
        <v>34</v>
      </c>
      <c r="AC2198" s="3">
        <v>1</v>
      </c>
      <c r="AD2198" s="3">
        <v>0</v>
      </c>
      <c r="AE2198" s="3" t="s">
        <v>39</v>
      </c>
      <c r="AF2198" s="3">
        <v>0</v>
      </c>
      <c r="AG2198" s="3" t="s">
        <v>39</v>
      </c>
      <c r="AH2198" s="3" t="s">
        <v>39</v>
      </c>
    </row>
    <row r="2199" spans="1:34" hidden="1" outlineLevel="1" collapsed="1" x14ac:dyDescent="0.25">
      <c r="A2199" t="s">
        <v>39</v>
      </c>
      <c r="B2199" s="2" t="s">
        <v>45</v>
      </c>
      <c r="C2199" s="2" t="s">
        <v>46</v>
      </c>
      <c r="D2199" s="2" t="s">
        <v>33</v>
      </c>
      <c r="E2199" s="2" t="s">
        <v>47</v>
      </c>
      <c r="F2199" s="2" t="s">
        <v>48</v>
      </c>
      <c r="G2199" s="2" t="s">
        <v>28</v>
      </c>
      <c r="H2199" s="2" t="s">
        <v>49</v>
      </c>
      <c r="I2199" s="2" t="s">
        <v>8</v>
      </c>
      <c r="J2199" s="2" t="s">
        <v>50</v>
      </c>
      <c r="K2199" s="2" t="s">
        <v>51</v>
      </c>
      <c r="L2199" s="2" t="s">
        <v>52</v>
      </c>
      <c r="M2199" s="2" t="s">
        <v>53</v>
      </c>
      <c r="N2199" s="2" t="s">
        <v>54</v>
      </c>
      <c r="O2199" s="2" t="s">
        <v>27</v>
      </c>
      <c r="P2199" s="2" t="s">
        <v>55</v>
      </c>
      <c r="Q2199" s="2" t="s">
        <v>56</v>
      </c>
      <c r="R2199" s="2" t="s">
        <v>57</v>
      </c>
      <c r="S2199" s="2" t="s">
        <v>58</v>
      </c>
    </row>
    <row r="2200" spans="1:34" hidden="1" outlineLevel="1" collapsed="1" x14ac:dyDescent="0.25">
      <c r="A2200" t="s">
        <v>39</v>
      </c>
      <c r="B2200" s="4" t="s">
        <v>34</v>
      </c>
      <c r="C2200" s="4" t="s">
        <v>5083</v>
      </c>
      <c r="D2200" s="4" t="s">
        <v>39</v>
      </c>
      <c r="E2200" s="4">
        <v>7.2353599999999997E-3</v>
      </c>
      <c r="F2200" s="4">
        <v>6.6384300000000001E-4</v>
      </c>
      <c r="G2200" s="4">
        <v>1</v>
      </c>
      <c r="H2200" s="4">
        <v>1</v>
      </c>
      <c r="I2200" s="4">
        <v>1</v>
      </c>
      <c r="J2200" s="4" t="s">
        <v>5080</v>
      </c>
      <c r="K2200" s="4" t="s">
        <v>5084</v>
      </c>
      <c r="L2200" s="4" t="s">
        <v>39</v>
      </c>
      <c r="M2200" s="4">
        <v>0</v>
      </c>
      <c r="N2200" s="4">
        <v>1493.8798400000001</v>
      </c>
      <c r="O2200" s="4" t="s">
        <v>34</v>
      </c>
      <c r="P2200" s="4" t="s">
        <v>34</v>
      </c>
      <c r="Q2200" s="4">
        <v>1.9819999999999999E-4</v>
      </c>
      <c r="R2200" s="4">
        <v>9.4450000000000003E-4</v>
      </c>
      <c r="S2200" s="4">
        <v>2.72</v>
      </c>
    </row>
    <row r="2201" spans="1:34" x14ac:dyDescent="0.25">
      <c r="A2201" s="3" t="s">
        <v>34</v>
      </c>
      <c r="B2201" s="3" t="s">
        <v>35</v>
      </c>
      <c r="C2201" s="3" t="s">
        <v>5085</v>
      </c>
      <c r="D2201" s="3" t="s">
        <v>5086</v>
      </c>
      <c r="E2201" s="3">
        <v>0</v>
      </c>
      <c r="F2201" s="3">
        <v>3.0139999999999998</v>
      </c>
      <c r="G2201" s="3">
        <v>2</v>
      </c>
      <c r="H2201" s="3">
        <v>1</v>
      </c>
      <c r="I2201" s="3">
        <v>2</v>
      </c>
      <c r="J2201" s="3">
        <v>1</v>
      </c>
      <c r="K2201" s="3">
        <v>1142</v>
      </c>
      <c r="L2201" s="3">
        <v>129.80000000000001</v>
      </c>
      <c r="M2201" s="3">
        <v>9.1999999999999993</v>
      </c>
      <c r="N2201" s="3">
        <v>5.92</v>
      </c>
      <c r="O2201" s="3">
        <v>1</v>
      </c>
      <c r="P2201" s="3" t="s">
        <v>421</v>
      </c>
      <c r="Q2201" s="3" t="s">
        <v>39</v>
      </c>
      <c r="R2201" s="3" t="s">
        <v>1023</v>
      </c>
      <c r="S2201" s="3" t="s">
        <v>5087</v>
      </c>
      <c r="T2201" s="3" t="s">
        <v>39</v>
      </c>
      <c r="U2201" s="3" t="s">
        <v>5085</v>
      </c>
      <c r="V2201" s="3" t="s">
        <v>39</v>
      </c>
      <c r="W2201" s="3" t="s">
        <v>42</v>
      </c>
      <c r="X2201" s="3" t="s">
        <v>39</v>
      </c>
      <c r="Y2201" s="3" t="s">
        <v>39</v>
      </c>
      <c r="Z2201" s="3" t="s">
        <v>39</v>
      </c>
      <c r="AA2201" s="3">
        <v>0</v>
      </c>
      <c r="AB2201" s="3" t="s">
        <v>34</v>
      </c>
      <c r="AC2201" s="3">
        <v>1</v>
      </c>
      <c r="AD2201" s="3">
        <v>0</v>
      </c>
      <c r="AE2201" s="3" t="s">
        <v>39</v>
      </c>
      <c r="AF2201" s="3">
        <v>1</v>
      </c>
      <c r="AG2201" s="3" t="s">
        <v>5088</v>
      </c>
      <c r="AH2201" s="3" t="s">
        <v>5088</v>
      </c>
    </row>
    <row r="2202" spans="1:34" hidden="1" outlineLevel="1" collapsed="1" x14ac:dyDescent="0.25">
      <c r="A2202" t="s">
        <v>39</v>
      </c>
      <c r="B2202" s="2" t="s">
        <v>45</v>
      </c>
      <c r="C2202" s="2" t="s">
        <v>46</v>
      </c>
      <c r="D2202" s="2" t="s">
        <v>33</v>
      </c>
      <c r="E2202" s="2" t="s">
        <v>47</v>
      </c>
      <c r="F2202" s="2" t="s">
        <v>48</v>
      </c>
      <c r="G2202" s="2" t="s">
        <v>28</v>
      </c>
      <c r="H2202" s="2" t="s">
        <v>49</v>
      </c>
      <c r="I2202" s="2" t="s">
        <v>8</v>
      </c>
      <c r="J2202" s="2" t="s">
        <v>50</v>
      </c>
      <c r="K2202" s="2" t="s">
        <v>51</v>
      </c>
      <c r="L2202" s="2" t="s">
        <v>52</v>
      </c>
      <c r="M2202" s="2" t="s">
        <v>53</v>
      </c>
      <c r="N2202" s="2" t="s">
        <v>54</v>
      </c>
      <c r="O2202" s="2" t="s">
        <v>27</v>
      </c>
      <c r="P2202" s="2" t="s">
        <v>55</v>
      </c>
      <c r="Q2202" s="2" t="s">
        <v>56</v>
      </c>
      <c r="R2202" s="2" t="s">
        <v>57</v>
      </c>
      <c r="S2202" s="2" t="s">
        <v>58</v>
      </c>
    </row>
    <row r="2203" spans="1:34" hidden="1" outlineLevel="1" collapsed="1" x14ac:dyDescent="0.25">
      <c r="A2203" t="s">
        <v>39</v>
      </c>
      <c r="B2203" s="4" t="s">
        <v>34</v>
      </c>
      <c r="C2203" s="4" t="s">
        <v>5089</v>
      </c>
      <c r="D2203" s="4" t="s">
        <v>1903</v>
      </c>
      <c r="E2203" s="4">
        <v>7.3797999999999997E-3</v>
      </c>
      <c r="F2203" s="4">
        <v>6.6384300000000001E-4</v>
      </c>
      <c r="G2203" s="4">
        <v>1</v>
      </c>
      <c r="H2203" s="4">
        <v>1</v>
      </c>
      <c r="I2203" s="4">
        <v>2</v>
      </c>
      <c r="J2203" s="4" t="s">
        <v>5085</v>
      </c>
      <c r="K2203" s="4" t="s">
        <v>5090</v>
      </c>
      <c r="L2203" s="4" t="s">
        <v>5091</v>
      </c>
      <c r="M2203" s="4">
        <v>0</v>
      </c>
      <c r="N2203" s="4">
        <v>2175.05258</v>
      </c>
      <c r="O2203" s="4" t="s">
        <v>34</v>
      </c>
      <c r="P2203" s="4" t="s">
        <v>34</v>
      </c>
      <c r="Q2203" s="4">
        <v>1.9819999999999999E-4</v>
      </c>
      <c r="R2203" s="4">
        <v>9.6770000000000005E-4</v>
      </c>
      <c r="S2203" s="4">
        <v>3.01</v>
      </c>
    </row>
    <row r="2204" spans="1:34" x14ac:dyDescent="0.25">
      <c r="A2204" s="3" t="s">
        <v>34</v>
      </c>
      <c r="B2204" s="3" t="s">
        <v>35</v>
      </c>
      <c r="C2204" s="3" t="s">
        <v>947</v>
      </c>
      <c r="D2204" s="3" t="s">
        <v>5092</v>
      </c>
      <c r="E2204" s="3">
        <v>0</v>
      </c>
      <c r="F2204" s="3">
        <v>3.0009999999999999</v>
      </c>
      <c r="G2204" s="3">
        <v>6</v>
      </c>
      <c r="H2204" s="3">
        <v>1</v>
      </c>
      <c r="I2204" s="3">
        <v>1</v>
      </c>
      <c r="J2204" s="3">
        <v>1</v>
      </c>
      <c r="K2204" s="3">
        <v>214</v>
      </c>
      <c r="L2204" s="3">
        <v>24.5</v>
      </c>
      <c r="M2204" s="3">
        <v>5.0199999999999996</v>
      </c>
      <c r="N2204" s="3">
        <v>2.5099999999999998</v>
      </c>
      <c r="O2204" s="3">
        <v>1</v>
      </c>
      <c r="P2204" s="3" t="s">
        <v>39</v>
      </c>
      <c r="Q2204" s="3" t="s">
        <v>39</v>
      </c>
      <c r="R2204" s="3" t="s">
        <v>39</v>
      </c>
      <c r="S2204" s="3" t="s">
        <v>39</v>
      </c>
      <c r="T2204" s="3" t="s">
        <v>39</v>
      </c>
      <c r="U2204" s="3" t="s">
        <v>39</v>
      </c>
      <c r="V2204" s="3" t="s">
        <v>39</v>
      </c>
      <c r="W2204" s="3" t="s">
        <v>39</v>
      </c>
      <c r="X2204" s="3" t="s">
        <v>39</v>
      </c>
      <c r="Y2204" s="3" t="s">
        <v>39</v>
      </c>
      <c r="Z2204" s="3" t="s">
        <v>39</v>
      </c>
      <c r="AA2204" s="3">
        <v>0</v>
      </c>
      <c r="AB2204" s="3" t="s">
        <v>34</v>
      </c>
      <c r="AC2204" s="3">
        <v>1</v>
      </c>
      <c r="AD2204" s="3">
        <v>0</v>
      </c>
      <c r="AE2204" s="3" t="s">
        <v>39</v>
      </c>
      <c r="AF2204" s="3">
        <v>0</v>
      </c>
      <c r="AG2204" s="3" t="s">
        <v>39</v>
      </c>
      <c r="AH2204" s="3" t="s">
        <v>39</v>
      </c>
    </row>
    <row r="2205" spans="1:34" hidden="1" outlineLevel="1" collapsed="1" x14ac:dyDescent="0.25">
      <c r="A2205" t="s">
        <v>39</v>
      </c>
      <c r="B2205" s="2" t="s">
        <v>45</v>
      </c>
      <c r="C2205" s="2" t="s">
        <v>46</v>
      </c>
      <c r="D2205" s="2" t="s">
        <v>33</v>
      </c>
      <c r="E2205" s="2" t="s">
        <v>47</v>
      </c>
      <c r="F2205" s="2" t="s">
        <v>48</v>
      </c>
      <c r="G2205" s="2" t="s">
        <v>28</v>
      </c>
      <c r="H2205" s="2" t="s">
        <v>49</v>
      </c>
      <c r="I2205" s="2" t="s">
        <v>8</v>
      </c>
      <c r="J2205" s="2" t="s">
        <v>50</v>
      </c>
      <c r="K2205" s="2" t="s">
        <v>51</v>
      </c>
      <c r="L2205" s="2" t="s">
        <v>52</v>
      </c>
      <c r="M2205" s="2" t="s">
        <v>53</v>
      </c>
      <c r="N2205" s="2" t="s">
        <v>54</v>
      </c>
      <c r="O2205" s="2" t="s">
        <v>27</v>
      </c>
      <c r="P2205" s="2" t="s">
        <v>55</v>
      </c>
      <c r="Q2205" s="2" t="s">
        <v>56</v>
      </c>
      <c r="R2205" s="2" t="s">
        <v>57</v>
      </c>
      <c r="S2205" s="2" t="s">
        <v>58</v>
      </c>
    </row>
    <row r="2206" spans="1:34" hidden="1" outlineLevel="1" collapsed="1" x14ac:dyDescent="0.25">
      <c r="A2206" t="s">
        <v>39</v>
      </c>
      <c r="B2206" s="4" t="s">
        <v>34</v>
      </c>
      <c r="C2206" s="4" t="s">
        <v>5093</v>
      </c>
      <c r="D2206" s="4" t="s">
        <v>39</v>
      </c>
      <c r="E2206" s="4">
        <v>7.5643899999999998E-3</v>
      </c>
      <c r="F2206" s="4">
        <v>6.6384300000000001E-4</v>
      </c>
      <c r="G2206" s="4">
        <v>1</v>
      </c>
      <c r="H2206" s="4">
        <v>1</v>
      </c>
      <c r="I2206" s="4">
        <v>1</v>
      </c>
      <c r="J2206" s="4" t="s">
        <v>947</v>
      </c>
      <c r="K2206" s="4" t="s">
        <v>5094</v>
      </c>
      <c r="L2206" s="4" t="s">
        <v>39</v>
      </c>
      <c r="M2206" s="4">
        <v>0</v>
      </c>
      <c r="N2206" s="4">
        <v>1384.72999</v>
      </c>
      <c r="O2206" s="4" t="s">
        <v>34</v>
      </c>
      <c r="P2206" s="4" t="s">
        <v>34</v>
      </c>
      <c r="Q2206" s="4">
        <v>1.9819999999999999E-4</v>
      </c>
      <c r="R2206" s="4">
        <v>9.9850000000000004E-4</v>
      </c>
      <c r="S2206" s="4">
        <v>2.5099999999999998</v>
      </c>
    </row>
    <row r="2207" spans="1:34" x14ac:dyDescent="0.25">
      <c r="A2207" s="3" t="s">
        <v>34</v>
      </c>
      <c r="B2207" s="3" t="s">
        <v>35</v>
      </c>
      <c r="C2207" s="3" t="s">
        <v>5095</v>
      </c>
      <c r="D2207" s="3" t="s">
        <v>5096</v>
      </c>
      <c r="E2207" s="3">
        <v>0</v>
      </c>
      <c r="F2207" s="3">
        <v>2.9740000000000002</v>
      </c>
      <c r="G2207" s="3">
        <v>9</v>
      </c>
      <c r="H2207" s="3">
        <v>1</v>
      </c>
      <c r="I2207" s="3">
        <v>1</v>
      </c>
      <c r="J2207" s="3">
        <v>1</v>
      </c>
      <c r="K2207" s="3">
        <v>273</v>
      </c>
      <c r="L2207" s="3">
        <v>30</v>
      </c>
      <c r="M2207" s="3">
        <v>9.66</v>
      </c>
      <c r="N2207" s="3">
        <v>2.79</v>
      </c>
      <c r="O2207" s="3">
        <v>1</v>
      </c>
      <c r="P2207" s="3" t="s">
        <v>5097</v>
      </c>
      <c r="Q2207" s="3" t="s">
        <v>3642</v>
      </c>
      <c r="R2207" s="3" t="s">
        <v>2869</v>
      </c>
      <c r="S2207" s="3" t="s">
        <v>5098</v>
      </c>
      <c r="T2207" s="3" t="s">
        <v>5099</v>
      </c>
      <c r="U2207" s="3" t="s">
        <v>5095</v>
      </c>
      <c r="V2207" s="3" t="s">
        <v>5100</v>
      </c>
      <c r="W2207" s="3" t="s">
        <v>427</v>
      </c>
      <c r="X2207" s="3" t="s">
        <v>39</v>
      </c>
      <c r="Y2207" s="3" t="s">
        <v>39</v>
      </c>
      <c r="Z2207" s="3" t="s">
        <v>39</v>
      </c>
      <c r="AA2207" s="3">
        <v>0</v>
      </c>
      <c r="AB2207" s="3" t="s">
        <v>34</v>
      </c>
      <c r="AC2207" s="3">
        <v>1</v>
      </c>
      <c r="AD2207" s="3">
        <v>0</v>
      </c>
      <c r="AE2207" s="3" t="s">
        <v>39</v>
      </c>
      <c r="AF2207" s="3">
        <v>0</v>
      </c>
      <c r="AG2207" s="3" t="s">
        <v>39</v>
      </c>
      <c r="AH2207" s="3" t="s">
        <v>39</v>
      </c>
    </row>
    <row r="2208" spans="1:34" hidden="1" outlineLevel="1" collapsed="1" x14ac:dyDescent="0.25">
      <c r="A2208" t="s">
        <v>39</v>
      </c>
      <c r="B2208" s="2" t="s">
        <v>45</v>
      </c>
      <c r="C2208" s="2" t="s">
        <v>46</v>
      </c>
      <c r="D2208" s="2" t="s">
        <v>33</v>
      </c>
      <c r="E2208" s="2" t="s">
        <v>47</v>
      </c>
      <c r="F2208" s="2" t="s">
        <v>48</v>
      </c>
      <c r="G2208" s="2" t="s">
        <v>28</v>
      </c>
      <c r="H2208" s="2" t="s">
        <v>49</v>
      </c>
      <c r="I2208" s="2" t="s">
        <v>8</v>
      </c>
      <c r="J2208" s="2" t="s">
        <v>50</v>
      </c>
      <c r="K2208" s="2" t="s">
        <v>51</v>
      </c>
      <c r="L2208" s="2" t="s">
        <v>52</v>
      </c>
      <c r="M2208" s="2" t="s">
        <v>53</v>
      </c>
      <c r="N2208" s="2" t="s">
        <v>54</v>
      </c>
      <c r="O2208" s="2" t="s">
        <v>27</v>
      </c>
      <c r="P2208" s="2" t="s">
        <v>55</v>
      </c>
      <c r="Q2208" s="2" t="s">
        <v>56</v>
      </c>
      <c r="R2208" s="2" t="s">
        <v>57</v>
      </c>
      <c r="S2208" s="2" t="s">
        <v>58</v>
      </c>
    </row>
    <row r="2209" spans="1:34" hidden="1" outlineLevel="1" collapsed="1" x14ac:dyDescent="0.25">
      <c r="A2209" t="s">
        <v>39</v>
      </c>
      <c r="B2209" s="4" t="s">
        <v>34</v>
      </c>
      <c r="C2209" s="4" t="s">
        <v>5101</v>
      </c>
      <c r="D2209" s="4" t="s">
        <v>39</v>
      </c>
      <c r="E2209" s="4">
        <v>7.9083000000000001E-3</v>
      </c>
      <c r="F2209" s="4">
        <v>6.6384300000000001E-4</v>
      </c>
      <c r="G2209" s="4">
        <v>1</v>
      </c>
      <c r="H2209" s="4">
        <v>1</v>
      </c>
      <c r="I2209" s="4">
        <v>1</v>
      </c>
      <c r="J2209" s="4" t="s">
        <v>5095</v>
      </c>
      <c r="K2209" s="4" t="s">
        <v>5102</v>
      </c>
      <c r="L2209" s="4" t="s">
        <v>39</v>
      </c>
      <c r="M2209" s="4">
        <v>0</v>
      </c>
      <c r="N2209" s="4">
        <v>2371.0895700000001</v>
      </c>
      <c r="O2209" s="4" t="s">
        <v>34</v>
      </c>
      <c r="P2209" s="4" t="s">
        <v>34</v>
      </c>
      <c r="Q2209" s="4">
        <v>1.9819999999999999E-4</v>
      </c>
      <c r="R2209" s="4">
        <v>1.0610000000000001E-3</v>
      </c>
      <c r="S2209" s="4">
        <v>2.79</v>
      </c>
    </row>
    <row r="2210" spans="1:34" x14ac:dyDescent="0.25">
      <c r="A2210" s="3" t="s">
        <v>34</v>
      </c>
      <c r="B2210" s="3" t="s">
        <v>35</v>
      </c>
      <c r="C2210" s="3" t="s">
        <v>5103</v>
      </c>
      <c r="D2210" s="3" t="s">
        <v>5104</v>
      </c>
      <c r="E2210" s="3">
        <v>0</v>
      </c>
      <c r="F2210" s="3">
        <v>2.9420000000000002</v>
      </c>
      <c r="G2210" s="3">
        <v>6</v>
      </c>
      <c r="H2210" s="3">
        <v>2</v>
      </c>
      <c r="I2210" s="3">
        <v>3</v>
      </c>
      <c r="J2210" s="3">
        <v>2</v>
      </c>
      <c r="K2210" s="3">
        <v>576</v>
      </c>
      <c r="L2210" s="3">
        <v>63.8</v>
      </c>
      <c r="M2210" s="3">
        <v>8.5299999999999994</v>
      </c>
      <c r="N2210" s="3">
        <v>6.05</v>
      </c>
      <c r="O2210" s="3">
        <v>2</v>
      </c>
      <c r="P2210" s="3" t="s">
        <v>421</v>
      </c>
      <c r="Q2210" s="3" t="s">
        <v>39</v>
      </c>
      <c r="R2210" s="3" t="s">
        <v>619</v>
      </c>
      <c r="S2210" s="3" t="s">
        <v>5105</v>
      </c>
      <c r="T2210" s="3" t="s">
        <v>39</v>
      </c>
      <c r="U2210" s="3" t="s">
        <v>5106</v>
      </c>
      <c r="V2210" s="3" t="s">
        <v>39</v>
      </c>
      <c r="W2210" s="3" t="s">
        <v>358</v>
      </c>
      <c r="X2210" s="3" t="s">
        <v>39</v>
      </c>
      <c r="Y2210" s="3" t="s">
        <v>39</v>
      </c>
      <c r="Z2210" s="3" t="s">
        <v>39</v>
      </c>
      <c r="AA2210" s="3">
        <v>0</v>
      </c>
      <c r="AB2210" s="3" t="s">
        <v>34</v>
      </c>
      <c r="AC2210" s="3">
        <v>1</v>
      </c>
      <c r="AD2210" s="3">
        <v>0</v>
      </c>
      <c r="AE2210" s="3" t="s">
        <v>39</v>
      </c>
      <c r="AF2210" s="3">
        <v>0</v>
      </c>
      <c r="AG2210" s="3" t="s">
        <v>39</v>
      </c>
      <c r="AH2210" s="3" t="s">
        <v>39</v>
      </c>
    </row>
    <row r="2211" spans="1:34" hidden="1" outlineLevel="1" collapsed="1" x14ac:dyDescent="0.25">
      <c r="A2211" t="s">
        <v>39</v>
      </c>
      <c r="B2211" s="2" t="s">
        <v>45</v>
      </c>
      <c r="C2211" s="2" t="s">
        <v>46</v>
      </c>
      <c r="D2211" s="2" t="s">
        <v>33</v>
      </c>
      <c r="E2211" s="2" t="s">
        <v>47</v>
      </c>
      <c r="F2211" s="2" t="s">
        <v>48</v>
      </c>
      <c r="G2211" s="2" t="s">
        <v>28</v>
      </c>
      <c r="H2211" s="2" t="s">
        <v>49</v>
      </c>
      <c r="I2211" s="2" t="s">
        <v>8</v>
      </c>
      <c r="J2211" s="2" t="s">
        <v>50</v>
      </c>
      <c r="K2211" s="2" t="s">
        <v>51</v>
      </c>
      <c r="L2211" s="2" t="s">
        <v>52</v>
      </c>
      <c r="M2211" s="2" t="s">
        <v>53</v>
      </c>
      <c r="N2211" s="2" t="s">
        <v>54</v>
      </c>
      <c r="O2211" s="2" t="s">
        <v>27</v>
      </c>
      <c r="P2211" s="2" t="s">
        <v>55</v>
      </c>
      <c r="Q2211" s="2" t="s">
        <v>56</v>
      </c>
      <c r="R2211" s="2" t="s">
        <v>57</v>
      </c>
      <c r="S2211" s="2" t="s">
        <v>58</v>
      </c>
    </row>
    <row r="2212" spans="1:34" hidden="1" outlineLevel="1" collapsed="1" x14ac:dyDescent="0.25">
      <c r="A2212" t="s">
        <v>39</v>
      </c>
      <c r="B2212" s="4" t="s">
        <v>34</v>
      </c>
      <c r="C2212" s="4" t="s">
        <v>5107</v>
      </c>
      <c r="D2212" s="4" t="s">
        <v>39</v>
      </c>
      <c r="E2212" s="4">
        <v>9.7786899999999996E-2</v>
      </c>
      <c r="F2212" s="4">
        <v>1.97102E-3</v>
      </c>
      <c r="G2212" s="4">
        <v>1</v>
      </c>
      <c r="H2212" s="4">
        <v>1</v>
      </c>
      <c r="I2212" s="4">
        <v>1</v>
      </c>
      <c r="J2212" s="4" t="s">
        <v>5103</v>
      </c>
      <c r="K2212" s="4" t="s">
        <v>5108</v>
      </c>
      <c r="L2212" s="4" t="s">
        <v>39</v>
      </c>
      <c r="M2212" s="4">
        <v>0</v>
      </c>
      <c r="N2212" s="4">
        <v>2194.0986200000002</v>
      </c>
      <c r="O2212" s="4" t="s">
        <v>34</v>
      </c>
      <c r="P2212" s="4" t="s">
        <v>34</v>
      </c>
      <c r="Q2212" s="4">
        <v>5.2709999999999996E-4</v>
      </c>
      <c r="R2212" s="4">
        <v>2.9250000000000002E-2</v>
      </c>
      <c r="S2212" s="4">
        <v>1.73</v>
      </c>
    </row>
    <row r="2213" spans="1:34" hidden="1" outlineLevel="1" collapsed="1" x14ac:dyDescent="0.25">
      <c r="A2213" t="s">
        <v>39</v>
      </c>
      <c r="B2213" s="4" t="s">
        <v>34</v>
      </c>
      <c r="C2213" s="4" t="s">
        <v>5109</v>
      </c>
      <c r="D2213" s="4" t="s">
        <v>39</v>
      </c>
      <c r="E2213" s="4">
        <v>0.121061</v>
      </c>
      <c r="F2213" s="4">
        <v>1.97102E-3</v>
      </c>
      <c r="G2213" s="4">
        <v>1</v>
      </c>
      <c r="H2213" s="4">
        <v>1</v>
      </c>
      <c r="I2213" s="4">
        <v>2</v>
      </c>
      <c r="J2213" s="4" t="s">
        <v>5103</v>
      </c>
      <c r="K2213" s="4" t="s">
        <v>5110</v>
      </c>
      <c r="L2213" s="4" t="s">
        <v>39</v>
      </c>
      <c r="M2213" s="4">
        <v>0</v>
      </c>
      <c r="N2213" s="4">
        <v>1616.8642500000001</v>
      </c>
      <c r="O2213" s="4" t="s">
        <v>34</v>
      </c>
      <c r="P2213" s="4" t="s">
        <v>34</v>
      </c>
      <c r="Q2213" s="4">
        <v>5.2709999999999996E-4</v>
      </c>
      <c r="R2213" s="4">
        <v>3.9109999999999999E-2</v>
      </c>
      <c r="S2213" s="4">
        <v>2</v>
      </c>
    </row>
    <row r="2214" spans="1:34" x14ac:dyDescent="0.25">
      <c r="A2214" s="3" t="s">
        <v>34</v>
      </c>
      <c r="B2214" s="3" t="s">
        <v>35</v>
      </c>
      <c r="C2214" s="3" t="s">
        <v>5111</v>
      </c>
      <c r="D2214" s="3" t="s">
        <v>5112</v>
      </c>
      <c r="E2214" s="3">
        <v>0</v>
      </c>
      <c r="F2214" s="3">
        <v>2.94</v>
      </c>
      <c r="G2214" s="3">
        <v>2</v>
      </c>
      <c r="H2214" s="3">
        <v>1</v>
      </c>
      <c r="I2214" s="3">
        <v>1</v>
      </c>
      <c r="J2214" s="3">
        <v>1</v>
      </c>
      <c r="K2214" s="3">
        <v>628</v>
      </c>
      <c r="L2214" s="3">
        <v>72.400000000000006</v>
      </c>
      <c r="M2214" s="3">
        <v>5.26</v>
      </c>
      <c r="N2214" s="3">
        <v>2.9</v>
      </c>
      <c r="O2214" s="3">
        <v>1</v>
      </c>
      <c r="P2214" s="3" t="s">
        <v>39</v>
      </c>
      <c r="Q2214" s="3" t="s">
        <v>795</v>
      </c>
      <c r="R2214" s="3" t="s">
        <v>39</v>
      </c>
      <c r="S2214" s="3" t="s">
        <v>5113</v>
      </c>
      <c r="T2214" s="3" t="s">
        <v>39</v>
      </c>
      <c r="U2214" s="3" t="s">
        <v>5114</v>
      </c>
      <c r="V2214" s="3" t="s">
        <v>39</v>
      </c>
      <c r="W2214" s="3" t="s">
        <v>42</v>
      </c>
      <c r="X2214" s="3" t="s">
        <v>39</v>
      </c>
      <c r="Y2214" s="3" t="s">
        <v>39</v>
      </c>
      <c r="Z2214" s="3" t="s">
        <v>39</v>
      </c>
      <c r="AA2214" s="3">
        <v>0</v>
      </c>
      <c r="AB2214" s="3" t="s">
        <v>34</v>
      </c>
      <c r="AC2214" s="3">
        <v>1</v>
      </c>
      <c r="AD2214" s="3">
        <v>0</v>
      </c>
      <c r="AE2214" s="3" t="s">
        <v>39</v>
      </c>
      <c r="AF2214" s="3">
        <v>0</v>
      </c>
      <c r="AG2214" s="3" t="s">
        <v>39</v>
      </c>
      <c r="AH2214" s="3" t="s">
        <v>39</v>
      </c>
    </row>
    <row r="2215" spans="1:34" hidden="1" outlineLevel="1" collapsed="1" x14ac:dyDescent="0.25">
      <c r="A2215" t="s">
        <v>39</v>
      </c>
      <c r="B2215" s="2" t="s">
        <v>45</v>
      </c>
      <c r="C2215" s="2" t="s">
        <v>46</v>
      </c>
      <c r="D2215" s="2" t="s">
        <v>33</v>
      </c>
      <c r="E2215" s="2" t="s">
        <v>47</v>
      </c>
      <c r="F2215" s="2" t="s">
        <v>48</v>
      </c>
      <c r="G2215" s="2" t="s">
        <v>28</v>
      </c>
      <c r="H2215" s="2" t="s">
        <v>49</v>
      </c>
      <c r="I2215" s="2" t="s">
        <v>8</v>
      </c>
      <c r="J2215" s="2" t="s">
        <v>50</v>
      </c>
      <c r="K2215" s="2" t="s">
        <v>51</v>
      </c>
      <c r="L2215" s="2" t="s">
        <v>52</v>
      </c>
      <c r="M2215" s="2" t="s">
        <v>53</v>
      </c>
      <c r="N2215" s="2" t="s">
        <v>54</v>
      </c>
      <c r="O2215" s="2" t="s">
        <v>27</v>
      </c>
      <c r="P2215" s="2" t="s">
        <v>55</v>
      </c>
      <c r="Q2215" s="2" t="s">
        <v>56</v>
      </c>
      <c r="R2215" s="2" t="s">
        <v>57</v>
      </c>
      <c r="S2215" s="2" t="s">
        <v>58</v>
      </c>
    </row>
    <row r="2216" spans="1:34" hidden="1" outlineLevel="1" collapsed="1" x14ac:dyDescent="0.25">
      <c r="A2216" t="s">
        <v>39</v>
      </c>
      <c r="B2216" s="4" t="s">
        <v>34</v>
      </c>
      <c r="C2216" s="4" t="s">
        <v>5115</v>
      </c>
      <c r="D2216" s="4" t="s">
        <v>39</v>
      </c>
      <c r="E2216" s="4">
        <v>8.3911799999999998E-3</v>
      </c>
      <c r="F2216" s="4">
        <v>6.6384300000000001E-4</v>
      </c>
      <c r="G2216" s="4">
        <v>1</v>
      </c>
      <c r="H2216" s="4">
        <v>1</v>
      </c>
      <c r="I2216" s="4">
        <v>1</v>
      </c>
      <c r="J2216" s="4" t="s">
        <v>5111</v>
      </c>
      <c r="K2216" s="4" t="s">
        <v>5116</v>
      </c>
      <c r="L2216" s="4" t="s">
        <v>39</v>
      </c>
      <c r="M2216" s="4">
        <v>0</v>
      </c>
      <c r="N2216" s="4">
        <v>1646.79081</v>
      </c>
      <c r="O2216" s="4" t="s">
        <v>34</v>
      </c>
      <c r="P2216" s="4" t="s">
        <v>34</v>
      </c>
      <c r="Q2216" s="4">
        <v>1.9819999999999999E-4</v>
      </c>
      <c r="R2216" s="4">
        <v>1.147E-3</v>
      </c>
      <c r="S2216" s="4">
        <v>2.9</v>
      </c>
    </row>
    <row r="2217" spans="1:34" x14ac:dyDescent="0.25">
      <c r="A2217" s="3" t="s">
        <v>34</v>
      </c>
      <c r="B2217" s="3" t="s">
        <v>35</v>
      </c>
      <c r="C2217" s="3" t="s">
        <v>5117</v>
      </c>
      <c r="D2217" s="3" t="s">
        <v>5118</v>
      </c>
      <c r="E2217" s="3">
        <v>0</v>
      </c>
      <c r="F2217" s="3">
        <v>2.915</v>
      </c>
      <c r="G2217" s="3">
        <v>11</v>
      </c>
      <c r="H2217" s="3">
        <v>2</v>
      </c>
      <c r="I2217" s="3">
        <v>3</v>
      </c>
      <c r="J2217" s="3">
        <v>2</v>
      </c>
      <c r="K2217" s="3">
        <v>247</v>
      </c>
      <c r="L2217" s="3">
        <v>27.6</v>
      </c>
      <c r="M2217" s="3">
        <v>8.84</v>
      </c>
      <c r="N2217" s="3">
        <v>6.58</v>
      </c>
      <c r="O2217" s="3">
        <v>2</v>
      </c>
      <c r="P2217" s="3" t="s">
        <v>3039</v>
      </c>
      <c r="Q2217" s="3" t="s">
        <v>5119</v>
      </c>
      <c r="R2217" s="3" t="s">
        <v>619</v>
      </c>
      <c r="S2217" s="3" t="s">
        <v>5120</v>
      </c>
      <c r="T2217" s="3" t="s">
        <v>5121</v>
      </c>
      <c r="U2217" s="3" t="s">
        <v>5117</v>
      </c>
      <c r="V2217" s="3" t="s">
        <v>5122</v>
      </c>
      <c r="W2217" s="3" t="s">
        <v>147</v>
      </c>
      <c r="X2217" s="3" t="s">
        <v>5123</v>
      </c>
      <c r="Y2217" s="3" t="s">
        <v>5124</v>
      </c>
      <c r="Z2217" s="3" t="s">
        <v>5125</v>
      </c>
      <c r="AA2217" s="3">
        <v>21</v>
      </c>
      <c r="AB2217" s="3" t="s">
        <v>34</v>
      </c>
      <c r="AC2217" s="3">
        <v>1</v>
      </c>
      <c r="AD2217" s="3">
        <v>0</v>
      </c>
      <c r="AE2217" s="3" t="s">
        <v>39</v>
      </c>
      <c r="AF2217" s="3">
        <v>0</v>
      </c>
      <c r="AG2217" s="3" t="s">
        <v>39</v>
      </c>
      <c r="AH2217" s="3" t="s">
        <v>39</v>
      </c>
    </row>
    <row r="2218" spans="1:34" hidden="1" outlineLevel="1" collapsed="1" x14ac:dyDescent="0.25">
      <c r="A2218" t="s">
        <v>39</v>
      </c>
      <c r="B2218" s="2" t="s">
        <v>45</v>
      </c>
      <c r="C2218" s="2" t="s">
        <v>46</v>
      </c>
      <c r="D2218" s="2" t="s">
        <v>33</v>
      </c>
      <c r="E2218" s="2" t="s">
        <v>47</v>
      </c>
      <c r="F2218" s="2" t="s">
        <v>48</v>
      </c>
      <c r="G2218" s="2" t="s">
        <v>28</v>
      </c>
      <c r="H2218" s="2" t="s">
        <v>49</v>
      </c>
      <c r="I2218" s="2" t="s">
        <v>8</v>
      </c>
      <c r="J2218" s="2" t="s">
        <v>50</v>
      </c>
      <c r="K2218" s="2" t="s">
        <v>51</v>
      </c>
      <c r="L2218" s="2" t="s">
        <v>52</v>
      </c>
      <c r="M2218" s="2" t="s">
        <v>53</v>
      </c>
      <c r="N2218" s="2" t="s">
        <v>54</v>
      </c>
      <c r="O2218" s="2" t="s">
        <v>27</v>
      </c>
      <c r="P2218" s="2" t="s">
        <v>55</v>
      </c>
      <c r="Q2218" s="2" t="s">
        <v>56</v>
      </c>
      <c r="R2218" s="2" t="s">
        <v>57</v>
      </c>
      <c r="S2218" s="2" t="s">
        <v>58</v>
      </c>
    </row>
    <row r="2219" spans="1:34" hidden="1" outlineLevel="1" collapsed="1" x14ac:dyDescent="0.25">
      <c r="A2219" t="s">
        <v>39</v>
      </c>
      <c r="B2219" s="4" t="s">
        <v>34</v>
      </c>
      <c r="C2219" s="4" t="s">
        <v>5126</v>
      </c>
      <c r="D2219" s="4" t="s">
        <v>39</v>
      </c>
      <c r="E2219" s="4">
        <v>7.3327400000000001E-2</v>
      </c>
      <c r="F2219" s="4">
        <v>1.35166E-3</v>
      </c>
      <c r="G2219" s="4">
        <v>1</v>
      </c>
      <c r="H2219" s="4">
        <v>1</v>
      </c>
      <c r="I2219" s="4">
        <v>1</v>
      </c>
      <c r="J2219" s="4" t="s">
        <v>5117</v>
      </c>
      <c r="K2219" s="4" t="s">
        <v>5127</v>
      </c>
      <c r="L2219" s="4" t="s">
        <v>39</v>
      </c>
      <c r="M2219" s="4">
        <v>0</v>
      </c>
      <c r="N2219" s="4">
        <v>1178.6204399999999</v>
      </c>
      <c r="O2219" s="4" t="s">
        <v>34</v>
      </c>
      <c r="P2219" s="4" t="s">
        <v>34</v>
      </c>
      <c r="Q2219" s="4">
        <v>3.7310000000000002E-4</v>
      </c>
      <c r="R2219" s="4">
        <v>1.9810000000000001E-2</v>
      </c>
      <c r="S2219" s="4">
        <v>2.52</v>
      </c>
    </row>
    <row r="2220" spans="1:34" hidden="1" outlineLevel="1" collapsed="1" x14ac:dyDescent="0.25">
      <c r="A2220" t="s">
        <v>39</v>
      </c>
      <c r="B2220" s="4" t="s">
        <v>34</v>
      </c>
      <c r="C2220" s="4" t="s">
        <v>5128</v>
      </c>
      <c r="D2220" s="4" t="s">
        <v>39</v>
      </c>
      <c r="E2220" s="4">
        <v>0.167626</v>
      </c>
      <c r="F2220" s="4">
        <v>5.2710999999999999E-3</v>
      </c>
      <c r="G2220" s="4">
        <v>1</v>
      </c>
      <c r="H2220" s="4">
        <v>1</v>
      </c>
      <c r="I2220" s="4">
        <v>2</v>
      </c>
      <c r="J2220" s="4" t="s">
        <v>5117</v>
      </c>
      <c r="K2220" s="4" t="s">
        <v>5129</v>
      </c>
      <c r="L2220" s="4" t="s">
        <v>39</v>
      </c>
      <c r="M2220" s="4">
        <v>0</v>
      </c>
      <c r="N2220" s="4">
        <v>1915.94362</v>
      </c>
      <c r="O2220" s="4" t="s">
        <v>34</v>
      </c>
      <c r="P2220" s="4" t="s">
        <v>34</v>
      </c>
      <c r="Q2220" s="4">
        <v>1.3780000000000001E-3</v>
      </c>
      <c r="R2220" s="4">
        <v>6.1370000000000001E-2</v>
      </c>
      <c r="S2220" s="4">
        <v>2.2799999999999998</v>
      </c>
    </row>
    <row r="2221" spans="1:34" x14ac:dyDescent="0.25">
      <c r="A2221" s="3" t="s">
        <v>34</v>
      </c>
      <c r="B2221" s="3" t="s">
        <v>35</v>
      </c>
      <c r="C2221" s="3" t="s">
        <v>5130</v>
      </c>
      <c r="D2221" s="3" t="s">
        <v>5131</v>
      </c>
      <c r="E2221" s="3">
        <v>0</v>
      </c>
      <c r="F2221" s="3">
        <v>2.8580000000000001</v>
      </c>
      <c r="G2221" s="3">
        <v>2</v>
      </c>
      <c r="H2221" s="3">
        <v>1</v>
      </c>
      <c r="I2221" s="3">
        <v>2</v>
      </c>
      <c r="J2221" s="3">
        <v>1</v>
      </c>
      <c r="K2221" s="3">
        <v>643</v>
      </c>
      <c r="L2221" s="3">
        <v>72</v>
      </c>
      <c r="M2221" s="3">
        <v>4.9400000000000004</v>
      </c>
      <c r="N2221" s="3">
        <v>4.8</v>
      </c>
      <c r="O2221" s="3">
        <v>1</v>
      </c>
      <c r="P2221" s="3" t="s">
        <v>3039</v>
      </c>
      <c r="Q2221" s="3" t="s">
        <v>795</v>
      </c>
      <c r="R2221" s="3" t="s">
        <v>222</v>
      </c>
      <c r="S2221" s="3" t="s">
        <v>5132</v>
      </c>
      <c r="T2221" s="3" t="s">
        <v>5133</v>
      </c>
      <c r="U2221" s="3" t="s">
        <v>5130</v>
      </c>
      <c r="V2221" s="3" t="s">
        <v>5134</v>
      </c>
      <c r="W2221" s="3" t="s">
        <v>42</v>
      </c>
      <c r="X2221" s="3" t="s">
        <v>1290</v>
      </c>
      <c r="Y2221" s="3" t="s">
        <v>800</v>
      </c>
      <c r="Z2221" s="3" t="s">
        <v>39</v>
      </c>
      <c r="AA2221" s="3">
        <v>5</v>
      </c>
      <c r="AB2221" s="3" t="s">
        <v>34</v>
      </c>
      <c r="AC2221" s="3">
        <v>1</v>
      </c>
      <c r="AD2221" s="3">
        <v>0</v>
      </c>
      <c r="AE2221" s="3" t="s">
        <v>39</v>
      </c>
      <c r="AF2221" s="3">
        <v>0</v>
      </c>
      <c r="AG2221" s="3" t="s">
        <v>39</v>
      </c>
      <c r="AH2221" s="3" t="s">
        <v>39</v>
      </c>
    </row>
    <row r="2222" spans="1:34" hidden="1" outlineLevel="1" collapsed="1" x14ac:dyDescent="0.25">
      <c r="A2222" t="s">
        <v>39</v>
      </c>
      <c r="B2222" s="2" t="s">
        <v>45</v>
      </c>
      <c r="C2222" s="2" t="s">
        <v>46</v>
      </c>
      <c r="D2222" s="2" t="s">
        <v>33</v>
      </c>
      <c r="E2222" s="2" t="s">
        <v>47</v>
      </c>
      <c r="F2222" s="2" t="s">
        <v>48</v>
      </c>
      <c r="G2222" s="2" t="s">
        <v>28</v>
      </c>
      <c r="H2222" s="2" t="s">
        <v>49</v>
      </c>
      <c r="I2222" s="2" t="s">
        <v>8</v>
      </c>
      <c r="J2222" s="2" t="s">
        <v>50</v>
      </c>
      <c r="K2222" s="2" t="s">
        <v>51</v>
      </c>
      <c r="L2222" s="2" t="s">
        <v>52</v>
      </c>
      <c r="M2222" s="2" t="s">
        <v>53</v>
      </c>
      <c r="N2222" s="2" t="s">
        <v>54</v>
      </c>
      <c r="O2222" s="2" t="s">
        <v>27</v>
      </c>
      <c r="P2222" s="2" t="s">
        <v>55</v>
      </c>
      <c r="Q2222" s="2" t="s">
        <v>56</v>
      </c>
      <c r="R2222" s="2" t="s">
        <v>57</v>
      </c>
      <c r="S2222" s="2" t="s">
        <v>58</v>
      </c>
    </row>
    <row r="2223" spans="1:34" hidden="1" outlineLevel="1" collapsed="1" x14ac:dyDescent="0.25">
      <c r="A2223" t="s">
        <v>39</v>
      </c>
      <c r="B2223" s="4" t="s">
        <v>34</v>
      </c>
      <c r="C2223" s="4" t="s">
        <v>5135</v>
      </c>
      <c r="D2223" s="4" t="s">
        <v>39</v>
      </c>
      <c r="E2223" s="4">
        <v>9.7305599999999992E-3</v>
      </c>
      <c r="F2223" s="4">
        <v>6.6384300000000001E-4</v>
      </c>
      <c r="G2223" s="4">
        <v>1</v>
      </c>
      <c r="H2223" s="4">
        <v>1</v>
      </c>
      <c r="I2223" s="4">
        <v>2</v>
      </c>
      <c r="J2223" s="4" t="s">
        <v>5130</v>
      </c>
      <c r="K2223" s="4" t="s">
        <v>5136</v>
      </c>
      <c r="L2223" s="4" t="s">
        <v>39</v>
      </c>
      <c r="M2223" s="4">
        <v>0</v>
      </c>
      <c r="N2223" s="4">
        <v>1480.7026599999999</v>
      </c>
      <c r="O2223" s="4" t="s">
        <v>34</v>
      </c>
      <c r="P2223" s="4" t="s">
        <v>34</v>
      </c>
      <c r="Q2223" s="4">
        <v>1.9819999999999999E-4</v>
      </c>
      <c r="R2223" s="4">
        <v>1.387E-3</v>
      </c>
      <c r="S2223" s="4">
        <v>2.5</v>
      </c>
    </row>
    <row r="2224" spans="1:34" x14ac:dyDescent="0.25">
      <c r="A2224" s="3" t="s">
        <v>34</v>
      </c>
      <c r="B2224" s="3" t="s">
        <v>35</v>
      </c>
      <c r="C2224" s="3" t="s">
        <v>5137</v>
      </c>
      <c r="D2224" s="3" t="s">
        <v>5138</v>
      </c>
      <c r="E2224" s="3">
        <v>0</v>
      </c>
      <c r="F2224" s="3">
        <v>2.8530000000000002</v>
      </c>
      <c r="G2224" s="3">
        <v>21</v>
      </c>
      <c r="H2224" s="3">
        <v>1</v>
      </c>
      <c r="I2224" s="3">
        <v>1</v>
      </c>
      <c r="J2224" s="3">
        <v>1</v>
      </c>
      <c r="K2224" s="3">
        <v>86</v>
      </c>
      <c r="L2224" s="3">
        <v>9.4</v>
      </c>
      <c r="M2224" s="3">
        <v>5.97</v>
      </c>
      <c r="N2224" s="3">
        <v>2.5</v>
      </c>
      <c r="O2224" s="3">
        <v>1</v>
      </c>
      <c r="P2224" s="3" t="s">
        <v>39</v>
      </c>
      <c r="Q2224" s="3" t="s">
        <v>39</v>
      </c>
      <c r="R2224" s="3" t="s">
        <v>39</v>
      </c>
      <c r="S2224" s="3" t="s">
        <v>3124</v>
      </c>
      <c r="T2224" s="3" t="s">
        <v>39</v>
      </c>
      <c r="U2224" s="3" t="s">
        <v>5137</v>
      </c>
      <c r="V2224" s="3" t="s">
        <v>39</v>
      </c>
      <c r="W2224" s="3" t="s">
        <v>42</v>
      </c>
      <c r="X2224" s="3" t="s">
        <v>39</v>
      </c>
      <c r="Y2224" s="3" t="s">
        <v>39</v>
      </c>
      <c r="Z2224" s="3" t="s">
        <v>39</v>
      </c>
      <c r="AA2224" s="3">
        <v>0</v>
      </c>
      <c r="AB2224" s="3" t="s">
        <v>34</v>
      </c>
      <c r="AC2224" s="3">
        <v>1</v>
      </c>
      <c r="AD2224" s="3">
        <v>0</v>
      </c>
      <c r="AE2224" s="3" t="s">
        <v>39</v>
      </c>
      <c r="AF2224" s="3">
        <v>0</v>
      </c>
      <c r="AG2224" s="3" t="s">
        <v>39</v>
      </c>
      <c r="AH2224" s="3" t="s">
        <v>39</v>
      </c>
    </row>
    <row r="2225" spans="1:34" hidden="1" outlineLevel="1" collapsed="1" x14ac:dyDescent="0.25">
      <c r="A2225" t="s">
        <v>39</v>
      </c>
      <c r="B2225" s="2" t="s">
        <v>45</v>
      </c>
      <c r="C2225" s="2" t="s">
        <v>46</v>
      </c>
      <c r="D2225" s="2" t="s">
        <v>33</v>
      </c>
      <c r="E2225" s="2" t="s">
        <v>47</v>
      </c>
      <c r="F2225" s="2" t="s">
        <v>48</v>
      </c>
      <c r="G2225" s="2" t="s">
        <v>28</v>
      </c>
      <c r="H2225" s="2" t="s">
        <v>49</v>
      </c>
      <c r="I2225" s="2" t="s">
        <v>8</v>
      </c>
      <c r="J2225" s="2" t="s">
        <v>50</v>
      </c>
      <c r="K2225" s="2" t="s">
        <v>51</v>
      </c>
      <c r="L2225" s="2" t="s">
        <v>52</v>
      </c>
      <c r="M2225" s="2" t="s">
        <v>53</v>
      </c>
      <c r="N2225" s="2" t="s">
        <v>54</v>
      </c>
      <c r="O2225" s="2" t="s">
        <v>27</v>
      </c>
      <c r="P2225" s="2" t="s">
        <v>55</v>
      </c>
      <c r="Q2225" s="2" t="s">
        <v>56</v>
      </c>
      <c r="R2225" s="2" t="s">
        <v>57</v>
      </c>
      <c r="S2225" s="2" t="s">
        <v>58</v>
      </c>
    </row>
    <row r="2226" spans="1:34" hidden="1" outlineLevel="1" collapsed="1" x14ac:dyDescent="0.25">
      <c r="A2226" t="s">
        <v>39</v>
      </c>
      <c r="B2226" s="4" t="s">
        <v>34</v>
      </c>
      <c r="C2226" s="4" t="s">
        <v>5139</v>
      </c>
      <c r="D2226" s="4" t="s">
        <v>39</v>
      </c>
      <c r="E2226" s="4">
        <v>9.8270600000000003E-3</v>
      </c>
      <c r="F2226" s="4">
        <v>6.6384300000000001E-4</v>
      </c>
      <c r="G2226" s="4">
        <v>1</v>
      </c>
      <c r="H2226" s="4">
        <v>1</v>
      </c>
      <c r="I2226" s="4">
        <v>1</v>
      </c>
      <c r="J2226" s="4" t="s">
        <v>5137</v>
      </c>
      <c r="K2226" s="4" t="s">
        <v>5140</v>
      </c>
      <c r="L2226" s="4" t="s">
        <v>39</v>
      </c>
      <c r="M2226" s="4">
        <v>0</v>
      </c>
      <c r="N2226" s="4">
        <v>1854.9331099999999</v>
      </c>
      <c r="O2226" s="4" t="s">
        <v>34</v>
      </c>
      <c r="P2226" s="4" t="s">
        <v>34</v>
      </c>
      <c r="Q2226" s="4">
        <v>1.9819999999999999E-4</v>
      </c>
      <c r="R2226" s="4">
        <v>1.403E-3</v>
      </c>
      <c r="S2226" s="4">
        <v>2.5</v>
      </c>
    </row>
    <row r="2227" spans="1:34" x14ac:dyDescent="0.25">
      <c r="A2227" s="3" t="s">
        <v>34</v>
      </c>
      <c r="B2227" s="3" t="s">
        <v>35</v>
      </c>
      <c r="C2227" s="3" t="s">
        <v>5141</v>
      </c>
      <c r="D2227" s="3" t="s">
        <v>5142</v>
      </c>
      <c r="E2227" s="3">
        <v>0</v>
      </c>
      <c r="F2227" s="3">
        <v>2.839</v>
      </c>
      <c r="G2227" s="3">
        <v>2</v>
      </c>
      <c r="H2227" s="3">
        <v>1</v>
      </c>
      <c r="I2227" s="3">
        <v>1</v>
      </c>
      <c r="J2227" s="3">
        <v>1</v>
      </c>
      <c r="K2227" s="3">
        <v>490</v>
      </c>
      <c r="L2227" s="3">
        <v>56.1</v>
      </c>
      <c r="M2227" s="3">
        <v>8.73</v>
      </c>
      <c r="N2227" s="3">
        <v>1.98</v>
      </c>
      <c r="O2227" s="3">
        <v>1</v>
      </c>
      <c r="P2227" s="3" t="s">
        <v>421</v>
      </c>
      <c r="Q2227" s="3" t="s">
        <v>795</v>
      </c>
      <c r="R2227" s="3" t="s">
        <v>1039</v>
      </c>
      <c r="S2227" s="3" t="s">
        <v>2084</v>
      </c>
      <c r="T2227" s="3" t="s">
        <v>5143</v>
      </c>
      <c r="U2227" s="3" t="s">
        <v>5141</v>
      </c>
      <c r="V2227" s="3" t="s">
        <v>5144</v>
      </c>
      <c r="W2227" s="3" t="s">
        <v>138</v>
      </c>
      <c r="X2227" s="3" t="s">
        <v>39</v>
      </c>
      <c r="Y2227" s="3" t="s">
        <v>39</v>
      </c>
      <c r="Z2227" s="3" t="s">
        <v>39</v>
      </c>
      <c r="AA2227" s="3">
        <v>0</v>
      </c>
      <c r="AB2227" s="3" t="s">
        <v>34</v>
      </c>
      <c r="AC2227" s="3">
        <v>1</v>
      </c>
      <c r="AD2227" s="3">
        <v>0</v>
      </c>
      <c r="AE2227" s="3" t="s">
        <v>39</v>
      </c>
      <c r="AF2227" s="3">
        <v>1</v>
      </c>
      <c r="AG2227" s="3" t="s">
        <v>5145</v>
      </c>
      <c r="AH2227" s="3" t="s">
        <v>5145</v>
      </c>
    </row>
    <row r="2228" spans="1:34" hidden="1" outlineLevel="1" collapsed="1" x14ac:dyDescent="0.25">
      <c r="A2228" t="s">
        <v>39</v>
      </c>
      <c r="B2228" s="2" t="s">
        <v>45</v>
      </c>
      <c r="C2228" s="2" t="s">
        <v>46</v>
      </c>
      <c r="D2228" s="2" t="s">
        <v>33</v>
      </c>
      <c r="E2228" s="2" t="s">
        <v>47</v>
      </c>
      <c r="F2228" s="2" t="s">
        <v>48</v>
      </c>
      <c r="G2228" s="2" t="s">
        <v>28</v>
      </c>
      <c r="H2228" s="2" t="s">
        <v>49</v>
      </c>
      <c r="I2228" s="2" t="s">
        <v>8</v>
      </c>
      <c r="J2228" s="2" t="s">
        <v>50</v>
      </c>
      <c r="K2228" s="2" t="s">
        <v>51</v>
      </c>
      <c r="L2228" s="2" t="s">
        <v>52</v>
      </c>
      <c r="M2228" s="2" t="s">
        <v>53</v>
      </c>
      <c r="N2228" s="2" t="s">
        <v>54</v>
      </c>
      <c r="O2228" s="2" t="s">
        <v>27</v>
      </c>
      <c r="P2228" s="2" t="s">
        <v>55</v>
      </c>
      <c r="Q2228" s="2" t="s">
        <v>56</v>
      </c>
      <c r="R2228" s="2" t="s">
        <v>57</v>
      </c>
      <c r="S2228" s="2" t="s">
        <v>58</v>
      </c>
    </row>
    <row r="2229" spans="1:34" hidden="1" outlineLevel="1" collapsed="1" x14ac:dyDescent="0.25">
      <c r="A2229" t="s">
        <v>39</v>
      </c>
      <c r="B2229" s="4" t="s">
        <v>34</v>
      </c>
      <c r="C2229" s="4" t="s">
        <v>5146</v>
      </c>
      <c r="D2229" s="4" t="s">
        <v>152</v>
      </c>
      <c r="E2229" s="4">
        <v>1.00725E-2</v>
      </c>
      <c r="F2229" s="4">
        <v>6.6384300000000001E-4</v>
      </c>
      <c r="G2229" s="4">
        <v>1</v>
      </c>
      <c r="H2229" s="4">
        <v>1</v>
      </c>
      <c r="I2229" s="4">
        <v>1</v>
      </c>
      <c r="J2229" s="4" t="s">
        <v>5141</v>
      </c>
      <c r="K2229" s="4" t="s">
        <v>5147</v>
      </c>
      <c r="L2229" s="4" t="s">
        <v>5148</v>
      </c>
      <c r="M2229" s="4">
        <v>0</v>
      </c>
      <c r="N2229" s="4">
        <v>1192.66059</v>
      </c>
      <c r="O2229" s="4" t="s">
        <v>34</v>
      </c>
      <c r="P2229" s="4" t="s">
        <v>34</v>
      </c>
      <c r="Q2229" s="4">
        <v>1.9819999999999999E-4</v>
      </c>
      <c r="R2229" s="4">
        <v>1.4499999999999999E-3</v>
      </c>
      <c r="S2229" s="4">
        <v>1.98</v>
      </c>
    </row>
    <row r="2230" spans="1:34" x14ac:dyDescent="0.25">
      <c r="A2230" s="3" t="s">
        <v>34</v>
      </c>
      <c r="B2230" s="3" t="s">
        <v>35</v>
      </c>
      <c r="C2230" s="3" t="s">
        <v>5149</v>
      </c>
      <c r="D2230" s="3" t="s">
        <v>5150</v>
      </c>
      <c r="E2230" s="3">
        <v>0</v>
      </c>
      <c r="F2230" s="3">
        <v>2.8</v>
      </c>
      <c r="G2230" s="3">
        <v>2</v>
      </c>
      <c r="H2230" s="3">
        <v>1</v>
      </c>
      <c r="I2230" s="3">
        <v>2</v>
      </c>
      <c r="J2230" s="3">
        <v>1</v>
      </c>
      <c r="K2230" s="3">
        <v>1134</v>
      </c>
      <c r="L2230" s="3">
        <v>126.1</v>
      </c>
      <c r="M2230" s="3">
        <v>7.01</v>
      </c>
      <c r="N2230" s="3">
        <v>4.3</v>
      </c>
      <c r="O2230" s="3">
        <v>1</v>
      </c>
      <c r="P2230" s="3" t="s">
        <v>421</v>
      </c>
      <c r="Q2230" s="3" t="s">
        <v>885</v>
      </c>
      <c r="R2230" s="3" t="s">
        <v>796</v>
      </c>
      <c r="S2230" s="3" t="s">
        <v>5151</v>
      </c>
      <c r="T2230" s="3" t="s">
        <v>5152</v>
      </c>
      <c r="U2230" s="3" t="s">
        <v>5149</v>
      </c>
      <c r="V2230" s="3" t="s">
        <v>5153</v>
      </c>
      <c r="W2230" s="3" t="s">
        <v>620</v>
      </c>
      <c r="X2230" s="3" t="s">
        <v>39</v>
      </c>
      <c r="Y2230" s="3" t="s">
        <v>39</v>
      </c>
      <c r="Z2230" s="3" t="s">
        <v>39</v>
      </c>
      <c r="AA2230" s="3">
        <v>0</v>
      </c>
      <c r="AB2230" s="3" t="s">
        <v>34</v>
      </c>
      <c r="AC2230" s="3">
        <v>1</v>
      </c>
      <c r="AD2230" s="3">
        <v>0</v>
      </c>
      <c r="AE2230" s="3" t="s">
        <v>39</v>
      </c>
      <c r="AF2230" s="3">
        <v>0</v>
      </c>
      <c r="AG2230" s="3" t="s">
        <v>39</v>
      </c>
      <c r="AH2230" s="3" t="s">
        <v>39</v>
      </c>
    </row>
    <row r="2231" spans="1:34" hidden="1" outlineLevel="1" collapsed="1" x14ac:dyDescent="0.25">
      <c r="A2231" t="s">
        <v>39</v>
      </c>
      <c r="B2231" s="2" t="s">
        <v>45</v>
      </c>
      <c r="C2231" s="2" t="s">
        <v>46</v>
      </c>
      <c r="D2231" s="2" t="s">
        <v>33</v>
      </c>
      <c r="E2231" s="2" t="s">
        <v>47</v>
      </c>
      <c r="F2231" s="2" t="s">
        <v>48</v>
      </c>
      <c r="G2231" s="2" t="s">
        <v>28</v>
      </c>
      <c r="H2231" s="2" t="s">
        <v>49</v>
      </c>
      <c r="I2231" s="2" t="s">
        <v>8</v>
      </c>
      <c r="J2231" s="2" t="s">
        <v>50</v>
      </c>
      <c r="K2231" s="2" t="s">
        <v>51</v>
      </c>
      <c r="L2231" s="2" t="s">
        <v>52</v>
      </c>
      <c r="M2231" s="2" t="s">
        <v>53</v>
      </c>
      <c r="N2231" s="2" t="s">
        <v>54</v>
      </c>
      <c r="O2231" s="2" t="s">
        <v>27</v>
      </c>
      <c r="P2231" s="2" t="s">
        <v>55</v>
      </c>
      <c r="Q2231" s="2" t="s">
        <v>56</v>
      </c>
      <c r="R2231" s="2" t="s">
        <v>57</v>
      </c>
      <c r="S2231" s="2" t="s">
        <v>58</v>
      </c>
    </row>
    <row r="2232" spans="1:34" hidden="1" outlineLevel="1" collapsed="1" x14ac:dyDescent="0.25">
      <c r="A2232" t="s">
        <v>39</v>
      </c>
      <c r="B2232" s="4" t="s">
        <v>34</v>
      </c>
      <c r="C2232" s="4" t="s">
        <v>5154</v>
      </c>
      <c r="D2232" s="4" t="s">
        <v>39</v>
      </c>
      <c r="E2232" s="4">
        <v>5.1887900000000001E-2</v>
      </c>
      <c r="F2232" s="4">
        <v>6.6384300000000001E-4</v>
      </c>
      <c r="G2232" s="4">
        <v>1</v>
      </c>
      <c r="H2232" s="4">
        <v>1</v>
      </c>
      <c r="I2232" s="4">
        <v>2</v>
      </c>
      <c r="J2232" s="4" t="s">
        <v>5149</v>
      </c>
      <c r="K2232" s="4" t="s">
        <v>5155</v>
      </c>
      <c r="L2232" s="4" t="s">
        <v>39</v>
      </c>
      <c r="M2232" s="4">
        <v>0</v>
      </c>
      <c r="N2232" s="4">
        <v>2099.1131399999999</v>
      </c>
      <c r="O2232" s="4" t="s">
        <v>34</v>
      </c>
      <c r="P2232" s="4" t="s">
        <v>34</v>
      </c>
      <c r="Q2232" s="4">
        <v>1.9819999999999999E-4</v>
      </c>
      <c r="R2232" s="4">
        <v>1.2449999999999999E-2</v>
      </c>
      <c r="S2232" s="4">
        <v>2.27</v>
      </c>
    </row>
    <row r="2233" spans="1:34" x14ac:dyDescent="0.25">
      <c r="A2233" s="3" t="s">
        <v>34</v>
      </c>
      <c r="B2233" s="3" t="s">
        <v>35</v>
      </c>
      <c r="C2233" s="3" t="s">
        <v>5156</v>
      </c>
      <c r="D2233" s="3" t="s">
        <v>5157</v>
      </c>
      <c r="E2233" s="3">
        <v>0</v>
      </c>
      <c r="F2233" s="3">
        <v>2.798</v>
      </c>
      <c r="G2233" s="3">
        <v>2</v>
      </c>
      <c r="H2233" s="3">
        <v>1</v>
      </c>
      <c r="I2233" s="3">
        <v>1</v>
      </c>
      <c r="J2233" s="3">
        <v>1</v>
      </c>
      <c r="K2233" s="3">
        <v>572</v>
      </c>
      <c r="L2233" s="3">
        <v>64.400000000000006</v>
      </c>
      <c r="M2233" s="3">
        <v>6.11</v>
      </c>
      <c r="N2233" s="3">
        <v>2.25</v>
      </c>
      <c r="O2233" s="3">
        <v>1</v>
      </c>
      <c r="P2233" s="3" t="s">
        <v>421</v>
      </c>
      <c r="Q2233" s="3" t="s">
        <v>39</v>
      </c>
      <c r="R2233" s="3" t="s">
        <v>619</v>
      </c>
      <c r="S2233" s="3" t="s">
        <v>5158</v>
      </c>
      <c r="T2233" s="3" t="s">
        <v>39</v>
      </c>
      <c r="U2233" s="3" t="s">
        <v>5156</v>
      </c>
      <c r="V2233" s="3" t="s">
        <v>39</v>
      </c>
      <c r="W2233" s="3" t="s">
        <v>1885</v>
      </c>
      <c r="X2233" s="3" t="s">
        <v>39</v>
      </c>
      <c r="Y2233" s="3" t="s">
        <v>39</v>
      </c>
      <c r="Z2233" s="3" t="s">
        <v>39</v>
      </c>
      <c r="AA2233" s="3">
        <v>0</v>
      </c>
      <c r="AB2233" s="3" t="s">
        <v>34</v>
      </c>
      <c r="AC2233" s="3">
        <v>1</v>
      </c>
      <c r="AD2233" s="3">
        <v>0</v>
      </c>
      <c r="AE2233" s="3" t="s">
        <v>39</v>
      </c>
      <c r="AF2233" s="3">
        <v>1</v>
      </c>
      <c r="AG2233" s="3" t="s">
        <v>5159</v>
      </c>
      <c r="AH2233" s="3" t="s">
        <v>5159</v>
      </c>
    </row>
    <row r="2234" spans="1:34" hidden="1" outlineLevel="1" collapsed="1" x14ac:dyDescent="0.25">
      <c r="A2234" t="s">
        <v>39</v>
      </c>
      <c r="B2234" s="2" t="s">
        <v>45</v>
      </c>
      <c r="C2234" s="2" t="s">
        <v>46</v>
      </c>
      <c r="D2234" s="2" t="s">
        <v>33</v>
      </c>
      <c r="E2234" s="2" t="s">
        <v>47</v>
      </c>
      <c r="F2234" s="2" t="s">
        <v>48</v>
      </c>
      <c r="G2234" s="2" t="s">
        <v>28</v>
      </c>
      <c r="H2234" s="2" t="s">
        <v>49</v>
      </c>
      <c r="I2234" s="2" t="s">
        <v>8</v>
      </c>
      <c r="J2234" s="2" t="s">
        <v>50</v>
      </c>
      <c r="K2234" s="2" t="s">
        <v>51</v>
      </c>
      <c r="L2234" s="2" t="s">
        <v>52</v>
      </c>
      <c r="M2234" s="2" t="s">
        <v>53</v>
      </c>
      <c r="N2234" s="2" t="s">
        <v>54</v>
      </c>
      <c r="O2234" s="2" t="s">
        <v>27</v>
      </c>
      <c r="P2234" s="2" t="s">
        <v>55</v>
      </c>
      <c r="Q2234" s="2" t="s">
        <v>56</v>
      </c>
      <c r="R2234" s="2" t="s">
        <v>57</v>
      </c>
      <c r="S2234" s="2" t="s">
        <v>58</v>
      </c>
    </row>
    <row r="2235" spans="1:34" hidden="1" outlineLevel="1" collapsed="1" x14ac:dyDescent="0.25">
      <c r="A2235" t="s">
        <v>39</v>
      </c>
      <c r="B2235" s="4" t="s">
        <v>34</v>
      </c>
      <c r="C2235" s="4" t="s">
        <v>5160</v>
      </c>
      <c r="D2235" s="4" t="s">
        <v>463</v>
      </c>
      <c r="E2235" s="4">
        <v>1.08459E-2</v>
      </c>
      <c r="F2235" s="4">
        <v>6.6384300000000001E-4</v>
      </c>
      <c r="G2235" s="4">
        <v>1</v>
      </c>
      <c r="H2235" s="4">
        <v>1</v>
      </c>
      <c r="I2235" s="4">
        <v>1</v>
      </c>
      <c r="J2235" s="4" t="s">
        <v>5156</v>
      </c>
      <c r="K2235" s="4" t="s">
        <v>5161</v>
      </c>
      <c r="L2235" s="4" t="s">
        <v>5162</v>
      </c>
      <c r="M2235" s="4">
        <v>0</v>
      </c>
      <c r="N2235" s="4">
        <v>1352.68786</v>
      </c>
      <c r="O2235" s="4" t="s">
        <v>34</v>
      </c>
      <c r="P2235" s="4" t="s">
        <v>34</v>
      </c>
      <c r="Q2235" s="4">
        <v>1.9819999999999999E-4</v>
      </c>
      <c r="R2235" s="4">
        <v>1.5939999999999999E-3</v>
      </c>
      <c r="S2235" s="4">
        <v>2.25</v>
      </c>
    </row>
    <row r="2236" spans="1:34" x14ac:dyDescent="0.25">
      <c r="A2236" s="3" t="s">
        <v>34</v>
      </c>
      <c r="B2236" s="3" t="s">
        <v>35</v>
      </c>
      <c r="C2236" s="3" t="s">
        <v>5163</v>
      </c>
      <c r="D2236" s="3" t="s">
        <v>5164</v>
      </c>
      <c r="E2236" s="3">
        <v>0</v>
      </c>
      <c r="F2236" s="3">
        <v>2.7850000000000001</v>
      </c>
      <c r="G2236" s="3">
        <v>8</v>
      </c>
      <c r="H2236" s="3">
        <v>1</v>
      </c>
      <c r="I2236" s="3">
        <v>1</v>
      </c>
      <c r="J2236" s="3">
        <v>1</v>
      </c>
      <c r="K2236" s="3">
        <v>290</v>
      </c>
      <c r="L2236" s="3">
        <v>33.6</v>
      </c>
      <c r="M2236" s="3">
        <v>7.93</v>
      </c>
      <c r="N2236" s="3">
        <v>3.36</v>
      </c>
      <c r="O2236" s="3">
        <v>1</v>
      </c>
      <c r="P2236" s="3" t="s">
        <v>39</v>
      </c>
      <c r="Q2236" s="3" t="s">
        <v>795</v>
      </c>
      <c r="R2236" s="3" t="s">
        <v>39</v>
      </c>
      <c r="S2236" s="3" t="s">
        <v>5165</v>
      </c>
      <c r="T2236" s="3" t="s">
        <v>5166</v>
      </c>
      <c r="U2236" s="3" t="s">
        <v>5163</v>
      </c>
      <c r="V2236" s="3" t="s">
        <v>5163</v>
      </c>
      <c r="W2236" s="3" t="s">
        <v>1558</v>
      </c>
      <c r="X2236" s="3" t="s">
        <v>39</v>
      </c>
      <c r="Y2236" s="3" t="s">
        <v>39</v>
      </c>
      <c r="Z2236" s="3" t="s">
        <v>39</v>
      </c>
      <c r="AA2236" s="3">
        <v>0</v>
      </c>
      <c r="AB2236" s="3" t="s">
        <v>34</v>
      </c>
      <c r="AC2236" s="3">
        <v>1</v>
      </c>
      <c r="AD2236" s="3">
        <v>0</v>
      </c>
      <c r="AE2236" s="3" t="s">
        <v>39</v>
      </c>
      <c r="AF2236" s="3">
        <v>0</v>
      </c>
      <c r="AG2236" s="3" t="s">
        <v>39</v>
      </c>
      <c r="AH2236" s="3" t="s">
        <v>39</v>
      </c>
    </row>
    <row r="2237" spans="1:34" hidden="1" outlineLevel="1" collapsed="1" x14ac:dyDescent="0.25">
      <c r="A2237" t="s">
        <v>39</v>
      </c>
      <c r="B2237" s="2" t="s">
        <v>45</v>
      </c>
      <c r="C2237" s="2" t="s">
        <v>46</v>
      </c>
      <c r="D2237" s="2" t="s">
        <v>33</v>
      </c>
      <c r="E2237" s="2" t="s">
        <v>47</v>
      </c>
      <c r="F2237" s="2" t="s">
        <v>48</v>
      </c>
      <c r="G2237" s="2" t="s">
        <v>28</v>
      </c>
      <c r="H2237" s="2" t="s">
        <v>49</v>
      </c>
      <c r="I2237" s="2" t="s">
        <v>8</v>
      </c>
      <c r="J2237" s="2" t="s">
        <v>50</v>
      </c>
      <c r="K2237" s="2" t="s">
        <v>51</v>
      </c>
      <c r="L2237" s="2" t="s">
        <v>52</v>
      </c>
      <c r="M2237" s="2" t="s">
        <v>53</v>
      </c>
      <c r="N2237" s="2" t="s">
        <v>54</v>
      </c>
      <c r="O2237" s="2" t="s">
        <v>27</v>
      </c>
      <c r="P2237" s="2" t="s">
        <v>55</v>
      </c>
      <c r="Q2237" s="2" t="s">
        <v>56</v>
      </c>
      <c r="R2237" s="2" t="s">
        <v>57</v>
      </c>
      <c r="S2237" s="2" t="s">
        <v>58</v>
      </c>
    </row>
    <row r="2238" spans="1:34" hidden="1" outlineLevel="1" collapsed="1" x14ac:dyDescent="0.25">
      <c r="A2238" t="s">
        <v>39</v>
      </c>
      <c r="B2238" s="4" t="s">
        <v>34</v>
      </c>
      <c r="C2238" s="4" t="s">
        <v>5167</v>
      </c>
      <c r="D2238" s="4" t="s">
        <v>39</v>
      </c>
      <c r="E2238" s="4">
        <v>1.10619E-2</v>
      </c>
      <c r="F2238" s="4">
        <v>6.6384300000000001E-4</v>
      </c>
      <c r="G2238" s="4">
        <v>1</v>
      </c>
      <c r="H2238" s="4">
        <v>1</v>
      </c>
      <c r="I2238" s="4">
        <v>1</v>
      </c>
      <c r="J2238" s="4" t="s">
        <v>5163</v>
      </c>
      <c r="K2238" s="4" t="s">
        <v>5168</v>
      </c>
      <c r="L2238" s="4" t="s">
        <v>39</v>
      </c>
      <c r="M2238" s="4">
        <v>0</v>
      </c>
      <c r="N2238" s="4">
        <v>2567.29475</v>
      </c>
      <c r="O2238" s="4" t="s">
        <v>34</v>
      </c>
      <c r="P2238" s="4" t="s">
        <v>34</v>
      </c>
      <c r="Q2238" s="4">
        <v>1.9819999999999999E-4</v>
      </c>
      <c r="R2238" s="4">
        <v>1.6410000000000001E-3</v>
      </c>
      <c r="S2238" s="4">
        <v>3.36</v>
      </c>
    </row>
    <row r="2239" spans="1:34" x14ac:dyDescent="0.25">
      <c r="A2239" s="3" t="s">
        <v>34</v>
      </c>
      <c r="B2239" s="3" t="s">
        <v>35</v>
      </c>
      <c r="C2239" s="3" t="s">
        <v>5169</v>
      </c>
      <c r="D2239" s="3" t="s">
        <v>5170</v>
      </c>
      <c r="E2239" s="3">
        <v>0</v>
      </c>
      <c r="F2239" s="3">
        <v>2.7829999999999999</v>
      </c>
      <c r="G2239" s="3">
        <v>3</v>
      </c>
      <c r="H2239" s="3">
        <v>1</v>
      </c>
      <c r="I2239" s="3">
        <v>1</v>
      </c>
      <c r="J2239" s="3">
        <v>1</v>
      </c>
      <c r="K2239" s="3">
        <v>562</v>
      </c>
      <c r="L2239" s="3">
        <v>63.2</v>
      </c>
      <c r="M2239" s="3">
        <v>8.4700000000000006</v>
      </c>
      <c r="N2239" s="3">
        <v>3.1</v>
      </c>
      <c r="O2239" s="3">
        <v>1</v>
      </c>
      <c r="P2239" s="3" t="s">
        <v>3039</v>
      </c>
      <c r="Q2239" s="3" t="s">
        <v>39</v>
      </c>
      <c r="R2239" s="3" t="s">
        <v>2166</v>
      </c>
      <c r="S2239" s="3" t="s">
        <v>5171</v>
      </c>
      <c r="T2239" s="3" t="s">
        <v>39</v>
      </c>
      <c r="U2239" s="3" t="s">
        <v>5172</v>
      </c>
      <c r="V2239" s="3" t="s">
        <v>39</v>
      </c>
      <c r="W2239" s="3" t="s">
        <v>42</v>
      </c>
      <c r="X2239" s="3" t="s">
        <v>39</v>
      </c>
      <c r="Y2239" s="3" t="s">
        <v>39</v>
      </c>
      <c r="Z2239" s="3" t="s">
        <v>39</v>
      </c>
      <c r="AA2239" s="3">
        <v>0</v>
      </c>
      <c r="AB2239" s="3" t="s">
        <v>34</v>
      </c>
      <c r="AC2239" s="3">
        <v>1</v>
      </c>
      <c r="AD2239" s="3">
        <v>0</v>
      </c>
      <c r="AE2239" s="3" t="s">
        <v>39</v>
      </c>
      <c r="AF2239" s="3">
        <v>0</v>
      </c>
      <c r="AG2239" s="3" t="s">
        <v>39</v>
      </c>
      <c r="AH2239" s="3" t="s">
        <v>39</v>
      </c>
    </row>
    <row r="2240" spans="1:34" hidden="1" outlineLevel="1" collapsed="1" x14ac:dyDescent="0.25">
      <c r="A2240" t="s">
        <v>39</v>
      </c>
      <c r="B2240" s="2" t="s">
        <v>45</v>
      </c>
      <c r="C2240" s="2" t="s">
        <v>46</v>
      </c>
      <c r="D2240" s="2" t="s">
        <v>33</v>
      </c>
      <c r="E2240" s="2" t="s">
        <v>47</v>
      </c>
      <c r="F2240" s="2" t="s">
        <v>48</v>
      </c>
      <c r="G2240" s="2" t="s">
        <v>28</v>
      </c>
      <c r="H2240" s="2" t="s">
        <v>49</v>
      </c>
      <c r="I2240" s="2" t="s">
        <v>8</v>
      </c>
      <c r="J2240" s="2" t="s">
        <v>50</v>
      </c>
      <c r="K2240" s="2" t="s">
        <v>51</v>
      </c>
      <c r="L2240" s="2" t="s">
        <v>52</v>
      </c>
      <c r="M2240" s="2" t="s">
        <v>53</v>
      </c>
      <c r="N2240" s="2" t="s">
        <v>54</v>
      </c>
      <c r="O2240" s="2" t="s">
        <v>27</v>
      </c>
      <c r="P2240" s="2" t="s">
        <v>55</v>
      </c>
      <c r="Q2240" s="2" t="s">
        <v>56</v>
      </c>
      <c r="R2240" s="2" t="s">
        <v>57</v>
      </c>
      <c r="S2240" s="2" t="s">
        <v>58</v>
      </c>
    </row>
    <row r="2241" spans="1:34" hidden="1" outlineLevel="1" collapsed="1" x14ac:dyDescent="0.25">
      <c r="A2241" t="s">
        <v>39</v>
      </c>
      <c r="B2241" s="4" t="s">
        <v>34</v>
      </c>
      <c r="C2241" s="4" t="s">
        <v>5173</v>
      </c>
      <c r="D2241" s="4" t="s">
        <v>39</v>
      </c>
      <c r="E2241" s="4">
        <v>1.1116600000000001E-2</v>
      </c>
      <c r="F2241" s="4">
        <v>6.6384300000000001E-4</v>
      </c>
      <c r="G2241" s="4">
        <v>1</v>
      </c>
      <c r="H2241" s="4">
        <v>1</v>
      </c>
      <c r="I2241" s="4">
        <v>1</v>
      </c>
      <c r="J2241" s="4" t="s">
        <v>5169</v>
      </c>
      <c r="K2241" s="4" t="s">
        <v>5174</v>
      </c>
      <c r="L2241" s="4" t="s">
        <v>39</v>
      </c>
      <c r="M2241" s="4">
        <v>0</v>
      </c>
      <c r="N2241" s="4">
        <v>1956.0284099999999</v>
      </c>
      <c r="O2241" s="4" t="s">
        <v>34</v>
      </c>
      <c r="P2241" s="4" t="s">
        <v>34</v>
      </c>
      <c r="Q2241" s="4">
        <v>1.9819999999999999E-4</v>
      </c>
      <c r="R2241" s="4">
        <v>1.6479999999999999E-3</v>
      </c>
      <c r="S2241" s="4">
        <v>3.1</v>
      </c>
    </row>
    <row r="2242" spans="1:34" x14ac:dyDescent="0.25">
      <c r="A2242" s="3" t="s">
        <v>34</v>
      </c>
      <c r="B2242" s="3" t="s">
        <v>35</v>
      </c>
      <c r="C2242" s="3" t="s">
        <v>5175</v>
      </c>
      <c r="D2242" s="3" t="s">
        <v>5176</v>
      </c>
      <c r="E2242" s="3">
        <v>0</v>
      </c>
      <c r="F2242" s="3">
        <v>2.7410000000000001</v>
      </c>
      <c r="G2242" s="3">
        <v>1</v>
      </c>
      <c r="H2242" s="3">
        <v>1</v>
      </c>
      <c r="I2242" s="3">
        <v>1</v>
      </c>
      <c r="J2242" s="3">
        <v>1</v>
      </c>
      <c r="K2242" s="3">
        <v>2470</v>
      </c>
      <c r="L2242" s="3">
        <v>281</v>
      </c>
      <c r="M2242" s="3">
        <v>7.23</v>
      </c>
      <c r="N2242" s="3">
        <v>2.93</v>
      </c>
      <c r="O2242" s="3">
        <v>1</v>
      </c>
      <c r="P2242" s="3" t="s">
        <v>39</v>
      </c>
      <c r="Q2242" s="3" t="s">
        <v>39</v>
      </c>
      <c r="R2242" s="3" t="s">
        <v>3962</v>
      </c>
      <c r="S2242" s="3" t="s">
        <v>5177</v>
      </c>
      <c r="T2242" s="3" t="s">
        <v>39</v>
      </c>
      <c r="U2242" s="3" t="s">
        <v>5175</v>
      </c>
      <c r="V2242" s="3" t="s">
        <v>39</v>
      </c>
      <c r="W2242" s="3" t="s">
        <v>1026</v>
      </c>
      <c r="X2242" s="3" t="s">
        <v>39</v>
      </c>
      <c r="Y2242" s="3" t="s">
        <v>39</v>
      </c>
      <c r="Z2242" s="3" t="s">
        <v>39</v>
      </c>
      <c r="AA2242" s="3">
        <v>0</v>
      </c>
      <c r="AB2242" s="3" t="s">
        <v>34</v>
      </c>
      <c r="AC2242" s="3">
        <v>1</v>
      </c>
      <c r="AD2242" s="3">
        <v>0</v>
      </c>
      <c r="AE2242" s="3" t="s">
        <v>39</v>
      </c>
      <c r="AF2242" s="3">
        <v>1</v>
      </c>
      <c r="AG2242" s="3" t="s">
        <v>5178</v>
      </c>
      <c r="AH2242" s="3" t="s">
        <v>5178</v>
      </c>
    </row>
    <row r="2243" spans="1:34" hidden="1" outlineLevel="1" collapsed="1" x14ac:dyDescent="0.25">
      <c r="A2243" t="s">
        <v>39</v>
      </c>
      <c r="B2243" s="2" t="s">
        <v>45</v>
      </c>
      <c r="C2243" s="2" t="s">
        <v>46</v>
      </c>
      <c r="D2243" s="2" t="s">
        <v>33</v>
      </c>
      <c r="E2243" s="2" t="s">
        <v>47</v>
      </c>
      <c r="F2243" s="2" t="s">
        <v>48</v>
      </c>
      <c r="G2243" s="2" t="s">
        <v>28</v>
      </c>
      <c r="H2243" s="2" t="s">
        <v>49</v>
      </c>
      <c r="I2243" s="2" t="s">
        <v>8</v>
      </c>
      <c r="J2243" s="2" t="s">
        <v>50</v>
      </c>
      <c r="K2243" s="2" t="s">
        <v>51</v>
      </c>
      <c r="L2243" s="2" t="s">
        <v>52</v>
      </c>
      <c r="M2243" s="2" t="s">
        <v>53</v>
      </c>
      <c r="N2243" s="2" t="s">
        <v>54</v>
      </c>
      <c r="O2243" s="2" t="s">
        <v>27</v>
      </c>
      <c r="P2243" s="2" t="s">
        <v>55</v>
      </c>
      <c r="Q2243" s="2" t="s">
        <v>56</v>
      </c>
      <c r="R2243" s="2" t="s">
        <v>57</v>
      </c>
      <c r="S2243" s="2" t="s">
        <v>58</v>
      </c>
    </row>
    <row r="2244" spans="1:34" hidden="1" outlineLevel="1" collapsed="1" x14ac:dyDescent="0.25">
      <c r="A2244" t="s">
        <v>39</v>
      </c>
      <c r="B2244" s="4" t="s">
        <v>34</v>
      </c>
      <c r="C2244" s="4" t="s">
        <v>5179</v>
      </c>
      <c r="D2244" s="4" t="s">
        <v>592</v>
      </c>
      <c r="E2244" s="4">
        <v>1.19696E-2</v>
      </c>
      <c r="F2244" s="4">
        <v>6.6384300000000001E-4</v>
      </c>
      <c r="G2244" s="4">
        <v>1</v>
      </c>
      <c r="H2244" s="4">
        <v>1</v>
      </c>
      <c r="I2244" s="4">
        <v>1</v>
      </c>
      <c r="J2244" s="4" t="s">
        <v>5175</v>
      </c>
      <c r="K2244" s="4" t="s">
        <v>5180</v>
      </c>
      <c r="L2244" s="4" t="s">
        <v>5181</v>
      </c>
      <c r="M2244" s="4">
        <v>0</v>
      </c>
      <c r="N2244" s="4">
        <v>1609.80027</v>
      </c>
      <c r="O2244" s="4" t="s">
        <v>34</v>
      </c>
      <c r="P2244" s="4" t="s">
        <v>34</v>
      </c>
      <c r="Q2244" s="4">
        <v>1.9819999999999999E-4</v>
      </c>
      <c r="R2244" s="4">
        <v>1.815E-3</v>
      </c>
      <c r="S2244" s="4">
        <v>2.93</v>
      </c>
    </row>
    <row r="2245" spans="1:34" x14ac:dyDescent="0.25">
      <c r="A2245" s="3" t="s">
        <v>34</v>
      </c>
      <c r="B2245" s="3" t="s">
        <v>35</v>
      </c>
      <c r="C2245" s="3" t="s">
        <v>5182</v>
      </c>
      <c r="D2245" s="3" t="s">
        <v>5183</v>
      </c>
      <c r="E2245" s="3">
        <v>0</v>
      </c>
      <c r="F2245" s="3">
        <v>2.7410000000000001</v>
      </c>
      <c r="G2245" s="3">
        <v>3</v>
      </c>
      <c r="H2245" s="3">
        <v>1</v>
      </c>
      <c r="I2245" s="3">
        <v>1</v>
      </c>
      <c r="J2245" s="3">
        <v>1</v>
      </c>
      <c r="K2245" s="3">
        <v>610</v>
      </c>
      <c r="L2245" s="3">
        <v>68.3</v>
      </c>
      <c r="M2245" s="3">
        <v>6.51</v>
      </c>
      <c r="N2245" s="3">
        <v>3.27</v>
      </c>
      <c r="O2245" s="3">
        <v>1</v>
      </c>
      <c r="P2245" s="3" t="s">
        <v>421</v>
      </c>
      <c r="Q2245" s="3" t="s">
        <v>39</v>
      </c>
      <c r="R2245" s="3" t="s">
        <v>1023</v>
      </c>
      <c r="S2245" s="3" t="s">
        <v>5184</v>
      </c>
      <c r="T2245" s="3" t="s">
        <v>39</v>
      </c>
      <c r="U2245" s="3" t="s">
        <v>5185</v>
      </c>
      <c r="V2245" s="3" t="s">
        <v>39</v>
      </c>
      <c r="W2245" s="3" t="s">
        <v>358</v>
      </c>
      <c r="X2245" s="3" t="s">
        <v>39</v>
      </c>
      <c r="Y2245" s="3" t="s">
        <v>39</v>
      </c>
      <c r="Z2245" s="3" t="s">
        <v>39</v>
      </c>
      <c r="AA2245" s="3">
        <v>0</v>
      </c>
      <c r="AB2245" s="3" t="s">
        <v>34</v>
      </c>
      <c r="AC2245" s="3">
        <v>1</v>
      </c>
      <c r="AD2245" s="3">
        <v>0</v>
      </c>
      <c r="AE2245" s="3" t="s">
        <v>39</v>
      </c>
      <c r="AF2245" s="3">
        <v>0</v>
      </c>
      <c r="AG2245" s="3" t="s">
        <v>39</v>
      </c>
      <c r="AH2245" s="3" t="s">
        <v>39</v>
      </c>
    </row>
    <row r="2246" spans="1:34" hidden="1" outlineLevel="1" collapsed="1" x14ac:dyDescent="0.25">
      <c r="A2246" t="s">
        <v>39</v>
      </c>
      <c r="B2246" s="2" t="s">
        <v>45</v>
      </c>
      <c r="C2246" s="2" t="s">
        <v>46</v>
      </c>
      <c r="D2246" s="2" t="s">
        <v>33</v>
      </c>
      <c r="E2246" s="2" t="s">
        <v>47</v>
      </c>
      <c r="F2246" s="2" t="s">
        <v>48</v>
      </c>
      <c r="G2246" s="2" t="s">
        <v>28</v>
      </c>
      <c r="H2246" s="2" t="s">
        <v>49</v>
      </c>
      <c r="I2246" s="2" t="s">
        <v>8</v>
      </c>
      <c r="J2246" s="2" t="s">
        <v>50</v>
      </c>
      <c r="K2246" s="2" t="s">
        <v>51</v>
      </c>
      <c r="L2246" s="2" t="s">
        <v>52</v>
      </c>
      <c r="M2246" s="2" t="s">
        <v>53</v>
      </c>
      <c r="N2246" s="2" t="s">
        <v>54</v>
      </c>
      <c r="O2246" s="2" t="s">
        <v>27</v>
      </c>
      <c r="P2246" s="2" t="s">
        <v>55</v>
      </c>
      <c r="Q2246" s="2" t="s">
        <v>56</v>
      </c>
      <c r="R2246" s="2" t="s">
        <v>57</v>
      </c>
      <c r="S2246" s="2" t="s">
        <v>58</v>
      </c>
    </row>
    <row r="2247" spans="1:34" hidden="1" outlineLevel="1" collapsed="1" x14ac:dyDescent="0.25">
      <c r="A2247" t="s">
        <v>39</v>
      </c>
      <c r="B2247" s="4" t="s">
        <v>34</v>
      </c>
      <c r="C2247" s="4" t="s">
        <v>5186</v>
      </c>
      <c r="D2247" s="4" t="s">
        <v>39</v>
      </c>
      <c r="E2247" s="4">
        <v>1.19696E-2</v>
      </c>
      <c r="F2247" s="4">
        <v>6.6384300000000001E-4</v>
      </c>
      <c r="G2247" s="4">
        <v>1</v>
      </c>
      <c r="H2247" s="4">
        <v>1</v>
      </c>
      <c r="I2247" s="4">
        <v>1</v>
      </c>
      <c r="J2247" s="4" t="s">
        <v>5182</v>
      </c>
      <c r="K2247" s="4" t="s">
        <v>5187</v>
      </c>
      <c r="L2247" s="4" t="s">
        <v>39</v>
      </c>
      <c r="M2247" s="4">
        <v>0</v>
      </c>
      <c r="N2247" s="4">
        <v>2103.0492100000001</v>
      </c>
      <c r="O2247" s="4" t="s">
        <v>34</v>
      </c>
      <c r="P2247" s="4" t="s">
        <v>34</v>
      </c>
      <c r="Q2247" s="4">
        <v>1.9819999999999999E-4</v>
      </c>
      <c r="R2247" s="4">
        <v>1.8159999999999999E-3</v>
      </c>
      <c r="S2247" s="4">
        <v>3.27</v>
      </c>
    </row>
    <row r="2248" spans="1:34" x14ac:dyDescent="0.25">
      <c r="A2248" s="3" t="s">
        <v>34</v>
      </c>
      <c r="B2248" s="3" t="s">
        <v>35</v>
      </c>
      <c r="C2248" s="3" t="s">
        <v>5188</v>
      </c>
      <c r="D2248" s="3" t="s">
        <v>5189</v>
      </c>
      <c r="E2248" s="3">
        <v>0</v>
      </c>
      <c r="F2248" s="3">
        <v>2.7189999999999999</v>
      </c>
      <c r="G2248" s="3">
        <v>7</v>
      </c>
      <c r="H2248" s="3">
        <v>1</v>
      </c>
      <c r="I2248" s="3">
        <v>1</v>
      </c>
      <c r="J2248" s="3">
        <v>1</v>
      </c>
      <c r="K2248" s="3">
        <v>264</v>
      </c>
      <c r="L2248" s="3">
        <v>30.3</v>
      </c>
      <c r="M2248" s="3">
        <v>8.92</v>
      </c>
      <c r="N2248" s="3">
        <v>3.3</v>
      </c>
      <c r="O2248" s="3">
        <v>1</v>
      </c>
      <c r="P2248" s="3" t="s">
        <v>39</v>
      </c>
      <c r="Q2248" s="3" t="s">
        <v>4122</v>
      </c>
      <c r="R2248" s="3" t="s">
        <v>39</v>
      </c>
      <c r="S2248" s="3" t="s">
        <v>5190</v>
      </c>
      <c r="T2248" s="3" t="s">
        <v>39</v>
      </c>
      <c r="U2248" s="3" t="s">
        <v>5188</v>
      </c>
      <c r="V2248" s="3" t="s">
        <v>39</v>
      </c>
      <c r="W2248" s="3" t="s">
        <v>147</v>
      </c>
      <c r="X2248" s="3" t="s">
        <v>39</v>
      </c>
      <c r="Y2248" s="3" t="s">
        <v>39</v>
      </c>
      <c r="Z2248" s="3" t="s">
        <v>39</v>
      </c>
      <c r="AA2248" s="3">
        <v>0</v>
      </c>
      <c r="AB2248" s="3" t="s">
        <v>34</v>
      </c>
      <c r="AC2248" s="3">
        <v>1</v>
      </c>
      <c r="AD2248" s="3">
        <v>0</v>
      </c>
      <c r="AE2248" s="3" t="s">
        <v>39</v>
      </c>
      <c r="AF2248" s="3">
        <v>1</v>
      </c>
      <c r="AG2248" s="3" t="s">
        <v>5191</v>
      </c>
      <c r="AH2248" s="3" t="s">
        <v>5191</v>
      </c>
    </row>
    <row r="2249" spans="1:34" hidden="1" outlineLevel="1" collapsed="1" x14ac:dyDescent="0.25">
      <c r="A2249" t="s">
        <v>39</v>
      </c>
      <c r="B2249" s="2" t="s">
        <v>45</v>
      </c>
      <c r="C2249" s="2" t="s">
        <v>46</v>
      </c>
      <c r="D2249" s="2" t="s">
        <v>33</v>
      </c>
      <c r="E2249" s="2" t="s">
        <v>47</v>
      </c>
      <c r="F2249" s="2" t="s">
        <v>48</v>
      </c>
      <c r="G2249" s="2" t="s">
        <v>28</v>
      </c>
      <c r="H2249" s="2" t="s">
        <v>49</v>
      </c>
      <c r="I2249" s="2" t="s">
        <v>8</v>
      </c>
      <c r="J2249" s="2" t="s">
        <v>50</v>
      </c>
      <c r="K2249" s="2" t="s">
        <v>51</v>
      </c>
      <c r="L2249" s="2" t="s">
        <v>52</v>
      </c>
      <c r="M2249" s="2" t="s">
        <v>53</v>
      </c>
      <c r="N2249" s="2" t="s">
        <v>54</v>
      </c>
      <c r="O2249" s="2" t="s">
        <v>27</v>
      </c>
      <c r="P2249" s="2" t="s">
        <v>55</v>
      </c>
      <c r="Q2249" s="2" t="s">
        <v>56</v>
      </c>
      <c r="R2249" s="2" t="s">
        <v>57</v>
      </c>
      <c r="S2249" s="2" t="s">
        <v>58</v>
      </c>
    </row>
    <row r="2250" spans="1:34" hidden="1" outlineLevel="1" collapsed="1" x14ac:dyDescent="0.25">
      <c r="A2250" t="s">
        <v>39</v>
      </c>
      <c r="B2250" s="4" t="s">
        <v>34</v>
      </c>
      <c r="C2250" s="4" t="s">
        <v>5192</v>
      </c>
      <c r="D2250" s="4" t="s">
        <v>582</v>
      </c>
      <c r="E2250" s="4">
        <v>1.24507E-2</v>
      </c>
      <c r="F2250" s="4">
        <v>6.6384300000000001E-4</v>
      </c>
      <c r="G2250" s="4">
        <v>1</v>
      </c>
      <c r="H2250" s="4">
        <v>1</v>
      </c>
      <c r="I2250" s="4">
        <v>1</v>
      </c>
      <c r="J2250" s="4" t="s">
        <v>5188</v>
      </c>
      <c r="K2250" s="4" t="s">
        <v>5193</v>
      </c>
      <c r="L2250" s="4" t="s">
        <v>5194</v>
      </c>
      <c r="M2250" s="4">
        <v>1</v>
      </c>
      <c r="N2250" s="4">
        <v>2194.0543699999998</v>
      </c>
      <c r="O2250" s="4" t="s">
        <v>34</v>
      </c>
      <c r="P2250" s="4" t="s">
        <v>34</v>
      </c>
      <c r="Q2250" s="4">
        <v>1.9819999999999999E-4</v>
      </c>
      <c r="R2250" s="4">
        <v>1.9109999999999999E-3</v>
      </c>
      <c r="S2250" s="4">
        <v>3.3</v>
      </c>
    </row>
    <row r="2251" spans="1:34" x14ac:dyDescent="0.25">
      <c r="A2251" s="3" t="s">
        <v>34</v>
      </c>
      <c r="B2251" s="3" t="s">
        <v>35</v>
      </c>
      <c r="C2251" s="3" t="s">
        <v>5195</v>
      </c>
      <c r="D2251" s="3" t="s">
        <v>5196</v>
      </c>
      <c r="E2251" s="3">
        <v>0</v>
      </c>
      <c r="F2251" s="3">
        <v>2.6880000000000002</v>
      </c>
      <c r="G2251" s="3">
        <v>8</v>
      </c>
      <c r="H2251" s="3">
        <v>1</v>
      </c>
      <c r="I2251" s="3">
        <v>1</v>
      </c>
      <c r="J2251" s="3">
        <v>1</v>
      </c>
      <c r="K2251" s="3">
        <v>194</v>
      </c>
      <c r="L2251" s="3">
        <v>22.3</v>
      </c>
      <c r="M2251" s="3">
        <v>4.51</v>
      </c>
      <c r="N2251" s="3">
        <v>2.0699999999999998</v>
      </c>
      <c r="O2251" s="3">
        <v>1</v>
      </c>
      <c r="P2251" s="3" t="s">
        <v>421</v>
      </c>
      <c r="Q2251" s="3" t="s">
        <v>39</v>
      </c>
      <c r="R2251" s="3" t="s">
        <v>39</v>
      </c>
      <c r="S2251" s="3" t="s">
        <v>5197</v>
      </c>
      <c r="T2251" s="3" t="s">
        <v>39</v>
      </c>
      <c r="U2251" s="3" t="s">
        <v>5198</v>
      </c>
      <c r="V2251" s="3" t="s">
        <v>39</v>
      </c>
      <c r="W2251" s="3" t="s">
        <v>42</v>
      </c>
      <c r="X2251" s="3" t="s">
        <v>39</v>
      </c>
      <c r="Y2251" s="3" t="s">
        <v>39</v>
      </c>
      <c r="Z2251" s="3" t="s">
        <v>39</v>
      </c>
      <c r="AA2251" s="3">
        <v>0</v>
      </c>
      <c r="AB2251" s="3" t="s">
        <v>34</v>
      </c>
      <c r="AC2251" s="3">
        <v>1</v>
      </c>
      <c r="AD2251" s="3">
        <v>0</v>
      </c>
      <c r="AE2251" s="3" t="s">
        <v>39</v>
      </c>
      <c r="AF2251" s="3">
        <v>0</v>
      </c>
      <c r="AG2251" s="3" t="s">
        <v>39</v>
      </c>
      <c r="AH2251" s="3" t="s">
        <v>2485</v>
      </c>
    </row>
    <row r="2252" spans="1:34" hidden="1" outlineLevel="1" collapsed="1" x14ac:dyDescent="0.25">
      <c r="A2252" t="s">
        <v>39</v>
      </c>
      <c r="B2252" s="2" t="s">
        <v>45</v>
      </c>
      <c r="C2252" s="2" t="s">
        <v>46</v>
      </c>
      <c r="D2252" s="2" t="s">
        <v>33</v>
      </c>
      <c r="E2252" s="2" t="s">
        <v>47</v>
      </c>
      <c r="F2252" s="2" t="s">
        <v>48</v>
      </c>
      <c r="G2252" s="2" t="s">
        <v>28</v>
      </c>
      <c r="H2252" s="2" t="s">
        <v>49</v>
      </c>
      <c r="I2252" s="2" t="s">
        <v>8</v>
      </c>
      <c r="J2252" s="2" t="s">
        <v>50</v>
      </c>
      <c r="K2252" s="2" t="s">
        <v>51</v>
      </c>
      <c r="L2252" s="2" t="s">
        <v>52</v>
      </c>
      <c r="M2252" s="2" t="s">
        <v>53</v>
      </c>
      <c r="N2252" s="2" t="s">
        <v>54</v>
      </c>
      <c r="O2252" s="2" t="s">
        <v>27</v>
      </c>
      <c r="P2252" s="2" t="s">
        <v>55</v>
      </c>
      <c r="Q2252" s="2" t="s">
        <v>56</v>
      </c>
      <c r="R2252" s="2" t="s">
        <v>57</v>
      </c>
      <c r="S2252" s="2" t="s">
        <v>58</v>
      </c>
    </row>
    <row r="2253" spans="1:34" hidden="1" outlineLevel="1" collapsed="1" x14ac:dyDescent="0.25">
      <c r="A2253" t="s">
        <v>39</v>
      </c>
      <c r="B2253" s="4" t="s">
        <v>34</v>
      </c>
      <c r="C2253" s="4" t="s">
        <v>5199</v>
      </c>
      <c r="D2253" s="4" t="s">
        <v>1306</v>
      </c>
      <c r="E2253" s="4">
        <v>1.3143800000000001E-2</v>
      </c>
      <c r="F2253" s="4">
        <v>6.6384300000000001E-4</v>
      </c>
      <c r="G2253" s="4">
        <v>1</v>
      </c>
      <c r="H2253" s="4">
        <v>1</v>
      </c>
      <c r="I2253" s="4">
        <v>1</v>
      </c>
      <c r="J2253" s="4" t="s">
        <v>5195</v>
      </c>
      <c r="K2253" s="4" t="s">
        <v>5200</v>
      </c>
      <c r="L2253" s="4" t="s">
        <v>5201</v>
      </c>
      <c r="M2253" s="4">
        <v>0</v>
      </c>
      <c r="N2253" s="4">
        <v>1445.75945</v>
      </c>
      <c r="O2253" s="4" t="s">
        <v>34</v>
      </c>
      <c r="P2253" s="4" t="s">
        <v>34</v>
      </c>
      <c r="Q2253" s="4">
        <v>1.9819999999999999E-4</v>
      </c>
      <c r="R2253" s="4">
        <v>2.0500000000000002E-3</v>
      </c>
      <c r="S2253" s="4">
        <v>2.0699999999999998</v>
      </c>
    </row>
    <row r="2254" spans="1:34" x14ac:dyDescent="0.25">
      <c r="A2254" s="3" t="s">
        <v>34</v>
      </c>
      <c r="B2254" s="3" t="s">
        <v>35</v>
      </c>
      <c r="C2254" s="3" t="s">
        <v>5202</v>
      </c>
      <c r="D2254" s="3" t="s">
        <v>5203</v>
      </c>
      <c r="E2254" s="3">
        <v>0</v>
      </c>
      <c r="F2254" s="3">
        <v>2.681</v>
      </c>
      <c r="G2254" s="3">
        <v>8</v>
      </c>
      <c r="H2254" s="3">
        <v>1</v>
      </c>
      <c r="I2254" s="3">
        <v>2</v>
      </c>
      <c r="J2254" s="3">
        <v>1</v>
      </c>
      <c r="K2254" s="3">
        <v>183</v>
      </c>
      <c r="L2254" s="3">
        <v>21.9</v>
      </c>
      <c r="M2254" s="3">
        <v>9.76</v>
      </c>
      <c r="N2254" s="3">
        <v>5.25</v>
      </c>
      <c r="O2254" s="3">
        <v>1</v>
      </c>
      <c r="P2254" s="3" t="s">
        <v>39</v>
      </c>
      <c r="Q2254" s="3" t="s">
        <v>39</v>
      </c>
      <c r="R2254" s="3" t="s">
        <v>355</v>
      </c>
      <c r="S2254" s="3" t="s">
        <v>5204</v>
      </c>
      <c r="T2254" s="3" t="s">
        <v>39</v>
      </c>
      <c r="U2254" s="3" t="s">
        <v>5205</v>
      </c>
      <c r="V2254" s="3" t="s">
        <v>39</v>
      </c>
      <c r="W2254" s="3" t="s">
        <v>652</v>
      </c>
      <c r="X2254" s="3" t="s">
        <v>39</v>
      </c>
      <c r="Y2254" s="3" t="s">
        <v>39</v>
      </c>
      <c r="Z2254" s="3" t="s">
        <v>39</v>
      </c>
      <c r="AA2254" s="3">
        <v>0</v>
      </c>
      <c r="AB2254" s="3" t="s">
        <v>34</v>
      </c>
      <c r="AC2254" s="3">
        <v>1</v>
      </c>
      <c r="AD2254" s="3">
        <v>0</v>
      </c>
      <c r="AE2254" s="3" t="s">
        <v>39</v>
      </c>
      <c r="AF2254" s="3">
        <v>0</v>
      </c>
      <c r="AG2254" s="3" t="s">
        <v>39</v>
      </c>
      <c r="AH2254" s="3" t="s">
        <v>39</v>
      </c>
    </row>
    <row r="2255" spans="1:34" hidden="1" outlineLevel="1" collapsed="1" x14ac:dyDescent="0.25">
      <c r="A2255" t="s">
        <v>39</v>
      </c>
      <c r="B2255" s="2" t="s">
        <v>45</v>
      </c>
      <c r="C2255" s="2" t="s">
        <v>46</v>
      </c>
      <c r="D2255" s="2" t="s">
        <v>33</v>
      </c>
      <c r="E2255" s="2" t="s">
        <v>47</v>
      </c>
      <c r="F2255" s="2" t="s">
        <v>48</v>
      </c>
      <c r="G2255" s="2" t="s">
        <v>28</v>
      </c>
      <c r="H2255" s="2" t="s">
        <v>49</v>
      </c>
      <c r="I2255" s="2" t="s">
        <v>8</v>
      </c>
      <c r="J2255" s="2" t="s">
        <v>50</v>
      </c>
      <c r="K2255" s="2" t="s">
        <v>51</v>
      </c>
      <c r="L2255" s="2" t="s">
        <v>52</v>
      </c>
      <c r="M2255" s="2" t="s">
        <v>53</v>
      </c>
      <c r="N2255" s="2" t="s">
        <v>54</v>
      </c>
      <c r="O2255" s="2" t="s">
        <v>27</v>
      </c>
      <c r="P2255" s="2" t="s">
        <v>55</v>
      </c>
      <c r="Q2255" s="2" t="s">
        <v>56</v>
      </c>
      <c r="R2255" s="2" t="s">
        <v>57</v>
      </c>
      <c r="S2255" s="2" t="s">
        <v>58</v>
      </c>
    </row>
    <row r="2256" spans="1:34" hidden="1" outlineLevel="1" collapsed="1" x14ac:dyDescent="0.25">
      <c r="A2256" t="s">
        <v>39</v>
      </c>
      <c r="B2256" s="4" t="s">
        <v>34</v>
      </c>
      <c r="C2256" s="4" t="s">
        <v>5206</v>
      </c>
      <c r="D2256" s="4" t="s">
        <v>39</v>
      </c>
      <c r="E2256" s="4">
        <v>1.32739E-2</v>
      </c>
      <c r="F2256" s="4">
        <v>6.6384300000000001E-4</v>
      </c>
      <c r="G2256" s="4">
        <v>1</v>
      </c>
      <c r="H2256" s="4">
        <v>1</v>
      </c>
      <c r="I2256" s="4">
        <v>2</v>
      </c>
      <c r="J2256" s="4" t="s">
        <v>5202</v>
      </c>
      <c r="K2256" s="4" t="s">
        <v>5207</v>
      </c>
      <c r="L2256" s="4" t="s">
        <v>39</v>
      </c>
      <c r="M2256" s="4">
        <v>0</v>
      </c>
      <c r="N2256" s="4">
        <v>1641.89588</v>
      </c>
      <c r="O2256" s="4" t="s">
        <v>34</v>
      </c>
      <c r="P2256" s="4" t="s">
        <v>34</v>
      </c>
      <c r="Q2256" s="4">
        <v>1.9819999999999999E-4</v>
      </c>
      <c r="R2256" s="4">
        <v>2.0839999999999999E-3</v>
      </c>
      <c r="S2256" s="4">
        <v>2.68</v>
      </c>
    </row>
    <row r="2257" spans="1:34" x14ac:dyDescent="0.25">
      <c r="A2257" s="3" t="s">
        <v>34</v>
      </c>
      <c r="B2257" s="3" t="s">
        <v>35</v>
      </c>
      <c r="C2257" s="3" t="s">
        <v>5208</v>
      </c>
      <c r="D2257" s="3" t="s">
        <v>5209</v>
      </c>
      <c r="E2257" s="3">
        <v>0</v>
      </c>
      <c r="F2257" s="3">
        <v>2.6789999999999998</v>
      </c>
      <c r="G2257" s="3">
        <v>4</v>
      </c>
      <c r="H2257" s="3">
        <v>1</v>
      </c>
      <c r="I2257" s="3">
        <v>1</v>
      </c>
      <c r="J2257" s="3">
        <v>1</v>
      </c>
      <c r="K2257" s="3">
        <v>428</v>
      </c>
      <c r="L2257" s="3">
        <v>47.9</v>
      </c>
      <c r="M2257" s="3">
        <v>5.53</v>
      </c>
      <c r="N2257" s="3">
        <v>2.44</v>
      </c>
      <c r="O2257" s="3">
        <v>1</v>
      </c>
      <c r="P2257" s="3" t="s">
        <v>4044</v>
      </c>
      <c r="Q2257" s="3" t="s">
        <v>5210</v>
      </c>
      <c r="R2257" s="3" t="s">
        <v>4428</v>
      </c>
      <c r="S2257" s="3" t="s">
        <v>5211</v>
      </c>
      <c r="T2257" s="3" t="s">
        <v>5212</v>
      </c>
      <c r="U2257" s="3" t="s">
        <v>5208</v>
      </c>
      <c r="V2257" s="3" t="s">
        <v>5213</v>
      </c>
      <c r="W2257" s="3" t="s">
        <v>42</v>
      </c>
      <c r="X2257" s="3" t="s">
        <v>5214</v>
      </c>
      <c r="Y2257" s="3" t="s">
        <v>5215</v>
      </c>
      <c r="Z2257" s="3" t="s">
        <v>5216</v>
      </c>
      <c r="AA2257" s="3">
        <v>50</v>
      </c>
      <c r="AB2257" s="3" t="s">
        <v>34</v>
      </c>
      <c r="AC2257" s="3">
        <v>1</v>
      </c>
      <c r="AD2257" s="3">
        <v>0</v>
      </c>
      <c r="AE2257" s="3" t="s">
        <v>39</v>
      </c>
      <c r="AF2257" s="3">
        <v>0</v>
      </c>
      <c r="AG2257" s="3" t="s">
        <v>39</v>
      </c>
      <c r="AH2257" s="3" t="s">
        <v>39</v>
      </c>
    </row>
    <row r="2258" spans="1:34" hidden="1" outlineLevel="1" collapsed="1" x14ac:dyDescent="0.25">
      <c r="A2258" t="s">
        <v>39</v>
      </c>
      <c r="B2258" s="2" t="s">
        <v>45</v>
      </c>
      <c r="C2258" s="2" t="s">
        <v>46</v>
      </c>
      <c r="D2258" s="2" t="s">
        <v>33</v>
      </c>
      <c r="E2258" s="2" t="s">
        <v>47</v>
      </c>
      <c r="F2258" s="2" t="s">
        <v>48</v>
      </c>
      <c r="G2258" s="2" t="s">
        <v>28</v>
      </c>
      <c r="H2258" s="2" t="s">
        <v>49</v>
      </c>
      <c r="I2258" s="2" t="s">
        <v>8</v>
      </c>
      <c r="J2258" s="2" t="s">
        <v>50</v>
      </c>
      <c r="K2258" s="2" t="s">
        <v>51</v>
      </c>
      <c r="L2258" s="2" t="s">
        <v>52</v>
      </c>
      <c r="M2258" s="2" t="s">
        <v>53</v>
      </c>
      <c r="N2258" s="2" t="s">
        <v>54</v>
      </c>
      <c r="O2258" s="2" t="s">
        <v>27</v>
      </c>
      <c r="P2258" s="2" t="s">
        <v>55</v>
      </c>
      <c r="Q2258" s="2" t="s">
        <v>56</v>
      </c>
      <c r="R2258" s="2" t="s">
        <v>57</v>
      </c>
      <c r="S2258" s="2" t="s">
        <v>58</v>
      </c>
    </row>
    <row r="2259" spans="1:34" hidden="1" outlineLevel="1" collapsed="1" x14ac:dyDescent="0.25">
      <c r="A2259" t="s">
        <v>39</v>
      </c>
      <c r="B2259" s="4" t="s">
        <v>34</v>
      </c>
      <c r="C2259" s="4" t="s">
        <v>5217</v>
      </c>
      <c r="D2259" s="4" t="s">
        <v>39</v>
      </c>
      <c r="E2259" s="4">
        <v>1.33394E-2</v>
      </c>
      <c r="F2259" s="4">
        <v>6.6384300000000001E-4</v>
      </c>
      <c r="G2259" s="4">
        <v>1</v>
      </c>
      <c r="H2259" s="4">
        <v>1</v>
      </c>
      <c r="I2259" s="4">
        <v>1</v>
      </c>
      <c r="J2259" s="4" t="s">
        <v>5208</v>
      </c>
      <c r="K2259" s="4" t="s">
        <v>5218</v>
      </c>
      <c r="L2259" s="4" t="s">
        <v>39</v>
      </c>
      <c r="M2259" s="4">
        <v>0</v>
      </c>
      <c r="N2259" s="4">
        <v>1970.0117</v>
      </c>
      <c r="O2259" s="4" t="s">
        <v>34</v>
      </c>
      <c r="P2259" s="4" t="s">
        <v>34</v>
      </c>
      <c r="Q2259" s="4">
        <v>1.9819999999999999E-4</v>
      </c>
      <c r="R2259" s="4">
        <v>2.0939999999999999E-3</v>
      </c>
      <c r="S2259" s="4">
        <v>2.44</v>
      </c>
    </row>
    <row r="2260" spans="1:34" x14ac:dyDescent="0.25">
      <c r="A2260" s="3" t="s">
        <v>34</v>
      </c>
      <c r="B2260" s="3" t="s">
        <v>35</v>
      </c>
      <c r="C2260" s="3" t="s">
        <v>5219</v>
      </c>
      <c r="D2260" s="3" t="s">
        <v>5220</v>
      </c>
      <c r="E2260" s="3">
        <v>0</v>
      </c>
      <c r="F2260" s="3">
        <v>2.677</v>
      </c>
      <c r="G2260" s="3">
        <v>4</v>
      </c>
      <c r="H2260" s="3">
        <v>1</v>
      </c>
      <c r="I2260" s="3">
        <v>1</v>
      </c>
      <c r="J2260" s="3">
        <v>1</v>
      </c>
      <c r="K2260" s="3">
        <v>390</v>
      </c>
      <c r="L2260" s="3">
        <v>44</v>
      </c>
      <c r="M2260" s="3">
        <v>9.42</v>
      </c>
      <c r="N2260" s="3">
        <v>2.4700000000000002</v>
      </c>
      <c r="O2260" s="3">
        <v>1</v>
      </c>
      <c r="P2260" s="3" t="s">
        <v>421</v>
      </c>
      <c r="Q2260" s="3" t="s">
        <v>39</v>
      </c>
      <c r="R2260" s="3" t="s">
        <v>619</v>
      </c>
      <c r="S2260" s="3" t="s">
        <v>5221</v>
      </c>
      <c r="T2260" s="3" t="s">
        <v>39</v>
      </c>
      <c r="U2260" s="3" t="s">
        <v>5219</v>
      </c>
      <c r="V2260" s="3" t="s">
        <v>39</v>
      </c>
      <c r="W2260" s="3" t="s">
        <v>620</v>
      </c>
      <c r="X2260" s="3" t="s">
        <v>39</v>
      </c>
      <c r="Y2260" s="3" t="s">
        <v>39</v>
      </c>
      <c r="Z2260" s="3" t="s">
        <v>39</v>
      </c>
      <c r="AA2260" s="3">
        <v>0</v>
      </c>
      <c r="AB2260" s="3" t="s">
        <v>34</v>
      </c>
      <c r="AC2260" s="3">
        <v>1</v>
      </c>
      <c r="AD2260" s="3">
        <v>0</v>
      </c>
      <c r="AE2260" s="3" t="s">
        <v>39</v>
      </c>
      <c r="AF2260" s="3">
        <v>0</v>
      </c>
      <c r="AG2260" s="3" t="s">
        <v>39</v>
      </c>
      <c r="AH2260" s="3" t="s">
        <v>39</v>
      </c>
    </row>
    <row r="2261" spans="1:34" hidden="1" outlineLevel="1" collapsed="1" x14ac:dyDescent="0.25">
      <c r="A2261" t="s">
        <v>39</v>
      </c>
      <c r="B2261" s="2" t="s">
        <v>45</v>
      </c>
      <c r="C2261" s="2" t="s">
        <v>46</v>
      </c>
      <c r="D2261" s="2" t="s">
        <v>33</v>
      </c>
      <c r="E2261" s="2" t="s">
        <v>47</v>
      </c>
      <c r="F2261" s="2" t="s">
        <v>48</v>
      </c>
      <c r="G2261" s="2" t="s">
        <v>28</v>
      </c>
      <c r="H2261" s="2" t="s">
        <v>49</v>
      </c>
      <c r="I2261" s="2" t="s">
        <v>8</v>
      </c>
      <c r="J2261" s="2" t="s">
        <v>50</v>
      </c>
      <c r="K2261" s="2" t="s">
        <v>51</v>
      </c>
      <c r="L2261" s="2" t="s">
        <v>52</v>
      </c>
      <c r="M2261" s="2" t="s">
        <v>53</v>
      </c>
      <c r="N2261" s="2" t="s">
        <v>54</v>
      </c>
      <c r="O2261" s="2" t="s">
        <v>27</v>
      </c>
      <c r="P2261" s="2" t="s">
        <v>55</v>
      </c>
      <c r="Q2261" s="2" t="s">
        <v>56</v>
      </c>
      <c r="R2261" s="2" t="s">
        <v>57</v>
      </c>
      <c r="S2261" s="2" t="s">
        <v>58</v>
      </c>
    </row>
    <row r="2262" spans="1:34" hidden="1" outlineLevel="1" collapsed="1" x14ac:dyDescent="0.25">
      <c r="A2262" t="s">
        <v>39</v>
      </c>
      <c r="B2262" s="4" t="s">
        <v>34</v>
      </c>
      <c r="C2262" s="4" t="s">
        <v>5222</v>
      </c>
      <c r="D2262" s="4" t="s">
        <v>39</v>
      </c>
      <c r="E2262" s="4">
        <v>1.3405200000000001E-2</v>
      </c>
      <c r="F2262" s="4">
        <v>6.6384300000000001E-4</v>
      </c>
      <c r="G2262" s="4">
        <v>1</v>
      </c>
      <c r="H2262" s="4">
        <v>1</v>
      </c>
      <c r="I2262" s="4">
        <v>1</v>
      </c>
      <c r="J2262" s="4" t="s">
        <v>5219</v>
      </c>
      <c r="K2262" s="4" t="s">
        <v>5223</v>
      </c>
      <c r="L2262" s="4" t="s">
        <v>39</v>
      </c>
      <c r="M2262" s="4">
        <v>0</v>
      </c>
      <c r="N2262" s="4">
        <v>1634.87481</v>
      </c>
      <c r="O2262" s="4" t="s">
        <v>34</v>
      </c>
      <c r="P2262" s="4" t="s">
        <v>34</v>
      </c>
      <c r="Q2262" s="4">
        <v>1.9819999999999999E-4</v>
      </c>
      <c r="R2262" s="4">
        <v>2.104E-3</v>
      </c>
      <c r="S2262" s="4">
        <v>2.4700000000000002</v>
      </c>
    </row>
    <row r="2263" spans="1:34" x14ac:dyDescent="0.25">
      <c r="A2263" s="3" t="s">
        <v>34</v>
      </c>
      <c r="B2263" s="3" t="s">
        <v>35</v>
      </c>
      <c r="C2263" s="3" t="s">
        <v>5224</v>
      </c>
      <c r="D2263" s="3" t="s">
        <v>5225</v>
      </c>
      <c r="E2263" s="3">
        <v>0</v>
      </c>
      <c r="F2263" s="3">
        <v>2.6139999999999999</v>
      </c>
      <c r="G2263" s="3">
        <v>1</v>
      </c>
      <c r="H2263" s="3">
        <v>1</v>
      </c>
      <c r="I2263" s="3">
        <v>10</v>
      </c>
      <c r="J2263" s="3">
        <v>1</v>
      </c>
      <c r="K2263" s="3">
        <v>692</v>
      </c>
      <c r="L2263" s="3">
        <v>77.400000000000006</v>
      </c>
      <c r="M2263" s="3">
        <v>8.2799999999999994</v>
      </c>
      <c r="N2263" s="3">
        <v>12.41</v>
      </c>
      <c r="O2263" s="3">
        <v>1</v>
      </c>
      <c r="P2263" s="3" t="s">
        <v>39</v>
      </c>
      <c r="Q2263" s="3" t="s">
        <v>39</v>
      </c>
      <c r="R2263" s="3" t="s">
        <v>619</v>
      </c>
      <c r="S2263" s="3" t="s">
        <v>5226</v>
      </c>
      <c r="T2263" s="3" t="s">
        <v>39</v>
      </c>
      <c r="U2263" s="3" t="s">
        <v>5224</v>
      </c>
      <c r="V2263" s="3" t="s">
        <v>39</v>
      </c>
      <c r="W2263" s="3" t="s">
        <v>620</v>
      </c>
      <c r="X2263" s="3" t="s">
        <v>39</v>
      </c>
      <c r="Y2263" s="3" t="s">
        <v>39</v>
      </c>
      <c r="Z2263" s="3" t="s">
        <v>39</v>
      </c>
      <c r="AA2263" s="3">
        <v>0</v>
      </c>
      <c r="AB2263" s="3" t="s">
        <v>34</v>
      </c>
      <c r="AC2263" s="3">
        <v>1</v>
      </c>
      <c r="AD2263" s="3">
        <v>0</v>
      </c>
      <c r="AE2263" s="3" t="s">
        <v>39</v>
      </c>
      <c r="AF2263" s="3">
        <v>0</v>
      </c>
      <c r="AG2263" s="3" t="s">
        <v>39</v>
      </c>
      <c r="AH2263" s="3" t="s">
        <v>39</v>
      </c>
    </row>
    <row r="2264" spans="1:34" hidden="1" outlineLevel="1" collapsed="1" x14ac:dyDescent="0.25">
      <c r="A2264" t="s">
        <v>39</v>
      </c>
      <c r="B2264" s="2" t="s">
        <v>45</v>
      </c>
      <c r="C2264" s="2" t="s">
        <v>46</v>
      </c>
      <c r="D2264" s="2" t="s">
        <v>33</v>
      </c>
      <c r="E2264" s="2" t="s">
        <v>47</v>
      </c>
      <c r="F2264" s="2" t="s">
        <v>48</v>
      </c>
      <c r="G2264" s="2" t="s">
        <v>28</v>
      </c>
      <c r="H2264" s="2" t="s">
        <v>49</v>
      </c>
      <c r="I2264" s="2" t="s">
        <v>8</v>
      </c>
      <c r="J2264" s="2" t="s">
        <v>50</v>
      </c>
      <c r="K2264" s="2" t="s">
        <v>51</v>
      </c>
      <c r="L2264" s="2" t="s">
        <v>52</v>
      </c>
      <c r="M2264" s="2" t="s">
        <v>53</v>
      </c>
      <c r="N2264" s="2" t="s">
        <v>54</v>
      </c>
      <c r="O2264" s="2" t="s">
        <v>27</v>
      </c>
      <c r="P2264" s="2" t="s">
        <v>55</v>
      </c>
      <c r="Q2264" s="2" t="s">
        <v>56</v>
      </c>
      <c r="R2264" s="2" t="s">
        <v>57</v>
      </c>
      <c r="S2264" s="2" t="s">
        <v>58</v>
      </c>
    </row>
    <row r="2265" spans="1:34" hidden="1" outlineLevel="1" collapsed="1" x14ac:dyDescent="0.25">
      <c r="A2265" t="s">
        <v>39</v>
      </c>
      <c r="B2265" s="4" t="s">
        <v>34</v>
      </c>
      <c r="C2265" s="4" t="s">
        <v>5227</v>
      </c>
      <c r="D2265" s="4" t="s">
        <v>39</v>
      </c>
      <c r="E2265" s="4">
        <v>1.49377E-2</v>
      </c>
      <c r="F2265" s="4">
        <v>6.6384300000000001E-4</v>
      </c>
      <c r="G2265" s="4">
        <v>1</v>
      </c>
      <c r="H2265" s="4">
        <v>1</v>
      </c>
      <c r="I2265" s="4">
        <v>10</v>
      </c>
      <c r="J2265" s="4" t="s">
        <v>5224</v>
      </c>
      <c r="K2265" s="4" t="s">
        <v>5228</v>
      </c>
      <c r="L2265" s="4" t="s">
        <v>39</v>
      </c>
      <c r="M2265" s="4">
        <v>0</v>
      </c>
      <c r="N2265" s="4">
        <v>905.43230000000005</v>
      </c>
      <c r="O2265" s="4" t="s">
        <v>34</v>
      </c>
      <c r="P2265" s="4" t="s">
        <v>34</v>
      </c>
      <c r="Q2265" s="4">
        <v>1.9819999999999999E-4</v>
      </c>
      <c r="R2265" s="4">
        <v>2.4320000000000001E-3</v>
      </c>
      <c r="S2265" s="4">
        <v>2.1</v>
      </c>
    </row>
    <row r="2266" spans="1:34" x14ac:dyDescent="0.25">
      <c r="A2266" s="3" t="s">
        <v>34</v>
      </c>
      <c r="B2266" s="3" t="s">
        <v>35</v>
      </c>
      <c r="C2266" s="3" t="s">
        <v>5229</v>
      </c>
      <c r="D2266" s="3" t="s">
        <v>5230</v>
      </c>
      <c r="E2266" s="3">
        <v>0</v>
      </c>
      <c r="F2266" s="3">
        <v>2.597</v>
      </c>
      <c r="G2266" s="3">
        <v>3</v>
      </c>
      <c r="H2266" s="3">
        <v>1</v>
      </c>
      <c r="I2266" s="3">
        <v>1</v>
      </c>
      <c r="J2266" s="3">
        <v>1</v>
      </c>
      <c r="K2266" s="3">
        <v>286</v>
      </c>
      <c r="L2266" s="3">
        <v>32</v>
      </c>
      <c r="M2266" s="3">
        <v>9.61</v>
      </c>
      <c r="N2266" s="3">
        <v>2.68</v>
      </c>
      <c r="O2266" s="3">
        <v>1</v>
      </c>
      <c r="P2266" s="3" t="s">
        <v>794</v>
      </c>
      <c r="Q2266" s="3" t="s">
        <v>4896</v>
      </c>
      <c r="R2266" s="3" t="s">
        <v>844</v>
      </c>
      <c r="S2266" s="3" t="s">
        <v>5231</v>
      </c>
      <c r="T2266" s="3" t="s">
        <v>5232</v>
      </c>
      <c r="U2266" s="3" t="s">
        <v>5229</v>
      </c>
      <c r="V2266" s="3" t="s">
        <v>5233</v>
      </c>
      <c r="W2266" s="3" t="s">
        <v>620</v>
      </c>
      <c r="X2266" s="3" t="s">
        <v>848</v>
      </c>
      <c r="Y2266" s="3" t="s">
        <v>39</v>
      </c>
      <c r="Z2266" s="3" t="s">
        <v>39</v>
      </c>
      <c r="AA2266" s="3">
        <v>1</v>
      </c>
      <c r="AB2266" s="3" t="s">
        <v>34</v>
      </c>
      <c r="AC2266" s="3">
        <v>1</v>
      </c>
      <c r="AD2266" s="3">
        <v>0</v>
      </c>
      <c r="AE2266" s="3" t="s">
        <v>39</v>
      </c>
      <c r="AF2266" s="3">
        <v>0</v>
      </c>
      <c r="AG2266" s="3" t="s">
        <v>39</v>
      </c>
      <c r="AH2266" s="3" t="s">
        <v>39</v>
      </c>
    </row>
    <row r="2267" spans="1:34" hidden="1" outlineLevel="1" collapsed="1" x14ac:dyDescent="0.25">
      <c r="A2267" t="s">
        <v>39</v>
      </c>
      <c r="B2267" s="2" t="s">
        <v>45</v>
      </c>
      <c r="C2267" s="2" t="s">
        <v>46</v>
      </c>
      <c r="D2267" s="2" t="s">
        <v>33</v>
      </c>
      <c r="E2267" s="2" t="s">
        <v>47</v>
      </c>
      <c r="F2267" s="2" t="s">
        <v>48</v>
      </c>
      <c r="G2267" s="2" t="s">
        <v>28</v>
      </c>
      <c r="H2267" s="2" t="s">
        <v>49</v>
      </c>
      <c r="I2267" s="2" t="s">
        <v>8</v>
      </c>
      <c r="J2267" s="2" t="s">
        <v>50</v>
      </c>
      <c r="K2267" s="2" t="s">
        <v>51</v>
      </c>
      <c r="L2267" s="2" t="s">
        <v>52</v>
      </c>
      <c r="M2267" s="2" t="s">
        <v>53</v>
      </c>
      <c r="N2267" s="2" t="s">
        <v>54</v>
      </c>
      <c r="O2267" s="2" t="s">
        <v>27</v>
      </c>
      <c r="P2267" s="2" t="s">
        <v>55</v>
      </c>
      <c r="Q2267" s="2" t="s">
        <v>56</v>
      </c>
      <c r="R2267" s="2" t="s">
        <v>57</v>
      </c>
      <c r="S2267" s="2" t="s">
        <v>58</v>
      </c>
    </row>
    <row r="2268" spans="1:34" hidden="1" outlineLevel="1" collapsed="1" x14ac:dyDescent="0.25">
      <c r="A2268" t="s">
        <v>39</v>
      </c>
      <c r="B2268" s="4" t="s">
        <v>34</v>
      </c>
      <c r="C2268" s="4" t="s">
        <v>5234</v>
      </c>
      <c r="D2268" s="4" t="s">
        <v>39</v>
      </c>
      <c r="E2268" s="4">
        <v>1.54608E-2</v>
      </c>
      <c r="F2268" s="4">
        <v>6.6384300000000001E-4</v>
      </c>
      <c r="G2268" s="4">
        <v>1</v>
      </c>
      <c r="H2268" s="4">
        <v>1</v>
      </c>
      <c r="I2268" s="4">
        <v>1</v>
      </c>
      <c r="J2268" s="4" t="s">
        <v>5229</v>
      </c>
      <c r="K2268" s="4" t="s">
        <v>5235</v>
      </c>
      <c r="L2268" s="4" t="s">
        <v>39</v>
      </c>
      <c r="M2268" s="4">
        <v>0</v>
      </c>
      <c r="N2268" s="4">
        <v>1199.6630299999999</v>
      </c>
      <c r="O2268" s="4" t="s">
        <v>34</v>
      </c>
      <c r="P2268" s="4" t="s">
        <v>34</v>
      </c>
      <c r="Q2268" s="4">
        <v>1.9819999999999999E-4</v>
      </c>
      <c r="R2268" s="4">
        <v>2.529E-3</v>
      </c>
      <c r="S2268" s="4">
        <v>2.68</v>
      </c>
    </row>
    <row r="2269" spans="1:34" x14ac:dyDescent="0.25">
      <c r="A2269" s="3" t="s">
        <v>34</v>
      </c>
      <c r="B2269" s="3" t="s">
        <v>35</v>
      </c>
      <c r="C2269" s="3" t="s">
        <v>5236</v>
      </c>
      <c r="D2269" s="3" t="s">
        <v>5237</v>
      </c>
      <c r="E2269" s="3">
        <v>0</v>
      </c>
      <c r="F2269" s="3">
        <v>2.5870000000000002</v>
      </c>
      <c r="G2269" s="3">
        <v>4</v>
      </c>
      <c r="H2269" s="3">
        <v>1</v>
      </c>
      <c r="I2269" s="3">
        <v>1</v>
      </c>
      <c r="J2269" s="3">
        <v>1</v>
      </c>
      <c r="K2269" s="3">
        <v>511</v>
      </c>
      <c r="L2269" s="3">
        <v>55.5</v>
      </c>
      <c r="M2269" s="3">
        <v>9.2200000000000006</v>
      </c>
      <c r="N2269" s="3">
        <v>2.61</v>
      </c>
      <c r="O2269" s="3">
        <v>1</v>
      </c>
      <c r="P2269" s="3" t="s">
        <v>5097</v>
      </c>
      <c r="Q2269" s="3" t="s">
        <v>5238</v>
      </c>
      <c r="R2269" s="3" t="s">
        <v>4108</v>
      </c>
      <c r="S2269" s="3" t="s">
        <v>4109</v>
      </c>
      <c r="T2269" s="3" t="s">
        <v>5239</v>
      </c>
      <c r="U2269" s="3" t="s">
        <v>5236</v>
      </c>
      <c r="V2269" s="3" t="s">
        <v>5240</v>
      </c>
      <c r="W2269" s="3" t="s">
        <v>1441</v>
      </c>
      <c r="X2269" s="3" t="s">
        <v>39</v>
      </c>
      <c r="Y2269" s="3" t="s">
        <v>39</v>
      </c>
      <c r="Z2269" s="3" t="s">
        <v>39</v>
      </c>
      <c r="AA2269" s="3">
        <v>0</v>
      </c>
      <c r="AB2269" s="3" t="s">
        <v>34</v>
      </c>
      <c r="AC2269" s="3">
        <v>1</v>
      </c>
      <c r="AD2269" s="3">
        <v>0</v>
      </c>
      <c r="AE2269" s="3" t="s">
        <v>39</v>
      </c>
      <c r="AF2269" s="3">
        <v>1</v>
      </c>
      <c r="AG2269" s="3" t="s">
        <v>5241</v>
      </c>
      <c r="AH2269" s="3" t="s">
        <v>5241</v>
      </c>
    </row>
    <row r="2270" spans="1:34" hidden="1" outlineLevel="1" collapsed="1" x14ac:dyDescent="0.25">
      <c r="A2270" t="s">
        <v>39</v>
      </c>
      <c r="B2270" s="2" t="s">
        <v>45</v>
      </c>
      <c r="C2270" s="2" t="s">
        <v>46</v>
      </c>
      <c r="D2270" s="2" t="s">
        <v>33</v>
      </c>
      <c r="E2270" s="2" t="s">
        <v>47</v>
      </c>
      <c r="F2270" s="2" t="s">
        <v>48</v>
      </c>
      <c r="G2270" s="2" t="s">
        <v>28</v>
      </c>
      <c r="H2270" s="2" t="s">
        <v>49</v>
      </c>
      <c r="I2270" s="2" t="s">
        <v>8</v>
      </c>
      <c r="J2270" s="2" t="s">
        <v>50</v>
      </c>
      <c r="K2270" s="2" t="s">
        <v>51</v>
      </c>
      <c r="L2270" s="2" t="s">
        <v>52</v>
      </c>
      <c r="M2270" s="2" t="s">
        <v>53</v>
      </c>
      <c r="N2270" s="2" t="s">
        <v>54</v>
      </c>
      <c r="O2270" s="2" t="s">
        <v>27</v>
      </c>
      <c r="P2270" s="2" t="s">
        <v>55</v>
      </c>
      <c r="Q2270" s="2" t="s">
        <v>56</v>
      </c>
      <c r="R2270" s="2" t="s">
        <v>57</v>
      </c>
      <c r="S2270" s="2" t="s">
        <v>58</v>
      </c>
    </row>
    <row r="2271" spans="1:34" hidden="1" outlineLevel="1" collapsed="1" x14ac:dyDescent="0.25">
      <c r="A2271" t="s">
        <v>39</v>
      </c>
      <c r="B2271" s="4" t="s">
        <v>34</v>
      </c>
      <c r="C2271" s="4" t="s">
        <v>5242</v>
      </c>
      <c r="D2271" s="4" t="s">
        <v>711</v>
      </c>
      <c r="E2271" s="4">
        <v>1.56905E-2</v>
      </c>
      <c r="F2271" s="4">
        <v>6.6384300000000001E-4</v>
      </c>
      <c r="G2271" s="4">
        <v>1</v>
      </c>
      <c r="H2271" s="4">
        <v>1</v>
      </c>
      <c r="I2271" s="4">
        <v>1</v>
      </c>
      <c r="J2271" s="4" t="s">
        <v>5236</v>
      </c>
      <c r="K2271" s="4" t="s">
        <v>5243</v>
      </c>
      <c r="L2271" s="4" t="s">
        <v>5244</v>
      </c>
      <c r="M2271" s="4">
        <v>1</v>
      </c>
      <c r="N2271" s="4">
        <v>2370.2849799999999</v>
      </c>
      <c r="O2271" s="4" t="s">
        <v>34</v>
      </c>
      <c r="P2271" s="4" t="s">
        <v>34</v>
      </c>
      <c r="Q2271" s="4">
        <v>1.9819999999999999E-4</v>
      </c>
      <c r="R2271" s="4">
        <v>2.5890000000000002E-3</v>
      </c>
      <c r="S2271" s="4">
        <v>2.61</v>
      </c>
    </row>
    <row r="2272" spans="1:34" x14ac:dyDescent="0.25">
      <c r="A2272" s="3" t="s">
        <v>34</v>
      </c>
      <c r="B2272" s="3" t="s">
        <v>35</v>
      </c>
      <c r="C2272" s="3" t="s">
        <v>5245</v>
      </c>
      <c r="D2272" s="3" t="s">
        <v>5246</v>
      </c>
      <c r="E2272" s="3">
        <v>0</v>
      </c>
      <c r="F2272" s="3">
        <v>2.57</v>
      </c>
      <c r="G2272" s="3">
        <v>13</v>
      </c>
      <c r="H2272" s="3">
        <v>1</v>
      </c>
      <c r="I2272" s="3">
        <v>2</v>
      </c>
      <c r="J2272" s="3">
        <v>1</v>
      </c>
      <c r="K2272" s="3">
        <v>273</v>
      </c>
      <c r="L2272" s="3">
        <v>29.9</v>
      </c>
      <c r="M2272" s="3">
        <v>4.9800000000000004</v>
      </c>
      <c r="N2272" s="3">
        <v>5.4</v>
      </c>
      <c r="O2272" s="3">
        <v>1</v>
      </c>
      <c r="P2272" s="3" t="s">
        <v>2716</v>
      </c>
      <c r="Q2272" s="3" t="s">
        <v>795</v>
      </c>
      <c r="R2272" s="3" t="s">
        <v>2751</v>
      </c>
      <c r="S2272" s="3" t="s">
        <v>5247</v>
      </c>
      <c r="T2272" s="3" t="s">
        <v>39</v>
      </c>
      <c r="U2272" s="3" t="s">
        <v>5248</v>
      </c>
      <c r="V2272" s="3" t="s">
        <v>39</v>
      </c>
      <c r="W2272" s="3" t="s">
        <v>138</v>
      </c>
      <c r="X2272" s="3" t="s">
        <v>39</v>
      </c>
      <c r="Y2272" s="3" t="s">
        <v>39</v>
      </c>
      <c r="Z2272" s="3" t="s">
        <v>39</v>
      </c>
      <c r="AA2272" s="3">
        <v>0</v>
      </c>
      <c r="AB2272" s="3" t="s">
        <v>34</v>
      </c>
      <c r="AC2272" s="3">
        <v>1</v>
      </c>
      <c r="AD2272" s="3">
        <v>0</v>
      </c>
      <c r="AE2272" s="3" t="s">
        <v>39</v>
      </c>
      <c r="AF2272" s="3">
        <v>0</v>
      </c>
      <c r="AG2272" s="3" t="s">
        <v>39</v>
      </c>
      <c r="AH2272" s="3" t="s">
        <v>1912</v>
      </c>
    </row>
    <row r="2273" spans="1:34" hidden="1" outlineLevel="1" collapsed="1" x14ac:dyDescent="0.25">
      <c r="A2273" t="s">
        <v>39</v>
      </c>
      <c r="B2273" s="2" t="s">
        <v>45</v>
      </c>
      <c r="C2273" s="2" t="s">
        <v>46</v>
      </c>
      <c r="D2273" s="2" t="s">
        <v>33</v>
      </c>
      <c r="E2273" s="2" t="s">
        <v>47</v>
      </c>
      <c r="F2273" s="2" t="s">
        <v>48</v>
      </c>
      <c r="G2273" s="2" t="s">
        <v>28</v>
      </c>
      <c r="H2273" s="2" t="s">
        <v>49</v>
      </c>
      <c r="I2273" s="2" t="s">
        <v>8</v>
      </c>
      <c r="J2273" s="2" t="s">
        <v>50</v>
      </c>
      <c r="K2273" s="2" t="s">
        <v>51</v>
      </c>
      <c r="L2273" s="2" t="s">
        <v>52</v>
      </c>
      <c r="M2273" s="2" t="s">
        <v>53</v>
      </c>
      <c r="N2273" s="2" t="s">
        <v>54</v>
      </c>
      <c r="O2273" s="2" t="s">
        <v>27</v>
      </c>
      <c r="P2273" s="2" t="s">
        <v>55</v>
      </c>
      <c r="Q2273" s="2" t="s">
        <v>56</v>
      </c>
      <c r="R2273" s="2" t="s">
        <v>57</v>
      </c>
      <c r="S2273" s="2" t="s">
        <v>58</v>
      </c>
    </row>
    <row r="2274" spans="1:34" hidden="1" outlineLevel="1" collapsed="1" x14ac:dyDescent="0.25">
      <c r="A2274" t="s">
        <v>39</v>
      </c>
      <c r="B2274" s="4" t="s">
        <v>34</v>
      </c>
      <c r="C2274" s="4" t="s">
        <v>5249</v>
      </c>
      <c r="D2274" s="4" t="s">
        <v>341</v>
      </c>
      <c r="E2274" s="4">
        <v>1.6160000000000001E-2</v>
      </c>
      <c r="F2274" s="4">
        <v>6.6384300000000001E-4</v>
      </c>
      <c r="G2274" s="4">
        <v>1</v>
      </c>
      <c r="H2274" s="4">
        <v>1</v>
      </c>
      <c r="I2274" s="4">
        <v>2</v>
      </c>
      <c r="J2274" s="4" t="s">
        <v>5245</v>
      </c>
      <c r="K2274" s="4" t="s">
        <v>5250</v>
      </c>
      <c r="L2274" s="4" t="s">
        <v>5251</v>
      </c>
      <c r="M2274" s="4">
        <v>0</v>
      </c>
      <c r="N2274" s="4">
        <v>3700.5906100000002</v>
      </c>
      <c r="O2274" s="4" t="s">
        <v>34</v>
      </c>
      <c r="P2274" s="4" t="s">
        <v>34</v>
      </c>
      <c r="Q2274" s="4">
        <v>1.9819999999999999E-4</v>
      </c>
      <c r="R2274" s="4">
        <v>2.6940000000000002E-3</v>
      </c>
      <c r="S2274" s="4">
        <v>2.87</v>
      </c>
    </row>
    <row r="2275" spans="1:34" x14ac:dyDescent="0.25">
      <c r="A2275" s="3" t="s">
        <v>34</v>
      </c>
      <c r="B2275" s="3" t="s">
        <v>35</v>
      </c>
      <c r="C2275" s="3" t="s">
        <v>5252</v>
      </c>
      <c r="D2275" s="3" t="s">
        <v>5253</v>
      </c>
      <c r="E2275" s="3">
        <v>0</v>
      </c>
      <c r="F2275" s="3">
        <v>2.556</v>
      </c>
      <c r="G2275" s="3">
        <v>3</v>
      </c>
      <c r="H2275" s="3">
        <v>1</v>
      </c>
      <c r="I2275" s="3">
        <v>1</v>
      </c>
      <c r="J2275" s="3">
        <v>1</v>
      </c>
      <c r="K2275" s="3">
        <v>585</v>
      </c>
      <c r="L2275" s="3">
        <v>62.8</v>
      </c>
      <c r="M2275" s="3">
        <v>7.83</v>
      </c>
      <c r="N2275" s="3">
        <v>2.2200000000000002</v>
      </c>
      <c r="O2275" s="3">
        <v>1</v>
      </c>
      <c r="P2275" s="3" t="s">
        <v>421</v>
      </c>
      <c r="Q2275" s="3" t="s">
        <v>39</v>
      </c>
      <c r="R2275" s="3" t="s">
        <v>619</v>
      </c>
      <c r="S2275" s="3" t="s">
        <v>5254</v>
      </c>
      <c r="T2275" s="3" t="s">
        <v>39</v>
      </c>
      <c r="U2275" s="3" t="s">
        <v>5255</v>
      </c>
      <c r="V2275" s="3" t="s">
        <v>39</v>
      </c>
      <c r="W2275" s="3" t="s">
        <v>1026</v>
      </c>
      <c r="X2275" s="3" t="s">
        <v>39</v>
      </c>
      <c r="Y2275" s="3" t="s">
        <v>39</v>
      </c>
      <c r="Z2275" s="3" t="s">
        <v>39</v>
      </c>
      <c r="AA2275" s="3">
        <v>0</v>
      </c>
      <c r="AB2275" s="3" t="s">
        <v>34</v>
      </c>
      <c r="AC2275" s="3">
        <v>1</v>
      </c>
      <c r="AD2275" s="3">
        <v>0</v>
      </c>
      <c r="AE2275" s="3" t="s">
        <v>39</v>
      </c>
      <c r="AF2275" s="3">
        <v>2</v>
      </c>
      <c r="AG2275" s="3" t="s">
        <v>5256</v>
      </c>
      <c r="AH2275" s="3" t="s">
        <v>5256</v>
      </c>
    </row>
    <row r="2276" spans="1:34" hidden="1" outlineLevel="1" collapsed="1" x14ac:dyDescent="0.25">
      <c r="A2276" t="s">
        <v>39</v>
      </c>
      <c r="B2276" s="2" t="s">
        <v>45</v>
      </c>
      <c r="C2276" s="2" t="s">
        <v>46</v>
      </c>
      <c r="D2276" s="2" t="s">
        <v>33</v>
      </c>
      <c r="E2276" s="2" t="s">
        <v>47</v>
      </c>
      <c r="F2276" s="2" t="s">
        <v>48</v>
      </c>
      <c r="G2276" s="2" t="s">
        <v>28</v>
      </c>
      <c r="H2276" s="2" t="s">
        <v>49</v>
      </c>
      <c r="I2276" s="2" t="s">
        <v>8</v>
      </c>
      <c r="J2276" s="2" t="s">
        <v>50</v>
      </c>
      <c r="K2276" s="2" t="s">
        <v>51</v>
      </c>
      <c r="L2276" s="2" t="s">
        <v>52</v>
      </c>
      <c r="M2276" s="2" t="s">
        <v>53</v>
      </c>
      <c r="N2276" s="2" t="s">
        <v>54</v>
      </c>
      <c r="O2276" s="2" t="s">
        <v>27</v>
      </c>
      <c r="P2276" s="2" t="s">
        <v>55</v>
      </c>
      <c r="Q2276" s="2" t="s">
        <v>56</v>
      </c>
      <c r="R2276" s="2" t="s">
        <v>57</v>
      </c>
      <c r="S2276" s="2" t="s">
        <v>58</v>
      </c>
    </row>
    <row r="2277" spans="1:34" hidden="1" outlineLevel="1" collapsed="1" x14ac:dyDescent="0.25">
      <c r="A2277" t="s">
        <v>39</v>
      </c>
      <c r="B2277" s="4" t="s">
        <v>34</v>
      </c>
      <c r="C2277" s="4" t="s">
        <v>5257</v>
      </c>
      <c r="D2277" s="4" t="s">
        <v>5258</v>
      </c>
      <c r="E2277" s="4">
        <v>1.6561900000000001E-2</v>
      </c>
      <c r="F2277" s="4">
        <v>6.6384300000000001E-4</v>
      </c>
      <c r="G2277" s="4">
        <v>1</v>
      </c>
      <c r="H2277" s="4">
        <v>1</v>
      </c>
      <c r="I2277" s="4">
        <v>1</v>
      </c>
      <c r="J2277" s="4" t="s">
        <v>5252</v>
      </c>
      <c r="K2277" s="4" t="s">
        <v>5259</v>
      </c>
      <c r="L2277" s="4" t="s">
        <v>5260</v>
      </c>
      <c r="M2277" s="4">
        <v>0</v>
      </c>
      <c r="N2277" s="4">
        <v>1888.8779300000001</v>
      </c>
      <c r="O2277" s="4" t="s">
        <v>34</v>
      </c>
      <c r="P2277" s="4" t="s">
        <v>34</v>
      </c>
      <c r="Q2277" s="4">
        <v>1.9819999999999999E-4</v>
      </c>
      <c r="R2277" s="4">
        <v>2.7780000000000001E-3</v>
      </c>
      <c r="S2277" s="4">
        <v>2.2200000000000002</v>
      </c>
    </row>
    <row r="2278" spans="1:34" x14ac:dyDescent="0.25">
      <c r="A2278" s="3" t="s">
        <v>34</v>
      </c>
      <c r="B2278" s="3" t="s">
        <v>35</v>
      </c>
      <c r="C2278" s="3" t="s">
        <v>5261</v>
      </c>
      <c r="D2278" s="3" t="s">
        <v>5262</v>
      </c>
      <c r="E2278" s="3">
        <v>0</v>
      </c>
      <c r="F2278" s="3">
        <v>2.556</v>
      </c>
      <c r="G2278" s="3">
        <v>14</v>
      </c>
      <c r="H2278" s="3">
        <v>1</v>
      </c>
      <c r="I2278" s="3">
        <v>2</v>
      </c>
      <c r="J2278" s="3">
        <v>1</v>
      </c>
      <c r="K2278" s="3">
        <v>95</v>
      </c>
      <c r="L2278" s="3">
        <v>11.2</v>
      </c>
      <c r="M2278" s="3">
        <v>8.1300000000000008</v>
      </c>
      <c r="N2278" s="3">
        <v>4.1100000000000003</v>
      </c>
      <c r="O2278" s="3">
        <v>1</v>
      </c>
      <c r="P2278" s="3" t="s">
        <v>421</v>
      </c>
      <c r="Q2278" s="3" t="s">
        <v>5263</v>
      </c>
      <c r="R2278" s="3" t="s">
        <v>796</v>
      </c>
      <c r="S2278" s="3" t="s">
        <v>3124</v>
      </c>
      <c r="T2278" s="3" t="s">
        <v>5264</v>
      </c>
      <c r="U2278" s="3" t="s">
        <v>5261</v>
      </c>
      <c r="V2278" s="3" t="s">
        <v>5265</v>
      </c>
      <c r="W2278" s="3" t="s">
        <v>879</v>
      </c>
      <c r="X2278" s="3" t="s">
        <v>5266</v>
      </c>
      <c r="Y2278" s="3" t="s">
        <v>5267</v>
      </c>
      <c r="Z2278" s="3" t="s">
        <v>39</v>
      </c>
      <c r="AA2278" s="3">
        <v>8</v>
      </c>
      <c r="AB2278" s="3" t="s">
        <v>34</v>
      </c>
      <c r="AC2278" s="3">
        <v>1</v>
      </c>
      <c r="AD2278" s="3">
        <v>0</v>
      </c>
      <c r="AE2278" s="3" t="s">
        <v>39</v>
      </c>
      <c r="AF2278" s="3">
        <v>1</v>
      </c>
      <c r="AG2278" s="3" t="s">
        <v>2468</v>
      </c>
      <c r="AH2278" s="3" t="s">
        <v>2468</v>
      </c>
    </row>
    <row r="2279" spans="1:34" hidden="1" outlineLevel="1" collapsed="1" x14ac:dyDescent="0.25">
      <c r="A2279" t="s">
        <v>39</v>
      </c>
      <c r="B2279" s="2" t="s">
        <v>45</v>
      </c>
      <c r="C2279" s="2" t="s">
        <v>46</v>
      </c>
      <c r="D2279" s="2" t="s">
        <v>33</v>
      </c>
      <c r="E2279" s="2" t="s">
        <v>47</v>
      </c>
      <c r="F2279" s="2" t="s">
        <v>48</v>
      </c>
      <c r="G2279" s="2" t="s">
        <v>28</v>
      </c>
      <c r="H2279" s="2" t="s">
        <v>49</v>
      </c>
      <c r="I2279" s="2" t="s">
        <v>8</v>
      </c>
      <c r="J2279" s="2" t="s">
        <v>50</v>
      </c>
      <c r="K2279" s="2" t="s">
        <v>51</v>
      </c>
      <c r="L2279" s="2" t="s">
        <v>52</v>
      </c>
      <c r="M2279" s="2" t="s">
        <v>53</v>
      </c>
      <c r="N2279" s="2" t="s">
        <v>54</v>
      </c>
      <c r="O2279" s="2" t="s">
        <v>27</v>
      </c>
      <c r="P2279" s="2" t="s">
        <v>55</v>
      </c>
      <c r="Q2279" s="2" t="s">
        <v>56</v>
      </c>
      <c r="R2279" s="2" t="s">
        <v>57</v>
      </c>
      <c r="S2279" s="2" t="s">
        <v>58</v>
      </c>
    </row>
    <row r="2280" spans="1:34" hidden="1" outlineLevel="1" collapsed="1" x14ac:dyDescent="0.25">
      <c r="A2280" t="s">
        <v>39</v>
      </c>
      <c r="B2280" s="4" t="s">
        <v>34</v>
      </c>
      <c r="C2280" s="4" t="s">
        <v>5268</v>
      </c>
      <c r="D2280" s="4" t="s">
        <v>186</v>
      </c>
      <c r="E2280" s="4">
        <v>1.6561900000000001E-2</v>
      </c>
      <c r="F2280" s="4">
        <v>6.6384300000000001E-4</v>
      </c>
      <c r="G2280" s="4">
        <v>1</v>
      </c>
      <c r="H2280" s="4">
        <v>1</v>
      </c>
      <c r="I2280" s="4">
        <v>2</v>
      </c>
      <c r="J2280" s="4" t="s">
        <v>5261</v>
      </c>
      <c r="K2280" s="4" t="s">
        <v>5269</v>
      </c>
      <c r="L2280" s="4" t="s">
        <v>5270</v>
      </c>
      <c r="M2280" s="4">
        <v>0</v>
      </c>
      <c r="N2280" s="4">
        <v>1506.7216800000001</v>
      </c>
      <c r="O2280" s="4" t="s">
        <v>34</v>
      </c>
      <c r="P2280" s="4" t="s">
        <v>34</v>
      </c>
      <c r="Q2280" s="4">
        <v>1.9819999999999999E-4</v>
      </c>
      <c r="R2280" s="4">
        <v>2.7799999999999999E-3</v>
      </c>
      <c r="S2280" s="4">
        <v>2.31</v>
      </c>
    </row>
    <row r="2281" spans="1:34" x14ac:dyDescent="0.25">
      <c r="A2281" s="3" t="s">
        <v>34</v>
      </c>
      <c r="B2281" s="3" t="s">
        <v>35</v>
      </c>
      <c r="C2281" s="3" t="s">
        <v>5271</v>
      </c>
      <c r="D2281" s="3" t="s">
        <v>5272</v>
      </c>
      <c r="E2281" s="3">
        <v>0</v>
      </c>
      <c r="F2281" s="3">
        <v>2.5459999999999998</v>
      </c>
      <c r="G2281" s="3">
        <v>1</v>
      </c>
      <c r="H2281" s="3">
        <v>1</v>
      </c>
      <c r="I2281" s="3">
        <v>3</v>
      </c>
      <c r="J2281" s="3">
        <v>1</v>
      </c>
      <c r="K2281" s="3">
        <v>807</v>
      </c>
      <c r="L2281" s="3">
        <v>91.6</v>
      </c>
      <c r="M2281" s="3">
        <v>5.17</v>
      </c>
      <c r="N2281" s="3">
        <v>6.77</v>
      </c>
      <c r="O2281" s="3">
        <v>1</v>
      </c>
      <c r="P2281" s="3" t="s">
        <v>421</v>
      </c>
      <c r="Q2281" s="3" t="s">
        <v>39</v>
      </c>
      <c r="R2281" s="3" t="s">
        <v>222</v>
      </c>
      <c r="S2281" s="3" t="s">
        <v>5273</v>
      </c>
      <c r="T2281" s="3" t="s">
        <v>39</v>
      </c>
      <c r="U2281" s="3" t="s">
        <v>5271</v>
      </c>
      <c r="V2281" s="3" t="s">
        <v>39</v>
      </c>
      <c r="W2281" s="3" t="s">
        <v>620</v>
      </c>
      <c r="X2281" s="3" t="s">
        <v>39</v>
      </c>
      <c r="Y2281" s="3" t="s">
        <v>39</v>
      </c>
      <c r="Z2281" s="3" t="s">
        <v>39</v>
      </c>
      <c r="AA2281" s="3">
        <v>0</v>
      </c>
      <c r="AB2281" s="3" t="s">
        <v>34</v>
      </c>
      <c r="AC2281" s="3">
        <v>1</v>
      </c>
      <c r="AD2281" s="3">
        <v>0</v>
      </c>
      <c r="AE2281" s="3" t="s">
        <v>39</v>
      </c>
      <c r="AF2281" s="3">
        <v>0</v>
      </c>
      <c r="AG2281" s="3" t="s">
        <v>39</v>
      </c>
      <c r="AH2281" s="3" t="s">
        <v>39</v>
      </c>
    </row>
    <row r="2282" spans="1:34" hidden="1" outlineLevel="1" collapsed="1" x14ac:dyDescent="0.25">
      <c r="A2282" t="s">
        <v>39</v>
      </c>
      <c r="B2282" s="2" t="s">
        <v>45</v>
      </c>
      <c r="C2282" s="2" t="s">
        <v>46</v>
      </c>
      <c r="D2282" s="2" t="s">
        <v>33</v>
      </c>
      <c r="E2282" s="2" t="s">
        <v>47</v>
      </c>
      <c r="F2282" s="2" t="s">
        <v>48</v>
      </c>
      <c r="G2282" s="2" t="s">
        <v>28</v>
      </c>
      <c r="H2282" s="2" t="s">
        <v>49</v>
      </c>
      <c r="I2282" s="2" t="s">
        <v>8</v>
      </c>
      <c r="J2282" s="2" t="s">
        <v>50</v>
      </c>
      <c r="K2282" s="2" t="s">
        <v>51</v>
      </c>
      <c r="L2282" s="2" t="s">
        <v>52</v>
      </c>
      <c r="M2282" s="2" t="s">
        <v>53</v>
      </c>
      <c r="N2282" s="2" t="s">
        <v>54</v>
      </c>
      <c r="O2282" s="2" t="s">
        <v>27</v>
      </c>
      <c r="P2282" s="2" t="s">
        <v>55</v>
      </c>
      <c r="Q2282" s="2" t="s">
        <v>56</v>
      </c>
      <c r="R2282" s="2" t="s">
        <v>57</v>
      </c>
      <c r="S2282" s="2" t="s">
        <v>58</v>
      </c>
    </row>
    <row r="2283" spans="1:34" hidden="1" outlineLevel="1" collapsed="1" x14ac:dyDescent="0.25">
      <c r="A2283" t="s">
        <v>39</v>
      </c>
      <c r="B2283" s="4" t="s">
        <v>34</v>
      </c>
      <c r="C2283" s="4" t="s">
        <v>5274</v>
      </c>
      <c r="D2283" s="4" t="s">
        <v>39</v>
      </c>
      <c r="E2283" s="4">
        <v>1.6890499999999999E-2</v>
      </c>
      <c r="F2283" s="4">
        <v>6.6384300000000001E-4</v>
      </c>
      <c r="G2283" s="4">
        <v>1</v>
      </c>
      <c r="H2283" s="4">
        <v>1</v>
      </c>
      <c r="I2283" s="4">
        <v>3</v>
      </c>
      <c r="J2283" s="4" t="s">
        <v>5271</v>
      </c>
      <c r="K2283" s="4" t="s">
        <v>5275</v>
      </c>
      <c r="L2283" s="4" t="s">
        <v>39</v>
      </c>
      <c r="M2283" s="4">
        <v>0</v>
      </c>
      <c r="N2283" s="4">
        <v>1390.75766</v>
      </c>
      <c r="O2283" s="4" t="s">
        <v>34</v>
      </c>
      <c r="P2283" s="4" t="s">
        <v>34</v>
      </c>
      <c r="Q2283" s="4">
        <v>1.9819999999999999E-4</v>
      </c>
      <c r="R2283" s="4">
        <v>2.8440000000000002E-3</v>
      </c>
      <c r="S2283" s="4">
        <v>2.4700000000000002</v>
      </c>
    </row>
    <row r="2284" spans="1:34" x14ac:dyDescent="0.25">
      <c r="A2284" s="3" t="s">
        <v>34</v>
      </c>
      <c r="B2284" s="3" t="s">
        <v>35</v>
      </c>
      <c r="C2284" s="3" t="s">
        <v>5276</v>
      </c>
      <c r="D2284" s="3" t="s">
        <v>5277</v>
      </c>
      <c r="E2284" s="3">
        <v>0</v>
      </c>
      <c r="F2284" s="3">
        <v>2.5339999999999998</v>
      </c>
      <c r="G2284" s="3">
        <v>8</v>
      </c>
      <c r="H2284" s="3">
        <v>1</v>
      </c>
      <c r="I2284" s="3">
        <v>1</v>
      </c>
      <c r="J2284" s="3">
        <v>1</v>
      </c>
      <c r="K2284" s="3">
        <v>248</v>
      </c>
      <c r="L2284" s="3">
        <v>26.8</v>
      </c>
      <c r="M2284" s="3">
        <v>6.01</v>
      </c>
      <c r="N2284" s="3">
        <v>2.69</v>
      </c>
      <c r="O2284" s="3">
        <v>1</v>
      </c>
      <c r="P2284" s="3" t="s">
        <v>421</v>
      </c>
      <c r="Q2284" s="3" t="s">
        <v>5119</v>
      </c>
      <c r="R2284" s="3" t="s">
        <v>619</v>
      </c>
      <c r="S2284" s="3" t="s">
        <v>5278</v>
      </c>
      <c r="T2284" s="3" t="s">
        <v>5279</v>
      </c>
      <c r="U2284" s="3" t="s">
        <v>5276</v>
      </c>
      <c r="V2284" s="3" t="s">
        <v>5280</v>
      </c>
      <c r="W2284" s="3" t="s">
        <v>42</v>
      </c>
      <c r="X2284" s="3" t="s">
        <v>5281</v>
      </c>
      <c r="Y2284" s="3" t="s">
        <v>993</v>
      </c>
      <c r="Z2284" s="3" t="s">
        <v>994</v>
      </c>
      <c r="AA2284" s="3">
        <v>17</v>
      </c>
      <c r="AB2284" s="3" t="s">
        <v>34</v>
      </c>
      <c r="AC2284" s="3">
        <v>1</v>
      </c>
      <c r="AD2284" s="3">
        <v>0</v>
      </c>
      <c r="AE2284" s="3" t="s">
        <v>39</v>
      </c>
      <c r="AF2284" s="3">
        <v>0</v>
      </c>
      <c r="AG2284" s="3" t="s">
        <v>39</v>
      </c>
      <c r="AH2284" s="3" t="s">
        <v>39</v>
      </c>
    </row>
    <row r="2285" spans="1:34" hidden="1" outlineLevel="1" collapsed="1" x14ac:dyDescent="0.25">
      <c r="A2285" t="s">
        <v>39</v>
      </c>
      <c r="B2285" s="2" t="s">
        <v>45</v>
      </c>
      <c r="C2285" s="2" t="s">
        <v>46</v>
      </c>
      <c r="D2285" s="2" t="s">
        <v>33</v>
      </c>
      <c r="E2285" s="2" t="s">
        <v>47</v>
      </c>
      <c r="F2285" s="2" t="s">
        <v>48</v>
      </c>
      <c r="G2285" s="2" t="s">
        <v>28</v>
      </c>
      <c r="H2285" s="2" t="s">
        <v>49</v>
      </c>
      <c r="I2285" s="2" t="s">
        <v>8</v>
      </c>
      <c r="J2285" s="2" t="s">
        <v>50</v>
      </c>
      <c r="K2285" s="2" t="s">
        <v>51</v>
      </c>
      <c r="L2285" s="2" t="s">
        <v>52</v>
      </c>
      <c r="M2285" s="2" t="s">
        <v>53</v>
      </c>
      <c r="N2285" s="2" t="s">
        <v>54</v>
      </c>
      <c r="O2285" s="2" t="s">
        <v>27</v>
      </c>
      <c r="P2285" s="2" t="s">
        <v>55</v>
      </c>
      <c r="Q2285" s="2" t="s">
        <v>56</v>
      </c>
      <c r="R2285" s="2" t="s">
        <v>57</v>
      </c>
      <c r="S2285" s="2" t="s">
        <v>58</v>
      </c>
    </row>
    <row r="2286" spans="1:34" hidden="1" outlineLevel="1" collapsed="1" x14ac:dyDescent="0.25">
      <c r="A2286" t="s">
        <v>39</v>
      </c>
      <c r="B2286" s="4" t="s">
        <v>34</v>
      </c>
      <c r="C2286" s="4" t="s">
        <v>5282</v>
      </c>
      <c r="D2286" s="4" t="s">
        <v>39</v>
      </c>
      <c r="E2286" s="4">
        <v>1.7225500000000001E-2</v>
      </c>
      <c r="F2286" s="4">
        <v>6.6384300000000001E-4</v>
      </c>
      <c r="G2286" s="4">
        <v>1</v>
      </c>
      <c r="H2286" s="4">
        <v>1</v>
      </c>
      <c r="I2286" s="4">
        <v>1</v>
      </c>
      <c r="J2286" s="4" t="s">
        <v>5276</v>
      </c>
      <c r="K2286" s="4" t="s">
        <v>5283</v>
      </c>
      <c r="L2286" s="4" t="s">
        <v>39</v>
      </c>
      <c r="M2286" s="4">
        <v>1</v>
      </c>
      <c r="N2286" s="4">
        <v>1993.98252</v>
      </c>
      <c r="O2286" s="4" t="s">
        <v>34</v>
      </c>
      <c r="P2286" s="4" t="s">
        <v>34</v>
      </c>
      <c r="Q2286" s="4">
        <v>1.9819999999999999E-4</v>
      </c>
      <c r="R2286" s="4">
        <v>2.9239999999999999E-3</v>
      </c>
      <c r="S2286" s="4">
        <v>2.69</v>
      </c>
    </row>
    <row r="2287" spans="1:34" x14ac:dyDescent="0.25">
      <c r="A2287" s="3" t="s">
        <v>34</v>
      </c>
      <c r="B2287" s="3" t="s">
        <v>35</v>
      </c>
      <c r="C2287" s="3" t="s">
        <v>5284</v>
      </c>
      <c r="D2287" s="3" t="s">
        <v>5285</v>
      </c>
      <c r="E2287" s="3">
        <v>2E-3</v>
      </c>
      <c r="F2287" s="3">
        <v>2.4380000000000002</v>
      </c>
      <c r="G2287" s="3">
        <v>1</v>
      </c>
      <c r="H2287" s="3">
        <v>1</v>
      </c>
      <c r="I2287" s="3">
        <v>1</v>
      </c>
      <c r="J2287" s="3">
        <v>1</v>
      </c>
      <c r="K2287" s="3">
        <v>1796</v>
      </c>
      <c r="L2287" s="3">
        <v>203.7</v>
      </c>
      <c r="M2287" s="3">
        <v>7.56</v>
      </c>
      <c r="N2287" s="3">
        <v>2.11</v>
      </c>
      <c r="O2287" s="3">
        <v>1</v>
      </c>
      <c r="P2287" s="3" t="s">
        <v>39</v>
      </c>
      <c r="Q2287" s="3" t="s">
        <v>39</v>
      </c>
      <c r="R2287" s="3" t="s">
        <v>602</v>
      </c>
      <c r="S2287" s="3" t="s">
        <v>1942</v>
      </c>
      <c r="T2287" s="3" t="s">
        <v>39</v>
      </c>
      <c r="U2287" s="3" t="s">
        <v>5286</v>
      </c>
      <c r="V2287" s="3" t="s">
        <v>39</v>
      </c>
      <c r="W2287" s="3" t="s">
        <v>5287</v>
      </c>
      <c r="X2287" s="3" t="s">
        <v>39</v>
      </c>
      <c r="Y2287" s="3" t="s">
        <v>39</v>
      </c>
      <c r="Z2287" s="3" t="s">
        <v>39</v>
      </c>
      <c r="AA2287" s="3">
        <v>0</v>
      </c>
      <c r="AB2287" s="3" t="s">
        <v>34</v>
      </c>
      <c r="AC2287" s="3">
        <v>1</v>
      </c>
      <c r="AD2287" s="3">
        <v>0</v>
      </c>
      <c r="AE2287" s="3" t="s">
        <v>39</v>
      </c>
      <c r="AF2287" s="3">
        <v>0</v>
      </c>
      <c r="AG2287" s="3" t="s">
        <v>39</v>
      </c>
      <c r="AH2287" s="3" t="s">
        <v>39</v>
      </c>
    </row>
    <row r="2288" spans="1:34" hidden="1" outlineLevel="1" collapsed="1" x14ac:dyDescent="0.25">
      <c r="A2288" t="s">
        <v>39</v>
      </c>
      <c r="B2288" s="2" t="s">
        <v>45</v>
      </c>
      <c r="C2288" s="2" t="s">
        <v>46</v>
      </c>
      <c r="D2288" s="2" t="s">
        <v>33</v>
      </c>
      <c r="E2288" s="2" t="s">
        <v>47</v>
      </c>
      <c r="F2288" s="2" t="s">
        <v>48</v>
      </c>
      <c r="G2288" s="2" t="s">
        <v>28</v>
      </c>
      <c r="H2288" s="2" t="s">
        <v>49</v>
      </c>
      <c r="I2288" s="2" t="s">
        <v>8</v>
      </c>
      <c r="J2288" s="2" t="s">
        <v>50</v>
      </c>
      <c r="K2288" s="2" t="s">
        <v>51</v>
      </c>
      <c r="L2288" s="2" t="s">
        <v>52</v>
      </c>
      <c r="M2288" s="2" t="s">
        <v>53</v>
      </c>
      <c r="N2288" s="2" t="s">
        <v>54</v>
      </c>
      <c r="O2288" s="2" t="s">
        <v>27</v>
      </c>
      <c r="P2288" s="2" t="s">
        <v>55</v>
      </c>
      <c r="Q2288" s="2" t="s">
        <v>56</v>
      </c>
      <c r="R2288" s="2" t="s">
        <v>57</v>
      </c>
      <c r="S2288" s="2" t="s">
        <v>58</v>
      </c>
    </row>
    <row r="2289" spans="1:34" hidden="1" outlineLevel="1" collapsed="1" x14ac:dyDescent="0.25">
      <c r="A2289" t="s">
        <v>39</v>
      </c>
      <c r="B2289" s="4" t="s">
        <v>34</v>
      </c>
      <c r="C2289" s="4" t="s">
        <v>5288</v>
      </c>
      <c r="D2289" s="4" t="s">
        <v>39</v>
      </c>
      <c r="E2289" s="4">
        <v>2.0351500000000002E-2</v>
      </c>
      <c r="F2289" s="4">
        <v>6.6384300000000001E-4</v>
      </c>
      <c r="G2289" s="4">
        <v>1</v>
      </c>
      <c r="H2289" s="4">
        <v>11</v>
      </c>
      <c r="I2289" s="4">
        <v>1</v>
      </c>
      <c r="J2289" s="4" t="s">
        <v>5284</v>
      </c>
      <c r="K2289" s="4" t="s">
        <v>5289</v>
      </c>
      <c r="L2289" s="4" t="s">
        <v>39</v>
      </c>
      <c r="M2289" s="4">
        <v>0</v>
      </c>
      <c r="N2289" s="4">
        <v>1409.74234</v>
      </c>
      <c r="O2289" s="4" t="s">
        <v>34</v>
      </c>
      <c r="P2289" s="4" t="s">
        <v>34</v>
      </c>
      <c r="Q2289" s="4">
        <v>1.9819999999999999E-4</v>
      </c>
      <c r="R2289" s="4">
        <v>3.6449999999999998E-3</v>
      </c>
      <c r="S2289" s="4">
        <v>2.11</v>
      </c>
    </row>
    <row r="2290" spans="1:34" x14ac:dyDescent="0.25">
      <c r="A2290" s="3" t="s">
        <v>34</v>
      </c>
      <c r="B2290" s="3" t="s">
        <v>35</v>
      </c>
      <c r="C2290" s="3" t="s">
        <v>5290</v>
      </c>
      <c r="D2290" s="3" t="s">
        <v>5291</v>
      </c>
      <c r="E2290" s="3">
        <v>2E-3</v>
      </c>
      <c r="F2290" s="3">
        <v>2.4319999999999999</v>
      </c>
      <c r="G2290" s="3">
        <v>1</v>
      </c>
      <c r="H2290" s="3">
        <v>1</v>
      </c>
      <c r="I2290" s="3">
        <v>1</v>
      </c>
      <c r="J2290" s="3">
        <v>1</v>
      </c>
      <c r="K2290" s="3">
        <v>1183</v>
      </c>
      <c r="L2290" s="3">
        <v>135.5</v>
      </c>
      <c r="M2290" s="3">
        <v>6.81</v>
      </c>
      <c r="N2290" s="3">
        <v>2.21</v>
      </c>
      <c r="O2290" s="3">
        <v>1</v>
      </c>
      <c r="P2290" s="3" t="s">
        <v>884</v>
      </c>
      <c r="Q2290" s="3" t="s">
        <v>3282</v>
      </c>
      <c r="R2290" s="3" t="s">
        <v>4428</v>
      </c>
      <c r="S2290" s="3" t="s">
        <v>5292</v>
      </c>
      <c r="T2290" s="3" t="s">
        <v>5293</v>
      </c>
      <c r="U2290" s="3" t="s">
        <v>5290</v>
      </c>
      <c r="V2290" s="3" t="s">
        <v>5294</v>
      </c>
      <c r="W2290" s="3" t="s">
        <v>1885</v>
      </c>
      <c r="X2290" s="3" t="s">
        <v>1290</v>
      </c>
      <c r="Y2290" s="3" t="s">
        <v>800</v>
      </c>
      <c r="Z2290" s="3" t="s">
        <v>39</v>
      </c>
      <c r="AA2290" s="3">
        <v>5</v>
      </c>
      <c r="AB2290" s="3" t="s">
        <v>34</v>
      </c>
      <c r="AC2290" s="3">
        <v>1</v>
      </c>
      <c r="AD2290" s="3">
        <v>0</v>
      </c>
      <c r="AE2290" s="3" t="s">
        <v>39</v>
      </c>
      <c r="AF2290" s="3">
        <v>0</v>
      </c>
      <c r="AG2290" s="3" t="s">
        <v>39</v>
      </c>
      <c r="AH2290" s="3" t="s">
        <v>39</v>
      </c>
    </row>
    <row r="2291" spans="1:34" hidden="1" outlineLevel="1" collapsed="1" x14ac:dyDescent="0.25">
      <c r="A2291" t="s">
        <v>39</v>
      </c>
      <c r="B2291" s="2" t="s">
        <v>45</v>
      </c>
      <c r="C2291" s="2" t="s">
        <v>46</v>
      </c>
      <c r="D2291" s="2" t="s">
        <v>33</v>
      </c>
      <c r="E2291" s="2" t="s">
        <v>47</v>
      </c>
      <c r="F2291" s="2" t="s">
        <v>48</v>
      </c>
      <c r="G2291" s="2" t="s">
        <v>28</v>
      </c>
      <c r="H2291" s="2" t="s">
        <v>49</v>
      </c>
      <c r="I2291" s="2" t="s">
        <v>8</v>
      </c>
      <c r="J2291" s="2" t="s">
        <v>50</v>
      </c>
      <c r="K2291" s="2" t="s">
        <v>51</v>
      </c>
      <c r="L2291" s="2" t="s">
        <v>52</v>
      </c>
      <c r="M2291" s="2" t="s">
        <v>53</v>
      </c>
      <c r="N2291" s="2" t="s">
        <v>54</v>
      </c>
      <c r="O2291" s="2" t="s">
        <v>27</v>
      </c>
      <c r="P2291" s="2" t="s">
        <v>55</v>
      </c>
      <c r="Q2291" s="2" t="s">
        <v>56</v>
      </c>
      <c r="R2291" s="2" t="s">
        <v>57</v>
      </c>
      <c r="S2291" s="2" t="s">
        <v>58</v>
      </c>
    </row>
    <row r="2292" spans="1:34" hidden="1" outlineLevel="1" collapsed="1" x14ac:dyDescent="0.25">
      <c r="A2292" t="s">
        <v>39</v>
      </c>
      <c r="B2292" s="4" t="s">
        <v>34</v>
      </c>
      <c r="C2292" s="4" t="s">
        <v>5295</v>
      </c>
      <c r="D2292" s="4" t="s">
        <v>39</v>
      </c>
      <c r="E2292" s="4">
        <v>2.0652799999999999E-2</v>
      </c>
      <c r="F2292" s="4">
        <v>6.6384300000000001E-4</v>
      </c>
      <c r="G2292" s="4">
        <v>1</v>
      </c>
      <c r="H2292" s="4">
        <v>1</v>
      </c>
      <c r="I2292" s="4">
        <v>1</v>
      </c>
      <c r="J2292" s="4" t="s">
        <v>5290</v>
      </c>
      <c r="K2292" s="4" t="s">
        <v>5296</v>
      </c>
      <c r="L2292" s="4" t="s">
        <v>39</v>
      </c>
      <c r="M2292" s="4">
        <v>0</v>
      </c>
      <c r="N2292" s="4">
        <v>1542.7798499999999</v>
      </c>
      <c r="O2292" s="4" t="s">
        <v>34</v>
      </c>
      <c r="P2292" s="4" t="s">
        <v>34</v>
      </c>
      <c r="Q2292" s="4">
        <v>1.9819999999999999E-4</v>
      </c>
      <c r="R2292" s="4">
        <v>3.6979999999999999E-3</v>
      </c>
      <c r="S2292" s="4">
        <v>2.21</v>
      </c>
    </row>
    <row r="2293" spans="1:34" x14ac:dyDescent="0.25">
      <c r="A2293" s="3" t="s">
        <v>34</v>
      </c>
      <c r="B2293" s="3" t="s">
        <v>35</v>
      </c>
      <c r="C2293" s="3" t="s">
        <v>5297</v>
      </c>
      <c r="D2293" s="3" t="s">
        <v>5298</v>
      </c>
      <c r="E2293" s="3">
        <v>2E-3</v>
      </c>
      <c r="F2293" s="3">
        <v>2.3940000000000001</v>
      </c>
      <c r="G2293" s="3">
        <v>1</v>
      </c>
      <c r="H2293" s="3">
        <v>1</v>
      </c>
      <c r="I2293" s="3">
        <v>1</v>
      </c>
      <c r="J2293" s="3">
        <v>1</v>
      </c>
      <c r="K2293" s="3">
        <v>1277</v>
      </c>
      <c r="L2293" s="3">
        <v>145.1</v>
      </c>
      <c r="M2293" s="3">
        <v>6.39</v>
      </c>
      <c r="N2293" s="3">
        <v>2.46</v>
      </c>
      <c r="O2293" s="3">
        <v>1</v>
      </c>
      <c r="P2293" s="3" t="s">
        <v>38</v>
      </c>
      <c r="Q2293" s="3" t="s">
        <v>39</v>
      </c>
      <c r="R2293" s="3" t="s">
        <v>222</v>
      </c>
      <c r="S2293" s="3" t="s">
        <v>5299</v>
      </c>
      <c r="T2293" s="3" t="s">
        <v>39</v>
      </c>
      <c r="U2293" s="3" t="s">
        <v>5297</v>
      </c>
      <c r="V2293" s="3" t="s">
        <v>39</v>
      </c>
      <c r="W2293" s="3" t="s">
        <v>620</v>
      </c>
      <c r="X2293" s="3" t="s">
        <v>39</v>
      </c>
      <c r="Y2293" s="3" t="s">
        <v>39</v>
      </c>
      <c r="Z2293" s="3" t="s">
        <v>39</v>
      </c>
      <c r="AA2293" s="3">
        <v>0</v>
      </c>
      <c r="AB2293" s="3" t="s">
        <v>34</v>
      </c>
      <c r="AC2293" s="3">
        <v>1</v>
      </c>
      <c r="AD2293" s="3">
        <v>0</v>
      </c>
      <c r="AE2293" s="3" t="s">
        <v>39</v>
      </c>
      <c r="AF2293" s="3">
        <v>0</v>
      </c>
      <c r="AG2293" s="3" t="s">
        <v>39</v>
      </c>
      <c r="AH2293" s="3" t="s">
        <v>39</v>
      </c>
    </row>
    <row r="2294" spans="1:34" hidden="1" outlineLevel="1" collapsed="1" x14ac:dyDescent="0.25">
      <c r="A2294" t="s">
        <v>39</v>
      </c>
      <c r="B2294" s="2" t="s">
        <v>45</v>
      </c>
      <c r="C2294" s="2" t="s">
        <v>46</v>
      </c>
      <c r="D2294" s="2" t="s">
        <v>33</v>
      </c>
      <c r="E2294" s="2" t="s">
        <v>47</v>
      </c>
      <c r="F2294" s="2" t="s">
        <v>48</v>
      </c>
      <c r="G2294" s="2" t="s">
        <v>28</v>
      </c>
      <c r="H2294" s="2" t="s">
        <v>49</v>
      </c>
      <c r="I2294" s="2" t="s">
        <v>8</v>
      </c>
      <c r="J2294" s="2" t="s">
        <v>50</v>
      </c>
      <c r="K2294" s="2" t="s">
        <v>51</v>
      </c>
      <c r="L2294" s="2" t="s">
        <v>52</v>
      </c>
      <c r="M2294" s="2" t="s">
        <v>53</v>
      </c>
      <c r="N2294" s="2" t="s">
        <v>54</v>
      </c>
      <c r="O2294" s="2" t="s">
        <v>27</v>
      </c>
      <c r="P2294" s="2" t="s">
        <v>55</v>
      </c>
      <c r="Q2294" s="2" t="s">
        <v>56</v>
      </c>
      <c r="R2294" s="2" t="s">
        <v>57</v>
      </c>
      <c r="S2294" s="2" t="s">
        <v>58</v>
      </c>
    </row>
    <row r="2295" spans="1:34" hidden="1" outlineLevel="1" collapsed="1" x14ac:dyDescent="0.25">
      <c r="A2295" t="s">
        <v>39</v>
      </c>
      <c r="B2295" s="4" t="s">
        <v>34</v>
      </c>
      <c r="C2295" s="4" t="s">
        <v>5300</v>
      </c>
      <c r="D2295" s="4" t="s">
        <v>39</v>
      </c>
      <c r="E2295" s="4">
        <v>2.2009999999999998E-2</v>
      </c>
      <c r="F2295" s="4">
        <v>6.6384300000000001E-4</v>
      </c>
      <c r="G2295" s="4">
        <v>1</v>
      </c>
      <c r="H2295" s="4">
        <v>1</v>
      </c>
      <c r="I2295" s="4">
        <v>1</v>
      </c>
      <c r="J2295" s="4" t="s">
        <v>5297</v>
      </c>
      <c r="K2295" s="4" t="s">
        <v>5301</v>
      </c>
      <c r="L2295" s="4" t="s">
        <v>39</v>
      </c>
      <c r="M2295" s="4">
        <v>0</v>
      </c>
      <c r="N2295" s="4">
        <v>2108.9618500000001</v>
      </c>
      <c r="O2295" s="4" t="s">
        <v>34</v>
      </c>
      <c r="P2295" s="4" t="s">
        <v>34</v>
      </c>
      <c r="Q2295" s="4">
        <v>1.9819999999999999E-4</v>
      </c>
      <c r="R2295" s="4">
        <v>4.0359999999999997E-3</v>
      </c>
      <c r="S2295" s="4">
        <v>2.46</v>
      </c>
    </row>
    <row r="2296" spans="1:34" x14ac:dyDescent="0.25">
      <c r="A2296" s="3" t="s">
        <v>34</v>
      </c>
      <c r="B2296" s="3" t="s">
        <v>35</v>
      </c>
      <c r="C2296" s="3" t="s">
        <v>5302</v>
      </c>
      <c r="D2296" s="3" t="s">
        <v>5303</v>
      </c>
      <c r="E2296" s="3">
        <v>2E-3</v>
      </c>
      <c r="F2296" s="3">
        <v>2.391</v>
      </c>
      <c r="G2296" s="3">
        <v>11</v>
      </c>
      <c r="H2296" s="3">
        <v>1</v>
      </c>
      <c r="I2296" s="3">
        <v>2</v>
      </c>
      <c r="J2296" s="3">
        <v>1</v>
      </c>
      <c r="K2296" s="3">
        <v>213</v>
      </c>
      <c r="L2296" s="3">
        <v>24.2</v>
      </c>
      <c r="M2296" s="3">
        <v>5.49</v>
      </c>
      <c r="N2296" s="3">
        <v>7.01</v>
      </c>
      <c r="O2296" s="3">
        <v>1</v>
      </c>
      <c r="P2296" s="3" t="s">
        <v>3039</v>
      </c>
      <c r="Q2296" s="3" t="s">
        <v>843</v>
      </c>
      <c r="R2296" s="3" t="s">
        <v>796</v>
      </c>
      <c r="S2296" s="3" t="s">
        <v>5304</v>
      </c>
      <c r="T2296" s="3" t="s">
        <v>5305</v>
      </c>
      <c r="U2296" s="3" t="s">
        <v>5302</v>
      </c>
      <c r="V2296" s="3" t="s">
        <v>5306</v>
      </c>
      <c r="W2296" s="3" t="s">
        <v>1340</v>
      </c>
      <c r="X2296" s="3" t="s">
        <v>4048</v>
      </c>
      <c r="Y2296" s="3" t="s">
        <v>5307</v>
      </c>
      <c r="Z2296" s="3" t="s">
        <v>4050</v>
      </c>
      <c r="AA2296" s="3">
        <v>14</v>
      </c>
      <c r="AB2296" s="3" t="s">
        <v>34</v>
      </c>
      <c r="AC2296" s="3">
        <v>1</v>
      </c>
      <c r="AD2296" s="3">
        <v>0</v>
      </c>
      <c r="AE2296" s="3" t="s">
        <v>39</v>
      </c>
      <c r="AF2296" s="3">
        <v>0</v>
      </c>
      <c r="AG2296" s="3" t="s">
        <v>39</v>
      </c>
      <c r="AH2296" s="3" t="s">
        <v>1912</v>
      </c>
    </row>
    <row r="2297" spans="1:34" hidden="1" outlineLevel="1" collapsed="1" x14ac:dyDescent="0.25">
      <c r="A2297" t="s">
        <v>39</v>
      </c>
      <c r="B2297" s="2" t="s">
        <v>45</v>
      </c>
      <c r="C2297" s="2" t="s">
        <v>46</v>
      </c>
      <c r="D2297" s="2" t="s">
        <v>33</v>
      </c>
      <c r="E2297" s="2" t="s">
        <v>47</v>
      </c>
      <c r="F2297" s="2" t="s">
        <v>48</v>
      </c>
      <c r="G2297" s="2" t="s">
        <v>28</v>
      </c>
      <c r="H2297" s="2" t="s">
        <v>49</v>
      </c>
      <c r="I2297" s="2" t="s">
        <v>8</v>
      </c>
      <c r="J2297" s="2" t="s">
        <v>50</v>
      </c>
      <c r="K2297" s="2" t="s">
        <v>51</v>
      </c>
      <c r="L2297" s="2" t="s">
        <v>52</v>
      </c>
      <c r="M2297" s="2" t="s">
        <v>53</v>
      </c>
      <c r="N2297" s="2" t="s">
        <v>54</v>
      </c>
      <c r="O2297" s="2" t="s">
        <v>27</v>
      </c>
      <c r="P2297" s="2" t="s">
        <v>55</v>
      </c>
      <c r="Q2297" s="2" t="s">
        <v>56</v>
      </c>
      <c r="R2297" s="2" t="s">
        <v>57</v>
      </c>
      <c r="S2297" s="2" t="s">
        <v>58</v>
      </c>
    </row>
    <row r="2298" spans="1:34" hidden="1" outlineLevel="1" collapsed="1" x14ac:dyDescent="0.25">
      <c r="A2298" t="s">
        <v>39</v>
      </c>
      <c r="B2298" s="4" t="s">
        <v>34</v>
      </c>
      <c r="C2298" s="4" t="s">
        <v>5308</v>
      </c>
      <c r="D2298" s="4" t="s">
        <v>341</v>
      </c>
      <c r="E2298" s="4">
        <v>2.2117899999999999E-2</v>
      </c>
      <c r="F2298" s="4">
        <v>6.6384300000000001E-4</v>
      </c>
      <c r="G2298" s="4">
        <v>1</v>
      </c>
      <c r="H2298" s="4">
        <v>1</v>
      </c>
      <c r="I2298" s="4">
        <v>2</v>
      </c>
      <c r="J2298" s="4" t="s">
        <v>5302</v>
      </c>
      <c r="K2298" s="4" t="s">
        <v>5309</v>
      </c>
      <c r="L2298" s="4" t="s">
        <v>5310</v>
      </c>
      <c r="M2298" s="4">
        <v>2</v>
      </c>
      <c r="N2298" s="4">
        <v>2581.25155</v>
      </c>
      <c r="O2298" s="4" t="s">
        <v>34</v>
      </c>
      <c r="P2298" s="4" t="s">
        <v>34</v>
      </c>
      <c r="Q2298" s="4">
        <v>1.9819999999999999E-4</v>
      </c>
      <c r="R2298" s="4">
        <v>4.0639999999999999E-3</v>
      </c>
      <c r="S2298" s="4">
        <v>3.77</v>
      </c>
    </row>
    <row r="2299" spans="1:34" x14ac:dyDescent="0.25">
      <c r="A2299" s="3" t="s">
        <v>34</v>
      </c>
      <c r="B2299" s="3" t="s">
        <v>35</v>
      </c>
      <c r="C2299" s="3" t="s">
        <v>5311</v>
      </c>
      <c r="D2299" s="3" t="s">
        <v>5312</v>
      </c>
      <c r="E2299" s="3">
        <v>2E-3</v>
      </c>
      <c r="F2299" s="3">
        <v>2.3809999999999998</v>
      </c>
      <c r="G2299" s="3">
        <v>7</v>
      </c>
      <c r="H2299" s="3">
        <v>1</v>
      </c>
      <c r="I2299" s="3">
        <v>1</v>
      </c>
      <c r="J2299" s="3">
        <v>1</v>
      </c>
      <c r="K2299" s="3">
        <v>286</v>
      </c>
      <c r="L2299" s="3">
        <v>30.1</v>
      </c>
      <c r="M2299" s="3">
        <v>5.48</v>
      </c>
      <c r="N2299" s="3">
        <v>3.22</v>
      </c>
      <c r="O2299" s="3">
        <v>1</v>
      </c>
      <c r="P2299" s="3" t="s">
        <v>421</v>
      </c>
      <c r="Q2299" s="3" t="s">
        <v>885</v>
      </c>
      <c r="R2299" s="3" t="s">
        <v>3962</v>
      </c>
      <c r="S2299" s="3" t="s">
        <v>5313</v>
      </c>
      <c r="T2299" s="3" t="s">
        <v>5314</v>
      </c>
      <c r="U2299" s="3" t="s">
        <v>5311</v>
      </c>
      <c r="V2299" s="3" t="s">
        <v>5315</v>
      </c>
      <c r="W2299" s="3" t="s">
        <v>358</v>
      </c>
      <c r="X2299" s="3" t="s">
        <v>5316</v>
      </c>
      <c r="Y2299" s="3" t="s">
        <v>5317</v>
      </c>
      <c r="Z2299" s="3" t="s">
        <v>5318</v>
      </c>
      <c r="AA2299" s="3">
        <v>9</v>
      </c>
      <c r="AB2299" s="3" t="s">
        <v>34</v>
      </c>
      <c r="AC2299" s="3">
        <v>1</v>
      </c>
      <c r="AD2299" s="3">
        <v>0</v>
      </c>
      <c r="AE2299" s="3" t="s">
        <v>39</v>
      </c>
      <c r="AF2299" s="3">
        <v>1</v>
      </c>
      <c r="AG2299" s="3" t="s">
        <v>5319</v>
      </c>
      <c r="AH2299" s="3" t="s">
        <v>5320</v>
      </c>
    </row>
    <row r="2300" spans="1:34" hidden="1" outlineLevel="1" collapsed="1" x14ac:dyDescent="0.25">
      <c r="A2300" t="s">
        <v>39</v>
      </c>
      <c r="B2300" s="2" t="s">
        <v>45</v>
      </c>
      <c r="C2300" s="2" t="s">
        <v>46</v>
      </c>
      <c r="D2300" s="2" t="s">
        <v>33</v>
      </c>
      <c r="E2300" s="2" t="s">
        <v>47</v>
      </c>
      <c r="F2300" s="2" t="s">
        <v>48</v>
      </c>
      <c r="G2300" s="2" t="s">
        <v>28</v>
      </c>
      <c r="H2300" s="2" t="s">
        <v>49</v>
      </c>
      <c r="I2300" s="2" t="s">
        <v>8</v>
      </c>
      <c r="J2300" s="2" t="s">
        <v>50</v>
      </c>
      <c r="K2300" s="2" t="s">
        <v>51</v>
      </c>
      <c r="L2300" s="2" t="s">
        <v>52</v>
      </c>
      <c r="M2300" s="2" t="s">
        <v>53</v>
      </c>
      <c r="N2300" s="2" t="s">
        <v>54</v>
      </c>
      <c r="O2300" s="2" t="s">
        <v>27</v>
      </c>
      <c r="P2300" s="2" t="s">
        <v>55</v>
      </c>
      <c r="Q2300" s="2" t="s">
        <v>56</v>
      </c>
      <c r="R2300" s="2" t="s">
        <v>57</v>
      </c>
      <c r="S2300" s="2" t="s">
        <v>58</v>
      </c>
    </row>
    <row r="2301" spans="1:34" hidden="1" outlineLevel="1" collapsed="1" x14ac:dyDescent="0.25">
      <c r="A2301" t="s">
        <v>39</v>
      </c>
      <c r="B2301" s="4" t="s">
        <v>34</v>
      </c>
      <c r="C2301" s="4" t="s">
        <v>5321</v>
      </c>
      <c r="D2301" s="4" t="s">
        <v>5322</v>
      </c>
      <c r="E2301" s="4">
        <v>2.2554999999999999E-2</v>
      </c>
      <c r="F2301" s="4">
        <v>6.6384300000000001E-4</v>
      </c>
      <c r="G2301" s="4">
        <v>1</v>
      </c>
      <c r="H2301" s="4">
        <v>1</v>
      </c>
      <c r="I2301" s="4">
        <v>1</v>
      </c>
      <c r="J2301" s="4" t="s">
        <v>5311</v>
      </c>
      <c r="K2301" s="4" t="s">
        <v>5323</v>
      </c>
      <c r="L2301" s="4" t="s">
        <v>5324</v>
      </c>
      <c r="M2301" s="4">
        <v>0</v>
      </c>
      <c r="N2301" s="4">
        <v>2204.0144399999999</v>
      </c>
      <c r="O2301" s="4" t="s">
        <v>34</v>
      </c>
      <c r="P2301" s="4" t="s">
        <v>34</v>
      </c>
      <c r="Q2301" s="4">
        <v>1.9819999999999999E-4</v>
      </c>
      <c r="R2301" s="4">
        <v>4.1609999999999998E-3</v>
      </c>
      <c r="S2301" s="4">
        <v>3.22</v>
      </c>
    </row>
    <row r="2302" spans="1:34" x14ac:dyDescent="0.25">
      <c r="A2302" s="3" t="s">
        <v>34</v>
      </c>
      <c r="B2302" s="3" t="s">
        <v>35</v>
      </c>
      <c r="C2302" s="3" t="s">
        <v>5325</v>
      </c>
      <c r="D2302" s="3" t="s">
        <v>5326</v>
      </c>
      <c r="E2302" s="3">
        <v>2E-3</v>
      </c>
      <c r="F2302" s="3">
        <v>2.3759999999999999</v>
      </c>
      <c r="G2302" s="3">
        <v>7</v>
      </c>
      <c r="H2302" s="3">
        <v>1</v>
      </c>
      <c r="I2302" s="3">
        <v>1</v>
      </c>
      <c r="J2302" s="3">
        <v>1</v>
      </c>
      <c r="K2302" s="3">
        <v>252</v>
      </c>
      <c r="L2302" s="3">
        <v>27.9</v>
      </c>
      <c r="M2302" s="3">
        <v>8.41</v>
      </c>
      <c r="N2302" s="3">
        <v>2.12</v>
      </c>
      <c r="O2302" s="3">
        <v>1</v>
      </c>
      <c r="P2302" s="3" t="s">
        <v>421</v>
      </c>
      <c r="Q2302" s="3" t="s">
        <v>3642</v>
      </c>
      <c r="R2302" s="3" t="s">
        <v>4921</v>
      </c>
      <c r="S2302" s="3" t="s">
        <v>5327</v>
      </c>
      <c r="T2302" s="3" t="s">
        <v>5328</v>
      </c>
      <c r="U2302" s="3" t="s">
        <v>5325</v>
      </c>
      <c r="V2302" s="3" t="s">
        <v>5329</v>
      </c>
      <c r="W2302" s="3" t="s">
        <v>427</v>
      </c>
      <c r="X2302" s="3" t="s">
        <v>1290</v>
      </c>
      <c r="Y2302" s="3" t="s">
        <v>800</v>
      </c>
      <c r="Z2302" s="3" t="s">
        <v>39</v>
      </c>
      <c r="AA2302" s="3">
        <v>5</v>
      </c>
      <c r="AB2302" s="3" t="s">
        <v>34</v>
      </c>
      <c r="AC2302" s="3">
        <v>1</v>
      </c>
      <c r="AD2302" s="3">
        <v>0</v>
      </c>
      <c r="AE2302" s="3" t="s">
        <v>39</v>
      </c>
      <c r="AF2302" s="3">
        <v>0</v>
      </c>
      <c r="AG2302" s="3" t="s">
        <v>39</v>
      </c>
      <c r="AH2302" s="3" t="s">
        <v>39</v>
      </c>
    </row>
    <row r="2303" spans="1:34" hidden="1" outlineLevel="1" collapsed="1" x14ac:dyDescent="0.25">
      <c r="A2303" t="s">
        <v>39</v>
      </c>
      <c r="B2303" s="2" t="s">
        <v>45</v>
      </c>
      <c r="C2303" s="2" t="s">
        <v>46</v>
      </c>
      <c r="D2303" s="2" t="s">
        <v>33</v>
      </c>
      <c r="E2303" s="2" t="s">
        <v>47</v>
      </c>
      <c r="F2303" s="2" t="s">
        <v>48</v>
      </c>
      <c r="G2303" s="2" t="s">
        <v>28</v>
      </c>
      <c r="H2303" s="2" t="s">
        <v>49</v>
      </c>
      <c r="I2303" s="2" t="s">
        <v>8</v>
      </c>
      <c r="J2303" s="2" t="s">
        <v>50</v>
      </c>
      <c r="K2303" s="2" t="s">
        <v>51</v>
      </c>
      <c r="L2303" s="2" t="s">
        <v>52</v>
      </c>
      <c r="M2303" s="2" t="s">
        <v>53</v>
      </c>
      <c r="N2303" s="2" t="s">
        <v>54</v>
      </c>
      <c r="O2303" s="2" t="s">
        <v>27</v>
      </c>
      <c r="P2303" s="2" t="s">
        <v>55</v>
      </c>
      <c r="Q2303" s="2" t="s">
        <v>56</v>
      </c>
      <c r="R2303" s="2" t="s">
        <v>57</v>
      </c>
      <c r="S2303" s="2" t="s">
        <v>58</v>
      </c>
    </row>
    <row r="2304" spans="1:34" hidden="1" outlineLevel="1" collapsed="1" x14ac:dyDescent="0.25">
      <c r="A2304" t="s">
        <v>39</v>
      </c>
      <c r="B2304" s="4" t="s">
        <v>34</v>
      </c>
      <c r="C2304" s="4" t="s">
        <v>5330</v>
      </c>
      <c r="D2304" s="4" t="s">
        <v>39</v>
      </c>
      <c r="E2304" s="4">
        <v>2.27767E-2</v>
      </c>
      <c r="F2304" s="4">
        <v>6.6384300000000001E-4</v>
      </c>
      <c r="G2304" s="4">
        <v>1</v>
      </c>
      <c r="H2304" s="4">
        <v>1</v>
      </c>
      <c r="I2304" s="4">
        <v>1</v>
      </c>
      <c r="J2304" s="4" t="s">
        <v>5325</v>
      </c>
      <c r="K2304" s="4" t="s">
        <v>5331</v>
      </c>
      <c r="L2304" s="4" t="s">
        <v>39</v>
      </c>
      <c r="M2304" s="4">
        <v>0</v>
      </c>
      <c r="N2304" s="4">
        <v>1688.9945299999999</v>
      </c>
      <c r="O2304" s="4" t="s">
        <v>34</v>
      </c>
      <c r="P2304" s="4" t="s">
        <v>34</v>
      </c>
      <c r="Q2304" s="4">
        <v>1.9819999999999999E-4</v>
      </c>
      <c r="R2304" s="4">
        <v>4.2040000000000003E-3</v>
      </c>
      <c r="S2304" s="4">
        <v>2.12</v>
      </c>
    </row>
    <row r="2305" spans="1:34" x14ac:dyDescent="0.25">
      <c r="A2305" s="3" t="s">
        <v>34</v>
      </c>
      <c r="B2305" s="3" t="s">
        <v>35</v>
      </c>
      <c r="C2305" s="3" t="s">
        <v>5332</v>
      </c>
      <c r="D2305" s="3" t="s">
        <v>5333</v>
      </c>
      <c r="E2305" s="3">
        <v>2E-3</v>
      </c>
      <c r="F2305" s="3">
        <v>2.3679999999999999</v>
      </c>
      <c r="G2305" s="3">
        <v>7</v>
      </c>
      <c r="H2305" s="3">
        <v>1</v>
      </c>
      <c r="I2305" s="3">
        <v>1</v>
      </c>
      <c r="J2305" s="3">
        <v>1</v>
      </c>
      <c r="K2305" s="3">
        <v>229</v>
      </c>
      <c r="L2305" s="3">
        <v>26.8</v>
      </c>
      <c r="M2305" s="3">
        <v>9.31</v>
      </c>
      <c r="N2305" s="3">
        <v>2.66</v>
      </c>
      <c r="O2305" s="3">
        <v>1</v>
      </c>
      <c r="P2305" s="3" t="s">
        <v>39</v>
      </c>
      <c r="Q2305" s="3" t="s">
        <v>2246</v>
      </c>
      <c r="R2305" s="3" t="s">
        <v>2869</v>
      </c>
      <c r="S2305" s="3" t="s">
        <v>4369</v>
      </c>
      <c r="T2305" s="3" t="s">
        <v>39</v>
      </c>
      <c r="U2305" s="3" t="s">
        <v>5334</v>
      </c>
      <c r="V2305" s="3" t="s">
        <v>39</v>
      </c>
      <c r="W2305" s="3" t="s">
        <v>147</v>
      </c>
      <c r="X2305" s="3" t="s">
        <v>39</v>
      </c>
      <c r="Y2305" s="3" t="s">
        <v>39</v>
      </c>
      <c r="Z2305" s="3" t="s">
        <v>39</v>
      </c>
      <c r="AA2305" s="3">
        <v>0</v>
      </c>
      <c r="AB2305" s="3" t="s">
        <v>34</v>
      </c>
      <c r="AC2305" s="3">
        <v>1</v>
      </c>
      <c r="AD2305" s="3">
        <v>0</v>
      </c>
      <c r="AE2305" s="3" t="s">
        <v>39</v>
      </c>
      <c r="AF2305" s="3">
        <v>0</v>
      </c>
      <c r="AG2305" s="3" t="s">
        <v>39</v>
      </c>
      <c r="AH2305" s="3" t="s">
        <v>39</v>
      </c>
    </row>
    <row r="2306" spans="1:34" hidden="1" outlineLevel="1" collapsed="1" x14ac:dyDescent="0.25">
      <c r="A2306" t="s">
        <v>39</v>
      </c>
      <c r="B2306" s="2" t="s">
        <v>45</v>
      </c>
      <c r="C2306" s="2" t="s">
        <v>46</v>
      </c>
      <c r="D2306" s="2" t="s">
        <v>33</v>
      </c>
      <c r="E2306" s="2" t="s">
        <v>47</v>
      </c>
      <c r="F2306" s="2" t="s">
        <v>48</v>
      </c>
      <c r="G2306" s="2" t="s">
        <v>28</v>
      </c>
      <c r="H2306" s="2" t="s">
        <v>49</v>
      </c>
      <c r="I2306" s="2" t="s">
        <v>8</v>
      </c>
      <c r="J2306" s="2" t="s">
        <v>50</v>
      </c>
      <c r="K2306" s="2" t="s">
        <v>51</v>
      </c>
      <c r="L2306" s="2" t="s">
        <v>52</v>
      </c>
      <c r="M2306" s="2" t="s">
        <v>53</v>
      </c>
      <c r="N2306" s="2" t="s">
        <v>54</v>
      </c>
      <c r="O2306" s="2" t="s">
        <v>27</v>
      </c>
      <c r="P2306" s="2" t="s">
        <v>55</v>
      </c>
      <c r="Q2306" s="2" t="s">
        <v>56</v>
      </c>
      <c r="R2306" s="2" t="s">
        <v>57</v>
      </c>
      <c r="S2306" s="2" t="s">
        <v>58</v>
      </c>
    </row>
    <row r="2307" spans="1:34" hidden="1" outlineLevel="1" collapsed="1" x14ac:dyDescent="0.25">
      <c r="A2307" t="s">
        <v>39</v>
      </c>
      <c r="B2307" s="4" t="s">
        <v>34</v>
      </c>
      <c r="C2307" s="4" t="s">
        <v>5335</v>
      </c>
      <c r="D2307" s="4" t="s">
        <v>39</v>
      </c>
      <c r="E2307" s="4">
        <v>2.31133E-2</v>
      </c>
      <c r="F2307" s="4">
        <v>6.6384300000000001E-4</v>
      </c>
      <c r="G2307" s="4">
        <v>1</v>
      </c>
      <c r="H2307" s="4">
        <v>1</v>
      </c>
      <c r="I2307" s="4">
        <v>1</v>
      </c>
      <c r="J2307" s="4" t="s">
        <v>5332</v>
      </c>
      <c r="K2307" s="4" t="s">
        <v>5336</v>
      </c>
      <c r="L2307" s="4" t="s">
        <v>39</v>
      </c>
      <c r="M2307" s="4">
        <v>0</v>
      </c>
      <c r="N2307" s="4">
        <v>1635.77214</v>
      </c>
      <c r="O2307" s="4" t="s">
        <v>34</v>
      </c>
      <c r="P2307" s="4" t="s">
        <v>34</v>
      </c>
      <c r="Q2307" s="4">
        <v>1.9819999999999999E-4</v>
      </c>
      <c r="R2307" s="4">
        <v>4.2890000000000003E-3</v>
      </c>
      <c r="S2307" s="4">
        <v>2.66</v>
      </c>
    </row>
    <row r="2308" spans="1:34" x14ac:dyDescent="0.25">
      <c r="A2308" s="3" t="s">
        <v>34</v>
      </c>
      <c r="B2308" s="3" t="s">
        <v>35</v>
      </c>
      <c r="C2308" s="3" t="s">
        <v>5337</v>
      </c>
      <c r="D2308" s="3" t="s">
        <v>5338</v>
      </c>
      <c r="E2308" s="3">
        <v>2E-3</v>
      </c>
      <c r="F2308" s="3">
        <v>2.34</v>
      </c>
      <c r="G2308" s="3">
        <v>6</v>
      </c>
      <c r="H2308" s="3">
        <v>1</v>
      </c>
      <c r="I2308" s="3">
        <v>1</v>
      </c>
      <c r="J2308" s="3">
        <v>1</v>
      </c>
      <c r="K2308" s="3">
        <v>470</v>
      </c>
      <c r="L2308" s="3">
        <v>53.7</v>
      </c>
      <c r="M2308" s="3">
        <v>8.98</v>
      </c>
      <c r="N2308" s="3">
        <v>2.25</v>
      </c>
      <c r="O2308" s="3">
        <v>1</v>
      </c>
      <c r="P2308" s="3" t="s">
        <v>3039</v>
      </c>
      <c r="Q2308" s="3" t="s">
        <v>795</v>
      </c>
      <c r="R2308" s="3" t="s">
        <v>222</v>
      </c>
      <c r="S2308" s="3" t="s">
        <v>5339</v>
      </c>
      <c r="T2308" s="3" t="s">
        <v>5340</v>
      </c>
      <c r="U2308" s="3" t="s">
        <v>5337</v>
      </c>
      <c r="V2308" s="3" t="s">
        <v>5341</v>
      </c>
      <c r="W2308" s="3" t="s">
        <v>1885</v>
      </c>
      <c r="X2308" s="3" t="s">
        <v>39</v>
      </c>
      <c r="Y2308" s="3" t="s">
        <v>39</v>
      </c>
      <c r="Z2308" s="3" t="s">
        <v>39</v>
      </c>
      <c r="AA2308" s="3">
        <v>0</v>
      </c>
      <c r="AB2308" s="3" t="s">
        <v>34</v>
      </c>
      <c r="AC2308" s="3">
        <v>1</v>
      </c>
      <c r="AD2308" s="3">
        <v>0</v>
      </c>
      <c r="AE2308" s="3" t="s">
        <v>39</v>
      </c>
      <c r="AF2308" s="3">
        <v>0</v>
      </c>
      <c r="AG2308" s="3" t="s">
        <v>39</v>
      </c>
      <c r="AH2308" s="3" t="s">
        <v>39</v>
      </c>
    </row>
    <row r="2309" spans="1:34" hidden="1" outlineLevel="1" collapsed="1" x14ac:dyDescent="0.25">
      <c r="A2309" t="s">
        <v>39</v>
      </c>
      <c r="B2309" s="2" t="s">
        <v>45</v>
      </c>
      <c r="C2309" s="2" t="s">
        <v>46</v>
      </c>
      <c r="D2309" s="2" t="s">
        <v>33</v>
      </c>
      <c r="E2309" s="2" t="s">
        <v>47</v>
      </c>
      <c r="F2309" s="2" t="s">
        <v>48</v>
      </c>
      <c r="G2309" s="2" t="s">
        <v>28</v>
      </c>
      <c r="H2309" s="2" t="s">
        <v>49</v>
      </c>
      <c r="I2309" s="2" t="s">
        <v>8</v>
      </c>
      <c r="J2309" s="2" t="s">
        <v>50</v>
      </c>
      <c r="K2309" s="2" t="s">
        <v>51</v>
      </c>
      <c r="L2309" s="2" t="s">
        <v>52</v>
      </c>
      <c r="M2309" s="2" t="s">
        <v>53</v>
      </c>
      <c r="N2309" s="2" t="s">
        <v>54</v>
      </c>
      <c r="O2309" s="2" t="s">
        <v>27</v>
      </c>
      <c r="P2309" s="2" t="s">
        <v>55</v>
      </c>
      <c r="Q2309" s="2" t="s">
        <v>56</v>
      </c>
      <c r="R2309" s="2" t="s">
        <v>57</v>
      </c>
      <c r="S2309" s="2" t="s">
        <v>58</v>
      </c>
    </row>
    <row r="2310" spans="1:34" hidden="1" outlineLevel="1" collapsed="1" x14ac:dyDescent="0.25">
      <c r="A2310" t="s">
        <v>39</v>
      </c>
      <c r="B2310" s="4" t="s">
        <v>34</v>
      </c>
      <c r="C2310" s="4" t="s">
        <v>5342</v>
      </c>
      <c r="D2310" s="4" t="s">
        <v>39</v>
      </c>
      <c r="E2310" s="4">
        <v>2.4271000000000001E-2</v>
      </c>
      <c r="F2310" s="4">
        <v>6.6384300000000001E-4</v>
      </c>
      <c r="G2310" s="4">
        <v>1</v>
      </c>
      <c r="H2310" s="4">
        <v>1</v>
      </c>
      <c r="I2310" s="4">
        <v>1</v>
      </c>
      <c r="J2310" s="4" t="s">
        <v>5337</v>
      </c>
      <c r="K2310" s="4" t="s">
        <v>5343</v>
      </c>
      <c r="L2310" s="4" t="s">
        <v>39</v>
      </c>
      <c r="M2310" s="4">
        <v>0</v>
      </c>
      <c r="N2310" s="4">
        <v>2956.3555099999999</v>
      </c>
      <c r="O2310" s="4" t="s">
        <v>34</v>
      </c>
      <c r="P2310" s="4" t="s">
        <v>34</v>
      </c>
      <c r="Q2310" s="4">
        <v>1.9819999999999999E-4</v>
      </c>
      <c r="R2310" s="4">
        <v>4.5739999999999999E-3</v>
      </c>
      <c r="S2310" s="4">
        <v>2.25</v>
      </c>
    </row>
    <row r="2311" spans="1:34" x14ac:dyDescent="0.25">
      <c r="A2311" s="3" t="s">
        <v>34</v>
      </c>
      <c r="B2311" s="3" t="s">
        <v>35</v>
      </c>
      <c r="C2311" s="3" t="s">
        <v>5344</v>
      </c>
      <c r="D2311" s="3" t="s">
        <v>5345</v>
      </c>
      <c r="E2311" s="3">
        <v>2E-3</v>
      </c>
      <c r="F2311" s="3">
        <v>2.3170000000000002</v>
      </c>
      <c r="G2311" s="3">
        <v>4</v>
      </c>
      <c r="H2311" s="3">
        <v>1</v>
      </c>
      <c r="I2311" s="3">
        <v>1</v>
      </c>
      <c r="J2311" s="3">
        <v>1</v>
      </c>
      <c r="K2311" s="3">
        <v>511</v>
      </c>
      <c r="L2311" s="3">
        <v>57.2</v>
      </c>
      <c r="M2311" s="3">
        <v>4.63</v>
      </c>
      <c r="N2311" s="3">
        <v>2.52</v>
      </c>
      <c r="O2311" s="3">
        <v>1</v>
      </c>
      <c r="P2311" s="3" t="s">
        <v>39</v>
      </c>
      <c r="Q2311" s="3" t="s">
        <v>39</v>
      </c>
      <c r="R2311" s="3" t="s">
        <v>222</v>
      </c>
      <c r="S2311" s="3" t="s">
        <v>5346</v>
      </c>
      <c r="T2311" s="3" t="s">
        <v>39</v>
      </c>
      <c r="U2311" s="3" t="s">
        <v>5344</v>
      </c>
      <c r="V2311" s="3" t="s">
        <v>39</v>
      </c>
      <c r="W2311" s="3" t="s">
        <v>620</v>
      </c>
      <c r="X2311" s="3" t="s">
        <v>39</v>
      </c>
      <c r="Y2311" s="3" t="s">
        <v>39</v>
      </c>
      <c r="Z2311" s="3" t="s">
        <v>39</v>
      </c>
      <c r="AA2311" s="3">
        <v>0</v>
      </c>
      <c r="AB2311" s="3" t="s">
        <v>34</v>
      </c>
      <c r="AC2311" s="3">
        <v>1</v>
      </c>
      <c r="AD2311" s="3">
        <v>0</v>
      </c>
      <c r="AE2311" s="3" t="s">
        <v>39</v>
      </c>
      <c r="AF2311" s="3">
        <v>0</v>
      </c>
      <c r="AG2311" s="3" t="s">
        <v>39</v>
      </c>
      <c r="AH2311" s="3" t="s">
        <v>39</v>
      </c>
    </row>
    <row r="2312" spans="1:34" hidden="1" outlineLevel="1" collapsed="1" x14ac:dyDescent="0.25">
      <c r="A2312" t="s">
        <v>39</v>
      </c>
      <c r="B2312" s="2" t="s">
        <v>45</v>
      </c>
      <c r="C2312" s="2" t="s">
        <v>46</v>
      </c>
      <c r="D2312" s="2" t="s">
        <v>33</v>
      </c>
      <c r="E2312" s="2" t="s">
        <v>47</v>
      </c>
      <c r="F2312" s="2" t="s">
        <v>48</v>
      </c>
      <c r="G2312" s="2" t="s">
        <v>28</v>
      </c>
      <c r="H2312" s="2" t="s">
        <v>49</v>
      </c>
      <c r="I2312" s="2" t="s">
        <v>8</v>
      </c>
      <c r="J2312" s="2" t="s">
        <v>50</v>
      </c>
      <c r="K2312" s="2" t="s">
        <v>51</v>
      </c>
      <c r="L2312" s="2" t="s">
        <v>52</v>
      </c>
      <c r="M2312" s="2" t="s">
        <v>53</v>
      </c>
      <c r="N2312" s="2" t="s">
        <v>54</v>
      </c>
      <c r="O2312" s="2" t="s">
        <v>27</v>
      </c>
      <c r="P2312" s="2" t="s">
        <v>55</v>
      </c>
      <c r="Q2312" s="2" t="s">
        <v>56</v>
      </c>
      <c r="R2312" s="2" t="s">
        <v>57</v>
      </c>
      <c r="S2312" s="2" t="s">
        <v>58</v>
      </c>
    </row>
    <row r="2313" spans="1:34" hidden="1" outlineLevel="1" collapsed="1" x14ac:dyDescent="0.25">
      <c r="A2313" t="s">
        <v>39</v>
      </c>
      <c r="B2313" s="4" t="s">
        <v>34</v>
      </c>
      <c r="C2313" s="4" t="s">
        <v>5347</v>
      </c>
      <c r="D2313" s="4" t="s">
        <v>39</v>
      </c>
      <c r="E2313" s="4">
        <v>2.5238E-2</v>
      </c>
      <c r="F2313" s="4">
        <v>6.6384300000000001E-4</v>
      </c>
      <c r="G2313" s="4">
        <v>1</v>
      </c>
      <c r="H2313" s="4">
        <v>1</v>
      </c>
      <c r="I2313" s="4">
        <v>1</v>
      </c>
      <c r="J2313" s="4" t="s">
        <v>5344</v>
      </c>
      <c r="K2313" s="4" t="s">
        <v>5348</v>
      </c>
      <c r="L2313" s="4" t="s">
        <v>39</v>
      </c>
      <c r="M2313" s="4">
        <v>0</v>
      </c>
      <c r="N2313" s="4">
        <v>2263.07782</v>
      </c>
      <c r="O2313" s="4" t="s">
        <v>34</v>
      </c>
      <c r="P2313" s="4" t="s">
        <v>34</v>
      </c>
      <c r="Q2313" s="4">
        <v>1.9819999999999999E-4</v>
      </c>
      <c r="R2313" s="4">
        <v>4.8149999999999998E-3</v>
      </c>
      <c r="S2313" s="4">
        <v>2.52</v>
      </c>
    </row>
    <row r="2314" spans="1:34" x14ac:dyDescent="0.25">
      <c r="A2314" s="3" t="s">
        <v>34</v>
      </c>
      <c r="B2314" s="3" t="s">
        <v>35</v>
      </c>
      <c r="C2314" s="3" t="s">
        <v>5349</v>
      </c>
      <c r="D2314" s="3" t="s">
        <v>5350</v>
      </c>
      <c r="E2314" s="3">
        <v>2E-3</v>
      </c>
      <c r="F2314" s="3">
        <v>2.2949999999999999</v>
      </c>
      <c r="G2314" s="3">
        <v>3</v>
      </c>
      <c r="H2314" s="3">
        <v>1</v>
      </c>
      <c r="I2314" s="3">
        <v>1</v>
      </c>
      <c r="J2314" s="3">
        <v>1</v>
      </c>
      <c r="K2314" s="3">
        <v>654</v>
      </c>
      <c r="L2314" s="3">
        <v>74</v>
      </c>
      <c r="M2314" s="3">
        <v>6.67</v>
      </c>
      <c r="N2314" s="3">
        <v>4.08</v>
      </c>
      <c r="O2314" s="3">
        <v>1</v>
      </c>
      <c r="P2314" s="3" t="s">
        <v>421</v>
      </c>
      <c r="Q2314" s="3" t="s">
        <v>39</v>
      </c>
      <c r="R2314" s="3" t="s">
        <v>2807</v>
      </c>
      <c r="S2314" s="3" t="s">
        <v>5351</v>
      </c>
      <c r="T2314" s="3" t="s">
        <v>39</v>
      </c>
      <c r="U2314" s="3" t="s">
        <v>5349</v>
      </c>
      <c r="V2314" s="3" t="s">
        <v>39</v>
      </c>
      <c r="W2314" s="3" t="s">
        <v>1885</v>
      </c>
      <c r="X2314" s="3" t="s">
        <v>39</v>
      </c>
      <c r="Y2314" s="3" t="s">
        <v>39</v>
      </c>
      <c r="Z2314" s="3" t="s">
        <v>39</v>
      </c>
      <c r="AA2314" s="3">
        <v>0</v>
      </c>
      <c r="AB2314" s="3" t="s">
        <v>34</v>
      </c>
      <c r="AC2314" s="3">
        <v>1</v>
      </c>
      <c r="AD2314" s="3">
        <v>0</v>
      </c>
      <c r="AE2314" s="3" t="s">
        <v>39</v>
      </c>
      <c r="AF2314" s="3">
        <v>0</v>
      </c>
      <c r="AG2314" s="3" t="s">
        <v>39</v>
      </c>
      <c r="AH2314" s="3" t="s">
        <v>39</v>
      </c>
    </row>
    <row r="2315" spans="1:34" hidden="1" outlineLevel="1" collapsed="1" x14ac:dyDescent="0.25">
      <c r="A2315" t="s">
        <v>39</v>
      </c>
      <c r="B2315" s="2" t="s">
        <v>45</v>
      </c>
      <c r="C2315" s="2" t="s">
        <v>46</v>
      </c>
      <c r="D2315" s="2" t="s">
        <v>33</v>
      </c>
      <c r="E2315" s="2" t="s">
        <v>47</v>
      </c>
      <c r="F2315" s="2" t="s">
        <v>48</v>
      </c>
      <c r="G2315" s="2" t="s">
        <v>28</v>
      </c>
      <c r="H2315" s="2" t="s">
        <v>49</v>
      </c>
      <c r="I2315" s="2" t="s">
        <v>8</v>
      </c>
      <c r="J2315" s="2" t="s">
        <v>50</v>
      </c>
      <c r="K2315" s="2" t="s">
        <v>51</v>
      </c>
      <c r="L2315" s="2" t="s">
        <v>52</v>
      </c>
      <c r="M2315" s="2" t="s">
        <v>53</v>
      </c>
      <c r="N2315" s="2" t="s">
        <v>54</v>
      </c>
      <c r="O2315" s="2" t="s">
        <v>27</v>
      </c>
      <c r="P2315" s="2" t="s">
        <v>55</v>
      </c>
      <c r="Q2315" s="2" t="s">
        <v>56</v>
      </c>
      <c r="R2315" s="2" t="s">
        <v>57</v>
      </c>
      <c r="S2315" s="2" t="s">
        <v>58</v>
      </c>
    </row>
    <row r="2316" spans="1:34" hidden="1" outlineLevel="1" collapsed="1" x14ac:dyDescent="0.25">
      <c r="A2316" t="s">
        <v>39</v>
      </c>
      <c r="B2316" s="4" t="s">
        <v>34</v>
      </c>
      <c r="C2316" s="4" t="s">
        <v>5352</v>
      </c>
      <c r="D2316" s="4" t="s">
        <v>39</v>
      </c>
      <c r="E2316" s="4">
        <v>2.62428E-2</v>
      </c>
      <c r="F2316" s="4">
        <v>6.6384300000000001E-4</v>
      </c>
      <c r="G2316" s="4">
        <v>1</v>
      </c>
      <c r="H2316" s="4">
        <v>1</v>
      </c>
      <c r="I2316" s="4">
        <v>1</v>
      </c>
      <c r="J2316" s="4" t="s">
        <v>5349</v>
      </c>
      <c r="K2316" s="4" t="s">
        <v>5353</v>
      </c>
      <c r="L2316" s="4" t="s">
        <v>39</v>
      </c>
      <c r="M2316" s="4">
        <v>0</v>
      </c>
      <c r="N2316" s="4">
        <v>1922.0957000000001</v>
      </c>
      <c r="O2316" s="4" t="s">
        <v>34</v>
      </c>
      <c r="P2316" s="4" t="s">
        <v>34</v>
      </c>
      <c r="Q2316" s="4">
        <v>1.9819999999999999E-4</v>
      </c>
      <c r="R2316" s="4">
        <v>5.071E-3</v>
      </c>
      <c r="S2316" s="4">
        <v>4.08</v>
      </c>
    </row>
    <row r="2317" spans="1:34" x14ac:dyDescent="0.25">
      <c r="A2317" s="3" t="s">
        <v>34</v>
      </c>
      <c r="B2317" s="3" t="s">
        <v>35</v>
      </c>
      <c r="C2317" s="3" t="s">
        <v>5354</v>
      </c>
      <c r="D2317" s="3" t="s">
        <v>5355</v>
      </c>
      <c r="E2317" s="3">
        <v>2E-3</v>
      </c>
      <c r="F2317" s="3">
        <v>2.2519999999999998</v>
      </c>
      <c r="G2317" s="3">
        <v>1</v>
      </c>
      <c r="H2317" s="3">
        <v>1</v>
      </c>
      <c r="I2317" s="3">
        <v>6</v>
      </c>
      <c r="J2317" s="3">
        <v>1</v>
      </c>
      <c r="K2317" s="3">
        <v>1337</v>
      </c>
      <c r="L2317" s="3">
        <v>151.6</v>
      </c>
      <c r="M2317" s="3">
        <v>6.74</v>
      </c>
      <c r="N2317" s="3">
        <v>12.98</v>
      </c>
      <c r="O2317" s="3">
        <v>1</v>
      </c>
      <c r="P2317" s="3" t="s">
        <v>39</v>
      </c>
      <c r="Q2317" s="3" t="s">
        <v>39</v>
      </c>
      <c r="R2317" s="3" t="s">
        <v>39</v>
      </c>
      <c r="S2317" s="3" t="s">
        <v>39</v>
      </c>
      <c r="T2317" s="3" t="s">
        <v>39</v>
      </c>
      <c r="U2317" s="3" t="s">
        <v>5354</v>
      </c>
      <c r="V2317" s="3" t="s">
        <v>39</v>
      </c>
      <c r="W2317" s="3" t="s">
        <v>620</v>
      </c>
      <c r="X2317" s="3" t="s">
        <v>39</v>
      </c>
      <c r="Y2317" s="3" t="s">
        <v>39</v>
      </c>
      <c r="Z2317" s="3" t="s">
        <v>39</v>
      </c>
      <c r="AA2317" s="3">
        <v>0</v>
      </c>
      <c r="AB2317" s="3" t="s">
        <v>34</v>
      </c>
      <c r="AC2317" s="3">
        <v>1</v>
      </c>
      <c r="AD2317" s="3">
        <v>1</v>
      </c>
      <c r="AE2317" s="3" t="s">
        <v>5356</v>
      </c>
      <c r="AF2317" s="3">
        <v>0</v>
      </c>
      <c r="AG2317" s="3" t="s">
        <v>39</v>
      </c>
      <c r="AH2317" s="3" t="s">
        <v>5356</v>
      </c>
    </row>
    <row r="2318" spans="1:34" hidden="1" outlineLevel="1" collapsed="1" x14ac:dyDescent="0.25">
      <c r="A2318" t="s">
        <v>39</v>
      </c>
      <c r="B2318" s="2" t="s">
        <v>45</v>
      </c>
      <c r="C2318" s="2" t="s">
        <v>46</v>
      </c>
      <c r="D2318" s="2" t="s">
        <v>33</v>
      </c>
      <c r="E2318" s="2" t="s">
        <v>47</v>
      </c>
      <c r="F2318" s="2" t="s">
        <v>48</v>
      </c>
      <c r="G2318" s="2" t="s">
        <v>28</v>
      </c>
      <c r="H2318" s="2" t="s">
        <v>49</v>
      </c>
      <c r="I2318" s="2" t="s">
        <v>8</v>
      </c>
      <c r="J2318" s="2" t="s">
        <v>50</v>
      </c>
      <c r="K2318" s="2" t="s">
        <v>51</v>
      </c>
      <c r="L2318" s="2" t="s">
        <v>52</v>
      </c>
      <c r="M2318" s="2" t="s">
        <v>53</v>
      </c>
      <c r="N2318" s="2" t="s">
        <v>54</v>
      </c>
      <c r="O2318" s="2" t="s">
        <v>27</v>
      </c>
      <c r="P2318" s="2" t="s">
        <v>55</v>
      </c>
      <c r="Q2318" s="2" t="s">
        <v>56</v>
      </c>
      <c r="R2318" s="2" t="s">
        <v>57</v>
      </c>
      <c r="S2318" s="2" t="s">
        <v>58</v>
      </c>
    </row>
    <row r="2319" spans="1:34" hidden="1" outlineLevel="1" collapsed="1" x14ac:dyDescent="0.25">
      <c r="A2319" t="s">
        <v>39</v>
      </c>
      <c r="B2319" s="4" t="s">
        <v>34</v>
      </c>
      <c r="C2319" s="4" t="s">
        <v>5357</v>
      </c>
      <c r="D2319" s="4" t="s">
        <v>5358</v>
      </c>
      <c r="E2319" s="4">
        <v>2.8371400000000001E-2</v>
      </c>
      <c r="F2319" s="4">
        <v>6.6384300000000001E-4</v>
      </c>
      <c r="G2319" s="4">
        <v>1</v>
      </c>
      <c r="H2319" s="4">
        <v>1</v>
      </c>
      <c r="I2319" s="4">
        <v>6</v>
      </c>
      <c r="J2319" s="4" t="s">
        <v>5354</v>
      </c>
      <c r="K2319" s="4" t="s">
        <v>5359</v>
      </c>
      <c r="L2319" s="4" t="s">
        <v>5360</v>
      </c>
      <c r="M2319" s="4">
        <v>0</v>
      </c>
      <c r="N2319" s="4">
        <v>1378.69777</v>
      </c>
      <c r="O2319" s="4" t="s">
        <v>34</v>
      </c>
      <c r="P2319" s="4" t="s">
        <v>34</v>
      </c>
      <c r="Q2319" s="4">
        <v>1.9819999999999999E-4</v>
      </c>
      <c r="R2319" s="4">
        <v>5.6039999999999996E-3</v>
      </c>
      <c r="S2319" s="4">
        <v>2.33</v>
      </c>
    </row>
    <row r="2320" spans="1:34" x14ac:dyDescent="0.25">
      <c r="A2320" s="3" t="s">
        <v>34</v>
      </c>
      <c r="B2320" s="3" t="s">
        <v>35</v>
      </c>
      <c r="C2320" s="3" t="s">
        <v>5361</v>
      </c>
      <c r="D2320" s="3" t="s">
        <v>5362</v>
      </c>
      <c r="E2320" s="3">
        <v>2E-3</v>
      </c>
      <c r="F2320" s="3">
        <v>2.2490000000000001</v>
      </c>
      <c r="G2320" s="3">
        <v>1</v>
      </c>
      <c r="H2320" s="3">
        <v>1</v>
      </c>
      <c r="I2320" s="3">
        <v>3</v>
      </c>
      <c r="J2320" s="3">
        <v>1</v>
      </c>
      <c r="K2320" s="3">
        <v>698</v>
      </c>
      <c r="L2320" s="3">
        <v>79.099999999999994</v>
      </c>
      <c r="M2320" s="3">
        <v>9.92</v>
      </c>
      <c r="N2320" s="3">
        <v>3.69</v>
      </c>
      <c r="O2320" s="3">
        <v>1</v>
      </c>
      <c r="P2320" s="3" t="s">
        <v>39</v>
      </c>
      <c r="Q2320" s="3" t="s">
        <v>39</v>
      </c>
      <c r="R2320" s="3" t="s">
        <v>39</v>
      </c>
      <c r="S2320" s="3" t="s">
        <v>5363</v>
      </c>
      <c r="T2320" s="3" t="s">
        <v>39</v>
      </c>
      <c r="U2320" s="3" t="s">
        <v>5364</v>
      </c>
      <c r="V2320" s="3" t="s">
        <v>39</v>
      </c>
      <c r="W2320" s="3" t="s">
        <v>879</v>
      </c>
      <c r="X2320" s="3" t="s">
        <v>39</v>
      </c>
      <c r="Y2320" s="3" t="s">
        <v>39</v>
      </c>
      <c r="Z2320" s="3" t="s">
        <v>39</v>
      </c>
      <c r="AA2320" s="3">
        <v>0</v>
      </c>
      <c r="AB2320" s="3" t="s">
        <v>34</v>
      </c>
      <c r="AC2320" s="3">
        <v>1</v>
      </c>
      <c r="AD2320" s="3">
        <v>0</v>
      </c>
      <c r="AE2320" s="3" t="s">
        <v>39</v>
      </c>
      <c r="AF2320" s="3">
        <v>0</v>
      </c>
      <c r="AG2320" s="3" t="s">
        <v>39</v>
      </c>
      <c r="AH2320" s="3" t="s">
        <v>39</v>
      </c>
    </row>
    <row r="2321" spans="1:34" hidden="1" outlineLevel="1" collapsed="1" x14ac:dyDescent="0.25">
      <c r="A2321" t="s">
        <v>39</v>
      </c>
      <c r="B2321" s="2" t="s">
        <v>45</v>
      </c>
      <c r="C2321" s="2" t="s">
        <v>46</v>
      </c>
      <c r="D2321" s="2" t="s">
        <v>33</v>
      </c>
      <c r="E2321" s="2" t="s">
        <v>47</v>
      </c>
      <c r="F2321" s="2" t="s">
        <v>48</v>
      </c>
      <c r="G2321" s="2" t="s">
        <v>28</v>
      </c>
      <c r="H2321" s="2" t="s">
        <v>49</v>
      </c>
      <c r="I2321" s="2" t="s">
        <v>8</v>
      </c>
      <c r="J2321" s="2" t="s">
        <v>50</v>
      </c>
      <c r="K2321" s="2" t="s">
        <v>51</v>
      </c>
      <c r="L2321" s="2" t="s">
        <v>52</v>
      </c>
      <c r="M2321" s="2" t="s">
        <v>53</v>
      </c>
      <c r="N2321" s="2" t="s">
        <v>54</v>
      </c>
      <c r="O2321" s="2" t="s">
        <v>27</v>
      </c>
      <c r="P2321" s="2" t="s">
        <v>55</v>
      </c>
      <c r="Q2321" s="2" t="s">
        <v>56</v>
      </c>
      <c r="R2321" s="2" t="s">
        <v>57</v>
      </c>
      <c r="S2321" s="2" t="s">
        <v>58</v>
      </c>
    </row>
    <row r="2322" spans="1:34" hidden="1" outlineLevel="1" collapsed="1" x14ac:dyDescent="0.25">
      <c r="A2322" t="s">
        <v>39</v>
      </c>
      <c r="B2322" s="4" t="s">
        <v>34</v>
      </c>
      <c r="C2322" s="4" t="s">
        <v>5365</v>
      </c>
      <c r="D2322" s="4" t="s">
        <v>39</v>
      </c>
      <c r="E2322" s="4">
        <v>2.8371400000000001E-2</v>
      </c>
      <c r="F2322" s="4">
        <v>6.6384300000000001E-4</v>
      </c>
      <c r="G2322" s="4">
        <v>1</v>
      </c>
      <c r="H2322" s="4">
        <v>1</v>
      </c>
      <c r="I2322" s="4">
        <v>3</v>
      </c>
      <c r="J2322" s="4" t="s">
        <v>5361</v>
      </c>
      <c r="K2322" s="4" t="s">
        <v>5366</v>
      </c>
      <c r="L2322" s="4" t="s">
        <v>39</v>
      </c>
      <c r="M2322" s="4">
        <v>0</v>
      </c>
      <c r="N2322" s="4">
        <v>1246.6790100000001</v>
      </c>
      <c r="O2322" s="4" t="s">
        <v>34</v>
      </c>
      <c r="P2322" s="4" t="s">
        <v>34</v>
      </c>
      <c r="Q2322" s="4">
        <v>1.9819999999999999E-4</v>
      </c>
      <c r="R2322" s="4">
        <v>5.6369999999999996E-3</v>
      </c>
      <c r="S2322" s="4">
        <v>1.55</v>
      </c>
    </row>
    <row r="2323" spans="1:34" x14ac:dyDescent="0.25">
      <c r="A2323" s="3" t="s">
        <v>34</v>
      </c>
      <c r="B2323" s="3" t="s">
        <v>35</v>
      </c>
      <c r="C2323" s="3" t="s">
        <v>5367</v>
      </c>
      <c r="D2323" s="3" t="s">
        <v>5368</v>
      </c>
      <c r="E2323" s="3">
        <v>2E-3</v>
      </c>
      <c r="F2323" s="3">
        <v>2.2309999999999999</v>
      </c>
      <c r="G2323" s="3">
        <v>2</v>
      </c>
      <c r="H2323" s="3">
        <v>1</v>
      </c>
      <c r="I2323" s="3">
        <v>1</v>
      </c>
      <c r="J2323" s="3">
        <v>1</v>
      </c>
      <c r="K2323" s="3">
        <v>1180</v>
      </c>
      <c r="L2323" s="3">
        <v>130.1</v>
      </c>
      <c r="M2323" s="3">
        <v>6.51</v>
      </c>
      <c r="N2323" s="3">
        <v>3.29</v>
      </c>
      <c r="O2323" s="3">
        <v>1</v>
      </c>
      <c r="P2323" s="3" t="s">
        <v>421</v>
      </c>
      <c r="Q2323" s="3" t="s">
        <v>39</v>
      </c>
      <c r="R2323" s="3" t="s">
        <v>2166</v>
      </c>
      <c r="S2323" s="3" t="s">
        <v>5369</v>
      </c>
      <c r="T2323" s="3" t="s">
        <v>39</v>
      </c>
      <c r="U2323" s="3" t="s">
        <v>5370</v>
      </c>
      <c r="V2323" s="3" t="s">
        <v>39</v>
      </c>
      <c r="W2323" s="3" t="s">
        <v>879</v>
      </c>
      <c r="X2323" s="3" t="s">
        <v>39</v>
      </c>
      <c r="Y2323" s="3" t="s">
        <v>39</v>
      </c>
      <c r="Z2323" s="3" t="s">
        <v>5371</v>
      </c>
      <c r="AA2323" s="3">
        <v>3</v>
      </c>
      <c r="AB2323" s="3" t="s">
        <v>34</v>
      </c>
      <c r="AC2323" s="3">
        <v>1</v>
      </c>
      <c r="AD2323" s="3">
        <v>0</v>
      </c>
      <c r="AE2323" s="3" t="s">
        <v>39</v>
      </c>
      <c r="AF2323" s="3">
        <v>0</v>
      </c>
      <c r="AG2323" s="3" t="s">
        <v>39</v>
      </c>
      <c r="AH2323" s="3" t="s">
        <v>39</v>
      </c>
    </row>
    <row r="2324" spans="1:34" hidden="1" outlineLevel="1" collapsed="1" x14ac:dyDescent="0.25">
      <c r="A2324" t="s">
        <v>39</v>
      </c>
      <c r="B2324" s="2" t="s">
        <v>45</v>
      </c>
      <c r="C2324" s="2" t="s">
        <v>46</v>
      </c>
      <c r="D2324" s="2" t="s">
        <v>33</v>
      </c>
      <c r="E2324" s="2" t="s">
        <v>47</v>
      </c>
      <c r="F2324" s="2" t="s">
        <v>48</v>
      </c>
      <c r="G2324" s="2" t="s">
        <v>28</v>
      </c>
      <c r="H2324" s="2" t="s">
        <v>49</v>
      </c>
      <c r="I2324" s="2" t="s">
        <v>8</v>
      </c>
      <c r="J2324" s="2" t="s">
        <v>50</v>
      </c>
      <c r="K2324" s="2" t="s">
        <v>51</v>
      </c>
      <c r="L2324" s="2" t="s">
        <v>52</v>
      </c>
      <c r="M2324" s="2" t="s">
        <v>53</v>
      </c>
      <c r="N2324" s="2" t="s">
        <v>54</v>
      </c>
      <c r="O2324" s="2" t="s">
        <v>27</v>
      </c>
      <c r="P2324" s="2" t="s">
        <v>55</v>
      </c>
      <c r="Q2324" s="2" t="s">
        <v>56</v>
      </c>
      <c r="R2324" s="2" t="s">
        <v>57</v>
      </c>
      <c r="S2324" s="2" t="s">
        <v>58</v>
      </c>
    </row>
    <row r="2325" spans="1:34" hidden="1" outlineLevel="1" collapsed="1" x14ac:dyDescent="0.25">
      <c r="A2325" t="s">
        <v>39</v>
      </c>
      <c r="B2325" s="4" t="s">
        <v>34</v>
      </c>
      <c r="C2325" s="4" t="s">
        <v>5372</v>
      </c>
      <c r="D2325" s="4" t="s">
        <v>39</v>
      </c>
      <c r="E2325" s="4">
        <v>2.93549E-2</v>
      </c>
      <c r="F2325" s="4">
        <v>6.6384300000000001E-4</v>
      </c>
      <c r="G2325" s="4">
        <v>1</v>
      </c>
      <c r="H2325" s="4">
        <v>1</v>
      </c>
      <c r="I2325" s="4">
        <v>1</v>
      </c>
      <c r="J2325" s="4" t="s">
        <v>5367</v>
      </c>
      <c r="K2325" s="4" t="s">
        <v>5373</v>
      </c>
      <c r="L2325" s="4" t="s">
        <v>39</v>
      </c>
      <c r="M2325" s="4">
        <v>0</v>
      </c>
      <c r="N2325" s="4">
        <v>2229.09213</v>
      </c>
      <c r="O2325" s="4" t="s">
        <v>34</v>
      </c>
      <c r="P2325" s="4" t="s">
        <v>34</v>
      </c>
      <c r="Q2325" s="4">
        <v>1.9819999999999999E-4</v>
      </c>
      <c r="R2325" s="4">
        <v>5.8739999999999999E-3</v>
      </c>
      <c r="S2325" s="4">
        <v>3.29</v>
      </c>
    </row>
    <row r="2326" spans="1:34" x14ac:dyDescent="0.25">
      <c r="A2326" s="3" t="s">
        <v>34</v>
      </c>
      <c r="B2326" s="3" t="s">
        <v>35</v>
      </c>
      <c r="C2326" s="3" t="s">
        <v>5374</v>
      </c>
      <c r="D2326" s="3" t="s">
        <v>5375</v>
      </c>
      <c r="E2326" s="3">
        <v>2E-3</v>
      </c>
      <c r="F2326" s="3">
        <v>2.2229999999999999</v>
      </c>
      <c r="G2326" s="3">
        <v>3</v>
      </c>
      <c r="H2326" s="3">
        <v>1</v>
      </c>
      <c r="I2326" s="3">
        <v>1</v>
      </c>
      <c r="J2326" s="3">
        <v>1</v>
      </c>
      <c r="K2326" s="3">
        <v>546</v>
      </c>
      <c r="L2326" s="3">
        <v>59.9</v>
      </c>
      <c r="M2326" s="3">
        <v>5.86</v>
      </c>
      <c r="N2326" s="3">
        <v>2.61</v>
      </c>
      <c r="O2326" s="3">
        <v>1</v>
      </c>
      <c r="P2326" s="3" t="s">
        <v>421</v>
      </c>
      <c r="Q2326" s="3" t="s">
        <v>39</v>
      </c>
      <c r="R2326" s="3" t="s">
        <v>1534</v>
      </c>
      <c r="S2326" s="3" t="s">
        <v>4315</v>
      </c>
      <c r="T2326" s="3" t="s">
        <v>39</v>
      </c>
      <c r="U2326" s="3" t="s">
        <v>5376</v>
      </c>
      <c r="V2326" s="3" t="s">
        <v>39</v>
      </c>
      <c r="W2326" s="3" t="s">
        <v>42</v>
      </c>
      <c r="X2326" s="3" t="s">
        <v>39</v>
      </c>
      <c r="Y2326" s="3" t="s">
        <v>39</v>
      </c>
      <c r="Z2326" s="3" t="s">
        <v>39</v>
      </c>
      <c r="AA2326" s="3">
        <v>0</v>
      </c>
      <c r="AB2326" s="3" t="s">
        <v>34</v>
      </c>
      <c r="AC2326" s="3">
        <v>1</v>
      </c>
      <c r="AD2326" s="3">
        <v>0</v>
      </c>
      <c r="AE2326" s="3" t="s">
        <v>39</v>
      </c>
      <c r="AF2326" s="3">
        <v>1</v>
      </c>
      <c r="AG2326" s="3" t="s">
        <v>5377</v>
      </c>
      <c r="AH2326" s="3" t="s">
        <v>5377</v>
      </c>
    </row>
    <row r="2327" spans="1:34" hidden="1" outlineLevel="1" collapsed="1" x14ac:dyDescent="0.25">
      <c r="A2327" t="s">
        <v>39</v>
      </c>
      <c r="B2327" s="2" t="s">
        <v>45</v>
      </c>
      <c r="C2327" s="2" t="s">
        <v>46</v>
      </c>
      <c r="D2327" s="2" t="s">
        <v>33</v>
      </c>
      <c r="E2327" s="2" t="s">
        <v>47</v>
      </c>
      <c r="F2327" s="2" t="s">
        <v>48</v>
      </c>
      <c r="G2327" s="2" t="s">
        <v>28</v>
      </c>
      <c r="H2327" s="2" t="s">
        <v>49</v>
      </c>
      <c r="I2327" s="2" t="s">
        <v>8</v>
      </c>
      <c r="J2327" s="2" t="s">
        <v>50</v>
      </c>
      <c r="K2327" s="2" t="s">
        <v>51</v>
      </c>
      <c r="L2327" s="2" t="s">
        <v>52</v>
      </c>
      <c r="M2327" s="2" t="s">
        <v>53</v>
      </c>
      <c r="N2327" s="2" t="s">
        <v>54</v>
      </c>
      <c r="O2327" s="2" t="s">
        <v>27</v>
      </c>
      <c r="P2327" s="2" t="s">
        <v>55</v>
      </c>
      <c r="Q2327" s="2" t="s">
        <v>56</v>
      </c>
      <c r="R2327" s="2" t="s">
        <v>57</v>
      </c>
      <c r="S2327" s="2" t="s">
        <v>58</v>
      </c>
    </row>
    <row r="2328" spans="1:34" hidden="1" outlineLevel="1" collapsed="1" x14ac:dyDescent="0.25">
      <c r="A2328" t="s">
        <v>39</v>
      </c>
      <c r="B2328" s="4" t="s">
        <v>34</v>
      </c>
      <c r="C2328" s="4" t="s">
        <v>5378</v>
      </c>
      <c r="D2328" s="4" t="s">
        <v>1903</v>
      </c>
      <c r="E2328" s="4">
        <v>2.97866E-2</v>
      </c>
      <c r="F2328" s="4">
        <v>6.6384300000000001E-4</v>
      </c>
      <c r="G2328" s="4">
        <v>1</v>
      </c>
      <c r="H2328" s="4">
        <v>1</v>
      </c>
      <c r="I2328" s="4">
        <v>1</v>
      </c>
      <c r="J2328" s="4" t="s">
        <v>5374</v>
      </c>
      <c r="K2328" s="4" t="s">
        <v>5379</v>
      </c>
      <c r="L2328" s="4" t="s">
        <v>5380</v>
      </c>
      <c r="M2328" s="4">
        <v>0</v>
      </c>
      <c r="N2328" s="4">
        <v>1999.12562</v>
      </c>
      <c r="O2328" s="4" t="s">
        <v>34</v>
      </c>
      <c r="P2328" s="4" t="s">
        <v>34</v>
      </c>
      <c r="Q2328" s="4">
        <v>1.9819999999999999E-4</v>
      </c>
      <c r="R2328" s="4">
        <v>5.9820000000000003E-3</v>
      </c>
      <c r="S2328" s="4">
        <v>2.61</v>
      </c>
    </row>
    <row r="2329" spans="1:34" x14ac:dyDescent="0.25">
      <c r="A2329" s="3" t="s">
        <v>34</v>
      </c>
      <c r="B2329" s="3" t="s">
        <v>35</v>
      </c>
      <c r="C2329" s="3" t="s">
        <v>5381</v>
      </c>
      <c r="D2329" s="3" t="s">
        <v>5382</v>
      </c>
      <c r="E2329" s="3">
        <v>2E-3</v>
      </c>
      <c r="F2329" s="3">
        <v>2.21</v>
      </c>
      <c r="G2329" s="3">
        <v>2</v>
      </c>
      <c r="H2329" s="3">
        <v>1</v>
      </c>
      <c r="I2329" s="3">
        <v>1</v>
      </c>
      <c r="J2329" s="3">
        <v>1</v>
      </c>
      <c r="K2329" s="3">
        <v>861</v>
      </c>
      <c r="L2329" s="3">
        <v>100</v>
      </c>
      <c r="M2329" s="3">
        <v>4.91</v>
      </c>
      <c r="N2329" s="3">
        <v>2.63</v>
      </c>
      <c r="O2329" s="3">
        <v>1</v>
      </c>
      <c r="P2329" s="3" t="s">
        <v>1908</v>
      </c>
      <c r="Q2329" s="3" t="s">
        <v>39</v>
      </c>
      <c r="R2329" s="3" t="s">
        <v>796</v>
      </c>
      <c r="S2329" s="3" t="s">
        <v>5383</v>
      </c>
      <c r="T2329" s="3" t="s">
        <v>39</v>
      </c>
      <c r="U2329" s="3" t="s">
        <v>5381</v>
      </c>
      <c r="V2329" s="3" t="s">
        <v>39</v>
      </c>
      <c r="W2329" s="3" t="s">
        <v>620</v>
      </c>
      <c r="X2329" s="3" t="s">
        <v>39</v>
      </c>
      <c r="Y2329" s="3" t="s">
        <v>39</v>
      </c>
      <c r="Z2329" s="3" t="s">
        <v>39</v>
      </c>
      <c r="AA2329" s="3">
        <v>0</v>
      </c>
      <c r="AB2329" s="3" t="s">
        <v>34</v>
      </c>
      <c r="AC2329" s="3">
        <v>1</v>
      </c>
      <c r="AD2329" s="3">
        <v>0</v>
      </c>
      <c r="AE2329" s="3" t="s">
        <v>39</v>
      </c>
      <c r="AF2329" s="3">
        <v>0</v>
      </c>
      <c r="AG2329" s="3" t="s">
        <v>39</v>
      </c>
      <c r="AH2329" s="3" t="s">
        <v>39</v>
      </c>
    </row>
    <row r="2330" spans="1:34" hidden="1" outlineLevel="1" collapsed="1" x14ac:dyDescent="0.25">
      <c r="A2330" t="s">
        <v>39</v>
      </c>
      <c r="B2330" s="2" t="s">
        <v>45</v>
      </c>
      <c r="C2330" s="2" t="s">
        <v>46</v>
      </c>
      <c r="D2330" s="2" t="s">
        <v>33</v>
      </c>
      <c r="E2330" s="2" t="s">
        <v>47</v>
      </c>
      <c r="F2330" s="2" t="s">
        <v>48</v>
      </c>
      <c r="G2330" s="2" t="s">
        <v>28</v>
      </c>
      <c r="H2330" s="2" t="s">
        <v>49</v>
      </c>
      <c r="I2330" s="2" t="s">
        <v>8</v>
      </c>
      <c r="J2330" s="2" t="s">
        <v>50</v>
      </c>
      <c r="K2330" s="2" t="s">
        <v>51</v>
      </c>
      <c r="L2330" s="2" t="s">
        <v>52</v>
      </c>
      <c r="M2330" s="2" t="s">
        <v>53</v>
      </c>
      <c r="N2330" s="2" t="s">
        <v>54</v>
      </c>
      <c r="O2330" s="2" t="s">
        <v>27</v>
      </c>
      <c r="P2330" s="2" t="s">
        <v>55</v>
      </c>
      <c r="Q2330" s="2" t="s">
        <v>56</v>
      </c>
      <c r="R2330" s="2" t="s">
        <v>57</v>
      </c>
      <c r="S2330" s="2" t="s">
        <v>58</v>
      </c>
    </row>
    <row r="2331" spans="1:34" hidden="1" outlineLevel="1" collapsed="1" x14ac:dyDescent="0.25">
      <c r="A2331" t="s">
        <v>39</v>
      </c>
      <c r="B2331" s="4" t="s">
        <v>34</v>
      </c>
      <c r="C2331" s="4" t="s">
        <v>5384</v>
      </c>
      <c r="D2331" s="4" t="s">
        <v>39</v>
      </c>
      <c r="E2331" s="4">
        <v>3.05198E-2</v>
      </c>
      <c r="F2331" s="4">
        <v>6.6384300000000001E-4</v>
      </c>
      <c r="G2331" s="4">
        <v>1</v>
      </c>
      <c r="H2331" s="4">
        <v>1</v>
      </c>
      <c r="I2331" s="4">
        <v>1</v>
      </c>
      <c r="J2331" s="4" t="s">
        <v>5381</v>
      </c>
      <c r="K2331" s="4" t="s">
        <v>5385</v>
      </c>
      <c r="L2331" s="4" t="s">
        <v>39</v>
      </c>
      <c r="M2331" s="4">
        <v>0</v>
      </c>
      <c r="N2331" s="4">
        <v>2070.9866099999999</v>
      </c>
      <c r="O2331" s="4" t="s">
        <v>34</v>
      </c>
      <c r="P2331" s="4" t="s">
        <v>34</v>
      </c>
      <c r="Q2331" s="4">
        <v>1.9819999999999999E-4</v>
      </c>
      <c r="R2331" s="4">
        <v>6.1669999999999997E-3</v>
      </c>
      <c r="S2331" s="4">
        <v>2.63</v>
      </c>
    </row>
    <row r="2332" spans="1:34" x14ac:dyDescent="0.25">
      <c r="A2332" s="3" t="s">
        <v>34</v>
      </c>
      <c r="B2332" s="3" t="s">
        <v>35</v>
      </c>
      <c r="C2332" s="3" t="s">
        <v>5386</v>
      </c>
      <c r="D2332" s="3" t="s">
        <v>5387</v>
      </c>
      <c r="E2332" s="3">
        <v>2E-3</v>
      </c>
      <c r="F2332" s="3">
        <v>2.198</v>
      </c>
      <c r="G2332" s="3">
        <v>1</v>
      </c>
      <c r="H2332" s="3">
        <v>1</v>
      </c>
      <c r="I2332" s="3">
        <v>1</v>
      </c>
      <c r="J2332" s="3">
        <v>1</v>
      </c>
      <c r="K2332" s="3">
        <v>923</v>
      </c>
      <c r="L2332" s="3">
        <v>103.9</v>
      </c>
      <c r="M2332" s="3">
        <v>5.0999999999999996</v>
      </c>
      <c r="N2332" s="3">
        <v>2.2799999999999998</v>
      </c>
      <c r="O2332" s="3">
        <v>1</v>
      </c>
      <c r="P2332" s="3" t="s">
        <v>39</v>
      </c>
      <c r="Q2332" s="3" t="s">
        <v>39</v>
      </c>
      <c r="R2332" s="3" t="s">
        <v>222</v>
      </c>
      <c r="S2332" s="3" t="s">
        <v>5388</v>
      </c>
      <c r="T2332" s="3" t="s">
        <v>39</v>
      </c>
      <c r="U2332" s="3" t="s">
        <v>5389</v>
      </c>
      <c r="V2332" s="3" t="s">
        <v>39</v>
      </c>
      <c r="W2332" s="3" t="s">
        <v>1558</v>
      </c>
      <c r="X2332" s="3" t="s">
        <v>39</v>
      </c>
      <c r="Y2332" s="3" t="s">
        <v>39</v>
      </c>
      <c r="Z2332" s="3" t="s">
        <v>39</v>
      </c>
      <c r="AA2332" s="3">
        <v>0</v>
      </c>
      <c r="AB2332" s="3" t="s">
        <v>34</v>
      </c>
      <c r="AC2332" s="3">
        <v>1</v>
      </c>
      <c r="AD2332" s="3">
        <v>0</v>
      </c>
      <c r="AE2332" s="3" t="s">
        <v>39</v>
      </c>
      <c r="AF2332" s="3">
        <v>0</v>
      </c>
      <c r="AG2332" s="3" t="s">
        <v>39</v>
      </c>
      <c r="AH2332" s="3" t="s">
        <v>39</v>
      </c>
    </row>
    <row r="2333" spans="1:34" hidden="1" outlineLevel="1" collapsed="1" x14ac:dyDescent="0.25">
      <c r="A2333" t="s">
        <v>39</v>
      </c>
      <c r="B2333" s="2" t="s">
        <v>45</v>
      </c>
      <c r="C2333" s="2" t="s">
        <v>46</v>
      </c>
      <c r="D2333" s="2" t="s">
        <v>33</v>
      </c>
      <c r="E2333" s="2" t="s">
        <v>47</v>
      </c>
      <c r="F2333" s="2" t="s">
        <v>48</v>
      </c>
      <c r="G2333" s="2" t="s">
        <v>28</v>
      </c>
      <c r="H2333" s="2" t="s">
        <v>49</v>
      </c>
      <c r="I2333" s="2" t="s">
        <v>8</v>
      </c>
      <c r="J2333" s="2" t="s">
        <v>50</v>
      </c>
      <c r="K2333" s="2" t="s">
        <v>51</v>
      </c>
      <c r="L2333" s="2" t="s">
        <v>52</v>
      </c>
      <c r="M2333" s="2" t="s">
        <v>53</v>
      </c>
      <c r="N2333" s="2" t="s">
        <v>54</v>
      </c>
      <c r="O2333" s="2" t="s">
        <v>27</v>
      </c>
      <c r="P2333" s="2" t="s">
        <v>55</v>
      </c>
      <c r="Q2333" s="2" t="s">
        <v>56</v>
      </c>
      <c r="R2333" s="2" t="s">
        <v>57</v>
      </c>
      <c r="S2333" s="2" t="s">
        <v>58</v>
      </c>
    </row>
    <row r="2334" spans="1:34" hidden="1" outlineLevel="1" collapsed="1" x14ac:dyDescent="0.25">
      <c r="A2334" t="s">
        <v>39</v>
      </c>
      <c r="B2334" s="4" t="s">
        <v>34</v>
      </c>
      <c r="C2334" s="4" t="s">
        <v>5390</v>
      </c>
      <c r="D2334" s="4" t="s">
        <v>39</v>
      </c>
      <c r="E2334" s="4">
        <v>3.11191E-2</v>
      </c>
      <c r="F2334" s="4">
        <v>6.6384300000000001E-4</v>
      </c>
      <c r="G2334" s="4">
        <v>1</v>
      </c>
      <c r="H2334" s="4">
        <v>1</v>
      </c>
      <c r="I2334" s="4">
        <v>1</v>
      </c>
      <c r="J2334" s="4" t="s">
        <v>5386</v>
      </c>
      <c r="K2334" s="4" t="s">
        <v>5391</v>
      </c>
      <c r="L2334" s="4" t="s">
        <v>39</v>
      </c>
      <c r="M2334" s="4">
        <v>0</v>
      </c>
      <c r="N2334" s="4">
        <v>1334.69506</v>
      </c>
      <c r="O2334" s="4" t="s">
        <v>34</v>
      </c>
      <c r="P2334" s="4" t="s">
        <v>34</v>
      </c>
      <c r="Q2334" s="4">
        <v>1.9819999999999999E-4</v>
      </c>
      <c r="R2334" s="4">
        <v>6.3439999999999998E-3</v>
      </c>
      <c r="S2334" s="4">
        <v>2.2799999999999998</v>
      </c>
    </row>
    <row r="2335" spans="1:34" x14ac:dyDescent="0.25">
      <c r="A2335" s="3" t="s">
        <v>34</v>
      </c>
      <c r="B2335" s="3" t="s">
        <v>35</v>
      </c>
      <c r="C2335" s="3" t="s">
        <v>5392</v>
      </c>
      <c r="D2335" s="3" t="s">
        <v>5393</v>
      </c>
      <c r="E2335" s="3">
        <v>2E-3</v>
      </c>
      <c r="F2335" s="3">
        <v>2.1629999999999998</v>
      </c>
      <c r="G2335" s="3">
        <v>2</v>
      </c>
      <c r="H2335" s="3">
        <v>1</v>
      </c>
      <c r="I2335" s="3">
        <v>1</v>
      </c>
      <c r="J2335" s="3">
        <v>1</v>
      </c>
      <c r="K2335" s="3">
        <v>835</v>
      </c>
      <c r="L2335" s="3">
        <v>91.9</v>
      </c>
      <c r="M2335" s="3">
        <v>4.9400000000000004</v>
      </c>
      <c r="N2335" s="3">
        <v>2</v>
      </c>
      <c r="O2335" s="3">
        <v>1</v>
      </c>
      <c r="P2335" s="3" t="s">
        <v>5394</v>
      </c>
      <c r="Q2335" s="3" t="s">
        <v>5395</v>
      </c>
      <c r="R2335" s="3" t="s">
        <v>5396</v>
      </c>
      <c r="S2335" s="3" t="s">
        <v>5397</v>
      </c>
      <c r="T2335" s="3" t="s">
        <v>5398</v>
      </c>
      <c r="U2335" s="3" t="s">
        <v>5392</v>
      </c>
      <c r="V2335" s="3" t="s">
        <v>5399</v>
      </c>
      <c r="W2335" s="3" t="s">
        <v>42</v>
      </c>
      <c r="X2335" s="3" t="s">
        <v>4112</v>
      </c>
      <c r="Y2335" s="3" t="s">
        <v>5400</v>
      </c>
      <c r="Z2335" s="3" t="s">
        <v>39</v>
      </c>
      <c r="AA2335" s="3">
        <v>17</v>
      </c>
      <c r="AB2335" s="3" t="s">
        <v>34</v>
      </c>
      <c r="AC2335" s="3">
        <v>1</v>
      </c>
      <c r="AD2335" s="3">
        <v>0</v>
      </c>
      <c r="AE2335" s="3" t="s">
        <v>39</v>
      </c>
      <c r="AF2335" s="3">
        <v>2</v>
      </c>
      <c r="AG2335" s="3" t="s">
        <v>5401</v>
      </c>
      <c r="AH2335" s="3" t="s">
        <v>5401</v>
      </c>
    </row>
    <row r="2336" spans="1:34" hidden="1" outlineLevel="1" collapsed="1" x14ac:dyDescent="0.25">
      <c r="A2336" t="s">
        <v>39</v>
      </c>
      <c r="B2336" s="2" t="s">
        <v>45</v>
      </c>
      <c r="C2336" s="2" t="s">
        <v>46</v>
      </c>
      <c r="D2336" s="2" t="s">
        <v>33</v>
      </c>
      <c r="E2336" s="2" t="s">
        <v>47</v>
      </c>
      <c r="F2336" s="2" t="s">
        <v>48</v>
      </c>
      <c r="G2336" s="2" t="s">
        <v>28</v>
      </c>
      <c r="H2336" s="2" t="s">
        <v>49</v>
      </c>
      <c r="I2336" s="2" t="s">
        <v>8</v>
      </c>
      <c r="J2336" s="2" t="s">
        <v>50</v>
      </c>
      <c r="K2336" s="2" t="s">
        <v>51</v>
      </c>
      <c r="L2336" s="2" t="s">
        <v>52</v>
      </c>
      <c r="M2336" s="2" t="s">
        <v>53</v>
      </c>
      <c r="N2336" s="2" t="s">
        <v>54</v>
      </c>
      <c r="O2336" s="2" t="s">
        <v>27</v>
      </c>
      <c r="P2336" s="2" t="s">
        <v>55</v>
      </c>
      <c r="Q2336" s="2" t="s">
        <v>56</v>
      </c>
      <c r="R2336" s="2" t="s">
        <v>57</v>
      </c>
      <c r="S2336" s="2" t="s">
        <v>58</v>
      </c>
    </row>
    <row r="2337" spans="1:34" hidden="1" outlineLevel="1" collapsed="1" x14ac:dyDescent="0.25">
      <c r="A2337" t="s">
        <v>39</v>
      </c>
      <c r="B2337" s="4" t="s">
        <v>34</v>
      </c>
      <c r="C2337" s="4" t="s">
        <v>5402</v>
      </c>
      <c r="D2337" s="4" t="s">
        <v>5403</v>
      </c>
      <c r="E2337" s="4">
        <v>3.3147000000000003E-2</v>
      </c>
      <c r="F2337" s="4">
        <v>6.6384300000000001E-4</v>
      </c>
      <c r="G2337" s="4">
        <v>1</v>
      </c>
      <c r="H2337" s="4">
        <v>1</v>
      </c>
      <c r="I2337" s="4">
        <v>1</v>
      </c>
      <c r="J2337" s="4" t="s">
        <v>5392</v>
      </c>
      <c r="K2337" s="4" t="s">
        <v>5404</v>
      </c>
      <c r="L2337" s="4" t="s">
        <v>5405</v>
      </c>
      <c r="M2337" s="4">
        <v>0</v>
      </c>
      <c r="N2337" s="4">
        <v>1694.8087800000001</v>
      </c>
      <c r="O2337" s="4" t="s">
        <v>34</v>
      </c>
      <c r="P2337" s="4" t="s">
        <v>34</v>
      </c>
      <c r="Q2337" s="4">
        <v>1.9819999999999999E-4</v>
      </c>
      <c r="R2337" s="4">
        <v>6.8780000000000004E-3</v>
      </c>
      <c r="S2337" s="4">
        <v>2</v>
      </c>
    </row>
    <row r="2338" spans="1:34" x14ac:dyDescent="0.25">
      <c r="A2338" s="3" t="s">
        <v>34</v>
      </c>
      <c r="B2338" s="3" t="s">
        <v>35</v>
      </c>
      <c r="C2338" s="3" t="s">
        <v>5406</v>
      </c>
      <c r="D2338" s="3" t="s">
        <v>5407</v>
      </c>
      <c r="E2338" s="3">
        <v>2E-3</v>
      </c>
      <c r="F2338" s="3">
        <v>2.157</v>
      </c>
      <c r="G2338" s="3">
        <v>1</v>
      </c>
      <c r="H2338" s="3">
        <v>1</v>
      </c>
      <c r="I2338" s="3">
        <v>1</v>
      </c>
      <c r="J2338" s="3">
        <v>1</v>
      </c>
      <c r="K2338" s="3">
        <v>2167</v>
      </c>
      <c r="L2338" s="3">
        <v>245.3</v>
      </c>
      <c r="M2338" s="3">
        <v>8.3800000000000008</v>
      </c>
      <c r="N2338" s="3">
        <v>1.84</v>
      </c>
      <c r="O2338" s="3">
        <v>1</v>
      </c>
      <c r="P2338" s="3" t="s">
        <v>5408</v>
      </c>
      <c r="Q2338" s="3" t="s">
        <v>3240</v>
      </c>
      <c r="R2338" s="3" t="s">
        <v>5409</v>
      </c>
      <c r="S2338" s="3" t="s">
        <v>5410</v>
      </c>
      <c r="T2338" s="3" t="s">
        <v>5411</v>
      </c>
      <c r="U2338" s="3" t="s">
        <v>5406</v>
      </c>
      <c r="V2338" s="3" t="s">
        <v>5412</v>
      </c>
      <c r="W2338" s="3" t="s">
        <v>358</v>
      </c>
      <c r="X2338" s="3" t="s">
        <v>5413</v>
      </c>
      <c r="Y2338" s="3" t="s">
        <v>5414</v>
      </c>
      <c r="Z2338" s="3" t="s">
        <v>39</v>
      </c>
      <c r="AA2338" s="3">
        <v>15</v>
      </c>
      <c r="AB2338" s="3" t="s">
        <v>34</v>
      </c>
      <c r="AC2338" s="3">
        <v>1</v>
      </c>
      <c r="AD2338" s="3">
        <v>0</v>
      </c>
      <c r="AE2338" s="3" t="s">
        <v>39</v>
      </c>
      <c r="AF2338" s="3">
        <v>1</v>
      </c>
      <c r="AG2338" s="3" t="s">
        <v>5415</v>
      </c>
      <c r="AH2338" s="3" t="s">
        <v>5415</v>
      </c>
    </row>
    <row r="2339" spans="1:34" hidden="1" outlineLevel="1" collapsed="1" x14ac:dyDescent="0.25">
      <c r="A2339" t="s">
        <v>39</v>
      </c>
      <c r="B2339" s="2" t="s">
        <v>45</v>
      </c>
      <c r="C2339" s="2" t="s">
        <v>46</v>
      </c>
      <c r="D2339" s="2" t="s">
        <v>33</v>
      </c>
      <c r="E2339" s="2" t="s">
        <v>47</v>
      </c>
      <c r="F2339" s="2" t="s">
        <v>48</v>
      </c>
      <c r="G2339" s="2" t="s">
        <v>28</v>
      </c>
      <c r="H2339" s="2" t="s">
        <v>49</v>
      </c>
      <c r="I2339" s="2" t="s">
        <v>8</v>
      </c>
      <c r="J2339" s="2" t="s">
        <v>50</v>
      </c>
      <c r="K2339" s="2" t="s">
        <v>51</v>
      </c>
      <c r="L2339" s="2" t="s">
        <v>52</v>
      </c>
      <c r="M2339" s="2" t="s">
        <v>53</v>
      </c>
      <c r="N2339" s="2" t="s">
        <v>54</v>
      </c>
      <c r="O2339" s="2" t="s">
        <v>27</v>
      </c>
      <c r="P2339" s="2" t="s">
        <v>55</v>
      </c>
      <c r="Q2339" s="2" t="s">
        <v>56</v>
      </c>
      <c r="R2339" s="2" t="s">
        <v>57</v>
      </c>
      <c r="S2339" s="2" t="s">
        <v>58</v>
      </c>
    </row>
    <row r="2340" spans="1:34" hidden="1" outlineLevel="1" collapsed="1" x14ac:dyDescent="0.25">
      <c r="A2340" t="s">
        <v>39</v>
      </c>
      <c r="B2340" s="4" t="s">
        <v>34</v>
      </c>
      <c r="C2340" s="4" t="s">
        <v>5416</v>
      </c>
      <c r="D2340" s="4" t="s">
        <v>1903</v>
      </c>
      <c r="E2340" s="4">
        <v>3.3470199999999999E-2</v>
      </c>
      <c r="F2340" s="4">
        <v>6.6384300000000001E-4</v>
      </c>
      <c r="G2340" s="4">
        <v>1</v>
      </c>
      <c r="H2340" s="4">
        <v>1</v>
      </c>
      <c r="I2340" s="4">
        <v>1</v>
      </c>
      <c r="J2340" s="4" t="s">
        <v>5406</v>
      </c>
      <c r="K2340" s="4" t="s">
        <v>5417</v>
      </c>
      <c r="L2340" s="4" t="s">
        <v>5418</v>
      </c>
      <c r="M2340" s="4">
        <v>0</v>
      </c>
      <c r="N2340" s="4">
        <v>1679.8308999999999</v>
      </c>
      <c r="O2340" s="4" t="s">
        <v>34</v>
      </c>
      <c r="P2340" s="4" t="s">
        <v>34</v>
      </c>
      <c r="Q2340" s="4">
        <v>1.9819999999999999E-4</v>
      </c>
      <c r="R2340" s="4">
        <v>6.9629999999999996E-3</v>
      </c>
      <c r="S2340" s="4">
        <v>1.84</v>
      </c>
    </row>
    <row r="2341" spans="1:34" x14ac:dyDescent="0.25">
      <c r="A2341" s="3" t="s">
        <v>34</v>
      </c>
      <c r="B2341" s="3" t="s">
        <v>35</v>
      </c>
      <c r="C2341" s="3" t="s">
        <v>5419</v>
      </c>
      <c r="D2341" s="3" t="s">
        <v>5420</v>
      </c>
      <c r="E2341" s="3">
        <v>2E-3</v>
      </c>
      <c r="F2341" s="3">
        <v>2.1469999999999998</v>
      </c>
      <c r="G2341" s="3">
        <v>8</v>
      </c>
      <c r="H2341" s="3">
        <v>1</v>
      </c>
      <c r="I2341" s="3">
        <v>2</v>
      </c>
      <c r="J2341" s="3">
        <v>1</v>
      </c>
      <c r="K2341" s="3">
        <v>126</v>
      </c>
      <c r="L2341" s="3">
        <v>13.6</v>
      </c>
      <c r="M2341" s="3">
        <v>7.85</v>
      </c>
      <c r="N2341" s="3">
        <v>4.12</v>
      </c>
      <c r="O2341" s="3">
        <v>1</v>
      </c>
      <c r="P2341" s="3" t="s">
        <v>421</v>
      </c>
      <c r="Q2341" s="3" t="s">
        <v>5421</v>
      </c>
      <c r="R2341" s="3" t="s">
        <v>796</v>
      </c>
      <c r="S2341" s="3" t="s">
        <v>1863</v>
      </c>
      <c r="T2341" s="3" t="s">
        <v>5422</v>
      </c>
      <c r="U2341" s="3" t="s">
        <v>5419</v>
      </c>
      <c r="V2341" s="3" t="s">
        <v>5423</v>
      </c>
      <c r="W2341" s="3" t="s">
        <v>358</v>
      </c>
      <c r="X2341" s="3" t="s">
        <v>5424</v>
      </c>
      <c r="Y2341" s="3" t="s">
        <v>5425</v>
      </c>
      <c r="Z2341" s="3" t="s">
        <v>39</v>
      </c>
      <c r="AA2341" s="3">
        <v>9</v>
      </c>
      <c r="AB2341" s="3" t="s">
        <v>34</v>
      </c>
      <c r="AC2341" s="3">
        <v>1</v>
      </c>
      <c r="AD2341" s="3">
        <v>0</v>
      </c>
      <c r="AE2341" s="3" t="s">
        <v>39</v>
      </c>
      <c r="AF2341" s="3">
        <v>0</v>
      </c>
      <c r="AG2341" s="3" t="s">
        <v>39</v>
      </c>
      <c r="AH2341" s="3" t="s">
        <v>39</v>
      </c>
    </row>
    <row r="2342" spans="1:34" hidden="1" outlineLevel="1" collapsed="1" x14ac:dyDescent="0.25">
      <c r="A2342" t="s">
        <v>39</v>
      </c>
      <c r="B2342" s="2" t="s">
        <v>45</v>
      </c>
      <c r="C2342" s="2" t="s">
        <v>46</v>
      </c>
      <c r="D2342" s="2" t="s">
        <v>33</v>
      </c>
      <c r="E2342" s="2" t="s">
        <v>47</v>
      </c>
      <c r="F2342" s="2" t="s">
        <v>48</v>
      </c>
      <c r="G2342" s="2" t="s">
        <v>28</v>
      </c>
      <c r="H2342" s="2" t="s">
        <v>49</v>
      </c>
      <c r="I2342" s="2" t="s">
        <v>8</v>
      </c>
      <c r="J2342" s="2" t="s">
        <v>50</v>
      </c>
      <c r="K2342" s="2" t="s">
        <v>51</v>
      </c>
      <c r="L2342" s="2" t="s">
        <v>52</v>
      </c>
      <c r="M2342" s="2" t="s">
        <v>53</v>
      </c>
      <c r="N2342" s="2" t="s">
        <v>54</v>
      </c>
      <c r="O2342" s="2" t="s">
        <v>27</v>
      </c>
      <c r="P2342" s="2" t="s">
        <v>55</v>
      </c>
      <c r="Q2342" s="2" t="s">
        <v>56</v>
      </c>
      <c r="R2342" s="2" t="s">
        <v>57</v>
      </c>
      <c r="S2342" s="2" t="s">
        <v>58</v>
      </c>
    </row>
    <row r="2343" spans="1:34" hidden="1" outlineLevel="1" collapsed="1" x14ac:dyDescent="0.25">
      <c r="A2343" t="s">
        <v>39</v>
      </c>
      <c r="B2343" s="4" t="s">
        <v>34</v>
      </c>
      <c r="C2343" s="4" t="s">
        <v>5426</v>
      </c>
      <c r="D2343" s="4" t="s">
        <v>39</v>
      </c>
      <c r="E2343" s="4">
        <v>3.3960799999999999E-2</v>
      </c>
      <c r="F2343" s="4">
        <v>6.6384300000000001E-4</v>
      </c>
      <c r="G2343" s="4">
        <v>1</v>
      </c>
      <c r="H2343" s="4">
        <v>1</v>
      </c>
      <c r="I2343" s="4">
        <v>2</v>
      </c>
      <c r="J2343" s="4" t="s">
        <v>5419</v>
      </c>
      <c r="K2343" s="4" t="s">
        <v>5427</v>
      </c>
      <c r="L2343" s="4" t="s">
        <v>39</v>
      </c>
      <c r="M2343" s="4">
        <v>0</v>
      </c>
      <c r="N2343" s="4">
        <v>1177.63642</v>
      </c>
      <c r="O2343" s="4" t="s">
        <v>34</v>
      </c>
      <c r="P2343" s="4" t="s">
        <v>34</v>
      </c>
      <c r="Q2343" s="4">
        <v>1.9819999999999999E-4</v>
      </c>
      <c r="R2343" s="4">
        <v>7.1209999999999997E-3</v>
      </c>
      <c r="S2343" s="4">
        <v>1.99</v>
      </c>
    </row>
    <row r="2344" spans="1:34" x14ac:dyDescent="0.25">
      <c r="A2344" s="3" t="s">
        <v>34</v>
      </c>
      <c r="B2344" s="3" t="s">
        <v>35</v>
      </c>
      <c r="C2344" s="3" t="s">
        <v>5428</v>
      </c>
      <c r="D2344" s="3" t="s">
        <v>5429</v>
      </c>
      <c r="E2344" s="3">
        <v>2E-3</v>
      </c>
      <c r="F2344" s="3">
        <v>2.1469999999999998</v>
      </c>
      <c r="G2344" s="3">
        <v>6</v>
      </c>
      <c r="H2344" s="3">
        <v>1</v>
      </c>
      <c r="I2344" s="3">
        <v>1</v>
      </c>
      <c r="J2344" s="3">
        <v>1</v>
      </c>
      <c r="K2344" s="3">
        <v>417</v>
      </c>
      <c r="L2344" s="3">
        <v>47.9</v>
      </c>
      <c r="M2344" s="3">
        <v>4.34</v>
      </c>
      <c r="N2344" s="3">
        <v>2.58</v>
      </c>
      <c r="O2344" s="3">
        <v>1</v>
      </c>
      <c r="P2344" s="3" t="s">
        <v>5430</v>
      </c>
      <c r="Q2344" s="3" t="s">
        <v>3642</v>
      </c>
      <c r="R2344" s="3" t="s">
        <v>5431</v>
      </c>
      <c r="S2344" s="3" t="s">
        <v>5432</v>
      </c>
      <c r="T2344" s="3" t="s">
        <v>5433</v>
      </c>
      <c r="U2344" s="3" t="s">
        <v>5428</v>
      </c>
      <c r="V2344" s="3" t="s">
        <v>5434</v>
      </c>
      <c r="W2344" s="3" t="s">
        <v>147</v>
      </c>
      <c r="X2344" s="3" t="s">
        <v>39</v>
      </c>
      <c r="Y2344" s="3" t="s">
        <v>39</v>
      </c>
      <c r="Z2344" s="3" t="s">
        <v>39</v>
      </c>
      <c r="AA2344" s="3">
        <v>0</v>
      </c>
      <c r="AB2344" s="3" t="s">
        <v>34</v>
      </c>
      <c r="AC2344" s="3">
        <v>1</v>
      </c>
      <c r="AD2344" s="3">
        <v>0</v>
      </c>
      <c r="AE2344" s="3" t="s">
        <v>39</v>
      </c>
      <c r="AF2344" s="3">
        <v>1</v>
      </c>
      <c r="AG2344" s="3" t="s">
        <v>5435</v>
      </c>
      <c r="AH2344" s="3" t="s">
        <v>5435</v>
      </c>
    </row>
    <row r="2345" spans="1:34" hidden="1" outlineLevel="1" collapsed="1" x14ac:dyDescent="0.25">
      <c r="A2345" t="s">
        <v>39</v>
      </c>
      <c r="B2345" s="2" t="s">
        <v>45</v>
      </c>
      <c r="C2345" s="2" t="s">
        <v>46</v>
      </c>
      <c r="D2345" s="2" t="s">
        <v>33</v>
      </c>
      <c r="E2345" s="2" t="s">
        <v>47</v>
      </c>
      <c r="F2345" s="2" t="s">
        <v>48</v>
      </c>
      <c r="G2345" s="2" t="s">
        <v>28</v>
      </c>
      <c r="H2345" s="2" t="s">
        <v>49</v>
      </c>
      <c r="I2345" s="2" t="s">
        <v>8</v>
      </c>
      <c r="J2345" s="2" t="s">
        <v>50</v>
      </c>
      <c r="K2345" s="2" t="s">
        <v>51</v>
      </c>
      <c r="L2345" s="2" t="s">
        <v>52</v>
      </c>
      <c r="M2345" s="2" t="s">
        <v>53</v>
      </c>
      <c r="N2345" s="2" t="s">
        <v>54</v>
      </c>
      <c r="O2345" s="2" t="s">
        <v>27</v>
      </c>
      <c r="P2345" s="2" t="s">
        <v>55</v>
      </c>
      <c r="Q2345" s="2" t="s">
        <v>56</v>
      </c>
      <c r="R2345" s="2" t="s">
        <v>57</v>
      </c>
      <c r="S2345" s="2" t="s">
        <v>58</v>
      </c>
    </row>
    <row r="2346" spans="1:34" hidden="1" outlineLevel="1" collapsed="1" x14ac:dyDescent="0.25">
      <c r="A2346" t="s">
        <v>39</v>
      </c>
      <c r="B2346" s="4" t="s">
        <v>34</v>
      </c>
      <c r="C2346" s="4" t="s">
        <v>5436</v>
      </c>
      <c r="D2346" s="4" t="s">
        <v>270</v>
      </c>
      <c r="E2346" s="4">
        <v>3.3960799999999999E-2</v>
      </c>
      <c r="F2346" s="4">
        <v>6.6384300000000001E-4</v>
      </c>
      <c r="G2346" s="4">
        <v>1</v>
      </c>
      <c r="H2346" s="4">
        <v>1</v>
      </c>
      <c r="I2346" s="4">
        <v>1</v>
      </c>
      <c r="J2346" s="4" t="s">
        <v>5428</v>
      </c>
      <c r="K2346" s="4" t="s">
        <v>5437</v>
      </c>
      <c r="L2346" s="4" t="s">
        <v>5438</v>
      </c>
      <c r="M2346" s="4">
        <v>0</v>
      </c>
      <c r="N2346" s="4">
        <v>2698.3141099999998</v>
      </c>
      <c r="O2346" s="4" t="s">
        <v>34</v>
      </c>
      <c r="P2346" s="4" t="s">
        <v>34</v>
      </c>
      <c r="Q2346" s="4">
        <v>1.9819999999999999E-4</v>
      </c>
      <c r="R2346" s="4">
        <v>7.1349999999999998E-3</v>
      </c>
      <c r="S2346" s="4">
        <v>2.58</v>
      </c>
    </row>
    <row r="2347" spans="1:34" x14ac:dyDescent="0.25">
      <c r="A2347" s="3" t="s">
        <v>34</v>
      </c>
      <c r="B2347" s="3" t="s">
        <v>35</v>
      </c>
      <c r="C2347" s="3" t="s">
        <v>5439</v>
      </c>
      <c r="D2347" s="3" t="s">
        <v>5440</v>
      </c>
      <c r="E2347" s="3">
        <v>2E-3</v>
      </c>
      <c r="F2347" s="3">
        <v>2.145</v>
      </c>
      <c r="G2347" s="3">
        <v>6</v>
      </c>
      <c r="H2347" s="3">
        <v>1</v>
      </c>
      <c r="I2347" s="3">
        <v>1</v>
      </c>
      <c r="J2347" s="3">
        <v>1</v>
      </c>
      <c r="K2347" s="3">
        <v>267</v>
      </c>
      <c r="L2347" s="3">
        <v>30.3</v>
      </c>
      <c r="M2347" s="3">
        <v>7.88</v>
      </c>
      <c r="N2347" s="3">
        <v>2.2999999999999998</v>
      </c>
      <c r="O2347" s="3">
        <v>1</v>
      </c>
      <c r="P2347" s="3" t="s">
        <v>39</v>
      </c>
      <c r="Q2347" s="3" t="s">
        <v>39</v>
      </c>
      <c r="R2347" s="3" t="s">
        <v>39</v>
      </c>
      <c r="S2347" s="3" t="s">
        <v>5441</v>
      </c>
      <c r="T2347" s="3" t="s">
        <v>39</v>
      </c>
      <c r="U2347" s="3" t="s">
        <v>5442</v>
      </c>
      <c r="V2347" s="3" t="s">
        <v>39</v>
      </c>
      <c r="W2347" s="3" t="s">
        <v>1885</v>
      </c>
      <c r="X2347" s="3" t="s">
        <v>39</v>
      </c>
      <c r="Y2347" s="3" t="s">
        <v>39</v>
      </c>
      <c r="Z2347" s="3" t="s">
        <v>39</v>
      </c>
      <c r="AA2347" s="3">
        <v>0</v>
      </c>
      <c r="AB2347" s="3" t="s">
        <v>34</v>
      </c>
      <c r="AC2347" s="3">
        <v>1</v>
      </c>
      <c r="AD2347" s="3">
        <v>0</v>
      </c>
      <c r="AE2347" s="3" t="s">
        <v>39</v>
      </c>
      <c r="AF2347" s="3">
        <v>0</v>
      </c>
      <c r="AG2347" s="3" t="s">
        <v>39</v>
      </c>
      <c r="AH2347" s="3" t="s">
        <v>1912</v>
      </c>
    </row>
    <row r="2348" spans="1:34" hidden="1" outlineLevel="1" collapsed="1" x14ac:dyDescent="0.25">
      <c r="A2348" t="s">
        <v>39</v>
      </c>
      <c r="B2348" s="2" t="s">
        <v>45</v>
      </c>
      <c r="C2348" s="2" t="s">
        <v>46</v>
      </c>
      <c r="D2348" s="2" t="s">
        <v>33</v>
      </c>
      <c r="E2348" s="2" t="s">
        <v>47</v>
      </c>
      <c r="F2348" s="2" t="s">
        <v>48</v>
      </c>
      <c r="G2348" s="2" t="s">
        <v>28</v>
      </c>
      <c r="H2348" s="2" t="s">
        <v>49</v>
      </c>
      <c r="I2348" s="2" t="s">
        <v>8</v>
      </c>
      <c r="J2348" s="2" t="s">
        <v>50</v>
      </c>
      <c r="K2348" s="2" t="s">
        <v>51</v>
      </c>
      <c r="L2348" s="2" t="s">
        <v>52</v>
      </c>
      <c r="M2348" s="2" t="s">
        <v>53</v>
      </c>
      <c r="N2348" s="2" t="s">
        <v>54</v>
      </c>
      <c r="O2348" s="2" t="s">
        <v>27</v>
      </c>
      <c r="P2348" s="2" t="s">
        <v>55</v>
      </c>
      <c r="Q2348" s="2" t="s">
        <v>56</v>
      </c>
      <c r="R2348" s="2" t="s">
        <v>57</v>
      </c>
      <c r="S2348" s="2" t="s">
        <v>58</v>
      </c>
    </row>
    <row r="2349" spans="1:34" hidden="1" outlineLevel="1" collapsed="1" x14ac:dyDescent="0.25">
      <c r="A2349" t="s">
        <v>39</v>
      </c>
      <c r="B2349" s="4" t="s">
        <v>34</v>
      </c>
      <c r="C2349" s="4" t="s">
        <v>5443</v>
      </c>
      <c r="D2349" s="4" t="s">
        <v>341</v>
      </c>
      <c r="E2349" s="4">
        <v>3.4125900000000001E-2</v>
      </c>
      <c r="F2349" s="4">
        <v>6.6384300000000001E-4</v>
      </c>
      <c r="G2349" s="4">
        <v>1</v>
      </c>
      <c r="H2349" s="4">
        <v>1</v>
      </c>
      <c r="I2349" s="4">
        <v>1</v>
      </c>
      <c r="J2349" s="4" t="s">
        <v>5439</v>
      </c>
      <c r="K2349" s="4" t="s">
        <v>5444</v>
      </c>
      <c r="L2349" s="4" t="s">
        <v>5445</v>
      </c>
      <c r="M2349" s="4">
        <v>0</v>
      </c>
      <c r="N2349" s="4">
        <v>1676.85301</v>
      </c>
      <c r="O2349" s="4" t="s">
        <v>34</v>
      </c>
      <c r="P2349" s="4" t="s">
        <v>34</v>
      </c>
      <c r="Q2349" s="4">
        <v>1.9819999999999999E-4</v>
      </c>
      <c r="R2349" s="4">
        <v>7.1549999999999999E-3</v>
      </c>
      <c r="S2349" s="4">
        <v>2.2999999999999998</v>
      </c>
    </row>
    <row r="2350" spans="1:34" x14ac:dyDescent="0.25">
      <c r="A2350" s="3" t="s">
        <v>34</v>
      </c>
      <c r="B2350" s="3" t="s">
        <v>35</v>
      </c>
      <c r="C2350" s="3" t="s">
        <v>5446</v>
      </c>
      <c r="D2350" s="3" t="s">
        <v>5447</v>
      </c>
      <c r="E2350" s="3">
        <v>2E-3</v>
      </c>
      <c r="F2350" s="3">
        <v>2.1349999999999998</v>
      </c>
      <c r="G2350" s="3">
        <v>3</v>
      </c>
      <c r="H2350" s="3">
        <v>1</v>
      </c>
      <c r="I2350" s="3">
        <v>1</v>
      </c>
      <c r="J2350" s="3">
        <v>1</v>
      </c>
      <c r="K2350" s="3">
        <v>619</v>
      </c>
      <c r="L2350" s="3">
        <v>68.400000000000006</v>
      </c>
      <c r="M2350" s="3">
        <v>6.01</v>
      </c>
      <c r="N2350" s="3">
        <v>2.73</v>
      </c>
      <c r="O2350" s="3">
        <v>1</v>
      </c>
      <c r="P2350" s="3" t="s">
        <v>421</v>
      </c>
      <c r="Q2350" s="3" t="s">
        <v>4045</v>
      </c>
      <c r="R2350" s="3" t="s">
        <v>3962</v>
      </c>
      <c r="S2350" s="3" t="s">
        <v>5448</v>
      </c>
      <c r="T2350" s="3" t="s">
        <v>5449</v>
      </c>
      <c r="U2350" s="3" t="s">
        <v>5446</v>
      </c>
      <c r="V2350" s="3" t="s">
        <v>5450</v>
      </c>
      <c r="W2350" s="3" t="s">
        <v>138</v>
      </c>
      <c r="X2350" s="3" t="s">
        <v>5451</v>
      </c>
      <c r="Y2350" s="3" t="s">
        <v>39</v>
      </c>
      <c r="Z2350" s="3" t="s">
        <v>5452</v>
      </c>
      <c r="AA2350" s="3">
        <v>9</v>
      </c>
      <c r="AB2350" s="3" t="s">
        <v>34</v>
      </c>
      <c r="AC2350" s="3">
        <v>1</v>
      </c>
      <c r="AD2350" s="3">
        <v>0</v>
      </c>
      <c r="AE2350" s="3" t="s">
        <v>39</v>
      </c>
      <c r="AF2350" s="3">
        <v>1</v>
      </c>
      <c r="AG2350" s="3" t="s">
        <v>5453</v>
      </c>
      <c r="AH2350" s="3" t="s">
        <v>5453</v>
      </c>
    </row>
    <row r="2351" spans="1:34" hidden="1" outlineLevel="1" collapsed="1" x14ac:dyDescent="0.25">
      <c r="A2351" t="s">
        <v>39</v>
      </c>
      <c r="B2351" s="2" t="s">
        <v>45</v>
      </c>
      <c r="C2351" s="2" t="s">
        <v>46</v>
      </c>
      <c r="D2351" s="2" t="s">
        <v>33</v>
      </c>
      <c r="E2351" s="2" t="s">
        <v>47</v>
      </c>
      <c r="F2351" s="2" t="s">
        <v>48</v>
      </c>
      <c r="G2351" s="2" t="s">
        <v>28</v>
      </c>
      <c r="H2351" s="2" t="s">
        <v>49</v>
      </c>
      <c r="I2351" s="2" t="s">
        <v>8</v>
      </c>
      <c r="J2351" s="2" t="s">
        <v>50</v>
      </c>
      <c r="K2351" s="2" t="s">
        <v>51</v>
      </c>
      <c r="L2351" s="2" t="s">
        <v>52</v>
      </c>
      <c r="M2351" s="2" t="s">
        <v>53</v>
      </c>
      <c r="N2351" s="2" t="s">
        <v>54</v>
      </c>
      <c r="O2351" s="2" t="s">
        <v>27</v>
      </c>
      <c r="P2351" s="2" t="s">
        <v>55</v>
      </c>
      <c r="Q2351" s="2" t="s">
        <v>56</v>
      </c>
      <c r="R2351" s="2" t="s">
        <v>57</v>
      </c>
      <c r="S2351" s="2" t="s">
        <v>58</v>
      </c>
    </row>
    <row r="2352" spans="1:34" hidden="1" outlineLevel="1" collapsed="1" x14ac:dyDescent="0.25">
      <c r="A2352" t="s">
        <v>39</v>
      </c>
      <c r="B2352" s="4" t="s">
        <v>34</v>
      </c>
      <c r="C2352" s="4" t="s">
        <v>5454</v>
      </c>
      <c r="D2352" s="4" t="s">
        <v>186</v>
      </c>
      <c r="E2352" s="4">
        <v>3.4793999999999999E-2</v>
      </c>
      <c r="F2352" s="4">
        <v>6.6384300000000001E-4</v>
      </c>
      <c r="G2352" s="4">
        <v>1</v>
      </c>
      <c r="H2352" s="4">
        <v>1</v>
      </c>
      <c r="I2352" s="4">
        <v>1</v>
      </c>
      <c r="J2352" s="4" t="s">
        <v>5446</v>
      </c>
      <c r="K2352" s="4" t="s">
        <v>5455</v>
      </c>
      <c r="L2352" s="4" t="s">
        <v>5456</v>
      </c>
      <c r="M2352" s="4">
        <v>0</v>
      </c>
      <c r="N2352" s="4">
        <v>2120.9665599999998</v>
      </c>
      <c r="O2352" s="4" t="s">
        <v>34</v>
      </c>
      <c r="P2352" s="4" t="s">
        <v>34</v>
      </c>
      <c r="Q2352" s="4">
        <v>1.9819999999999999E-4</v>
      </c>
      <c r="R2352" s="4">
        <v>7.3289999999999996E-3</v>
      </c>
      <c r="S2352" s="4">
        <v>2.73</v>
      </c>
    </row>
    <row r="2353" spans="1:34" x14ac:dyDescent="0.25">
      <c r="A2353" s="3" t="s">
        <v>34</v>
      </c>
      <c r="B2353" s="3" t="s">
        <v>35</v>
      </c>
      <c r="C2353" s="3" t="s">
        <v>5457</v>
      </c>
      <c r="D2353" s="3" t="s">
        <v>5458</v>
      </c>
      <c r="E2353" s="3">
        <v>2E-3</v>
      </c>
      <c r="F2353" s="3">
        <v>2.1160000000000001</v>
      </c>
      <c r="G2353" s="3">
        <v>1</v>
      </c>
      <c r="H2353" s="3">
        <v>1</v>
      </c>
      <c r="I2353" s="3">
        <v>5</v>
      </c>
      <c r="J2353" s="3">
        <v>1</v>
      </c>
      <c r="K2353" s="3">
        <v>1071</v>
      </c>
      <c r="L2353" s="3">
        <v>118.6</v>
      </c>
      <c r="M2353" s="3">
        <v>6.16</v>
      </c>
      <c r="N2353" s="3">
        <v>3.67</v>
      </c>
      <c r="O2353" s="3">
        <v>1</v>
      </c>
      <c r="P2353" s="3" t="s">
        <v>5459</v>
      </c>
      <c r="Q2353" s="3" t="s">
        <v>5460</v>
      </c>
      <c r="R2353" s="3" t="s">
        <v>5461</v>
      </c>
      <c r="S2353" s="3" t="s">
        <v>5462</v>
      </c>
      <c r="T2353" s="3" t="s">
        <v>5463</v>
      </c>
      <c r="U2353" s="3" t="s">
        <v>5457</v>
      </c>
      <c r="V2353" s="3" t="s">
        <v>5464</v>
      </c>
      <c r="W2353" s="3" t="s">
        <v>42</v>
      </c>
      <c r="X2353" s="3" t="s">
        <v>5465</v>
      </c>
      <c r="Y2353" s="3" t="s">
        <v>5466</v>
      </c>
      <c r="Z2353" s="3" t="s">
        <v>39</v>
      </c>
      <c r="AA2353" s="3">
        <v>13</v>
      </c>
      <c r="AB2353" s="3" t="s">
        <v>34</v>
      </c>
      <c r="AC2353" s="3">
        <v>1</v>
      </c>
      <c r="AD2353" s="3">
        <v>0</v>
      </c>
      <c r="AE2353" s="3" t="s">
        <v>39</v>
      </c>
      <c r="AF2353" s="3">
        <v>1</v>
      </c>
      <c r="AG2353" s="3" t="s">
        <v>5467</v>
      </c>
      <c r="AH2353" s="3" t="s">
        <v>5467</v>
      </c>
    </row>
    <row r="2354" spans="1:34" hidden="1" outlineLevel="1" collapsed="1" x14ac:dyDescent="0.25">
      <c r="A2354" t="s">
        <v>39</v>
      </c>
      <c r="B2354" s="2" t="s">
        <v>45</v>
      </c>
      <c r="C2354" s="2" t="s">
        <v>46</v>
      </c>
      <c r="D2354" s="2" t="s">
        <v>33</v>
      </c>
      <c r="E2354" s="2" t="s">
        <v>47</v>
      </c>
      <c r="F2354" s="2" t="s">
        <v>48</v>
      </c>
      <c r="G2354" s="2" t="s">
        <v>28</v>
      </c>
      <c r="H2354" s="2" t="s">
        <v>49</v>
      </c>
      <c r="I2354" s="2" t="s">
        <v>8</v>
      </c>
      <c r="J2354" s="2" t="s">
        <v>50</v>
      </c>
      <c r="K2354" s="2" t="s">
        <v>51</v>
      </c>
      <c r="L2354" s="2" t="s">
        <v>52</v>
      </c>
      <c r="M2354" s="2" t="s">
        <v>53</v>
      </c>
      <c r="N2354" s="2" t="s">
        <v>54</v>
      </c>
      <c r="O2354" s="2" t="s">
        <v>27</v>
      </c>
      <c r="P2354" s="2" t="s">
        <v>55</v>
      </c>
      <c r="Q2354" s="2" t="s">
        <v>56</v>
      </c>
      <c r="R2354" s="2" t="s">
        <v>57</v>
      </c>
      <c r="S2354" s="2" t="s">
        <v>58</v>
      </c>
    </row>
    <row r="2355" spans="1:34" hidden="1" outlineLevel="1" collapsed="1" x14ac:dyDescent="0.25">
      <c r="A2355" t="s">
        <v>39</v>
      </c>
      <c r="B2355" s="4" t="s">
        <v>34</v>
      </c>
      <c r="C2355" s="4" t="s">
        <v>5468</v>
      </c>
      <c r="D2355" s="4" t="s">
        <v>463</v>
      </c>
      <c r="E2355" s="4">
        <v>3.5993999999999998E-2</v>
      </c>
      <c r="F2355" s="4">
        <v>6.6384300000000001E-4</v>
      </c>
      <c r="G2355" s="4">
        <v>1</v>
      </c>
      <c r="H2355" s="4">
        <v>1</v>
      </c>
      <c r="I2355" s="4">
        <v>5</v>
      </c>
      <c r="J2355" s="4" t="s">
        <v>5457</v>
      </c>
      <c r="K2355" s="4" t="s">
        <v>5469</v>
      </c>
      <c r="L2355" s="4" t="s">
        <v>5470</v>
      </c>
      <c r="M2355" s="4">
        <v>0</v>
      </c>
      <c r="N2355" s="4">
        <v>1561.80027</v>
      </c>
      <c r="O2355" s="4" t="s">
        <v>34</v>
      </c>
      <c r="P2355" s="4" t="s">
        <v>34</v>
      </c>
      <c r="Q2355" s="4">
        <v>1.9819999999999999E-4</v>
      </c>
      <c r="R2355" s="4">
        <v>7.6629999999999997E-3</v>
      </c>
      <c r="S2355" s="4">
        <v>1.76</v>
      </c>
    </row>
    <row r="2356" spans="1:34" x14ac:dyDescent="0.25">
      <c r="A2356" s="3" t="s">
        <v>34</v>
      </c>
      <c r="B2356" s="3" t="s">
        <v>35</v>
      </c>
      <c r="C2356" s="3" t="s">
        <v>5471</v>
      </c>
      <c r="D2356" s="3" t="s">
        <v>5472</v>
      </c>
      <c r="E2356" s="3">
        <v>2E-3</v>
      </c>
      <c r="F2356" s="3">
        <v>2.113</v>
      </c>
      <c r="G2356" s="3">
        <v>2</v>
      </c>
      <c r="H2356" s="3">
        <v>1</v>
      </c>
      <c r="I2356" s="3">
        <v>1</v>
      </c>
      <c r="J2356" s="3">
        <v>1</v>
      </c>
      <c r="K2356" s="3">
        <v>499</v>
      </c>
      <c r="L2356" s="3">
        <v>56</v>
      </c>
      <c r="M2356" s="3">
        <v>7.44</v>
      </c>
      <c r="N2356" s="3">
        <v>2.13</v>
      </c>
      <c r="O2356" s="3">
        <v>1</v>
      </c>
      <c r="P2356" s="3" t="s">
        <v>421</v>
      </c>
      <c r="Q2356" s="3" t="s">
        <v>39</v>
      </c>
      <c r="R2356" s="3" t="s">
        <v>619</v>
      </c>
      <c r="S2356" s="3" t="s">
        <v>5473</v>
      </c>
      <c r="T2356" s="3" t="s">
        <v>39</v>
      </c>
      <c r="U2356" s="3" t="s">
        <v>5474</v>
      </c>
      <c r="V2356" s="3" t="s">
        <v>39</v>
      </c>
      <c r="W2356" s="3" t="s">
        <v>147</v>
      </c>
      <c r="X2356" s="3" t="s">
        <v>39</v>
      </c>
      <c r="Y2356" s="3" t="s">
        <v>39</v>
      </c>
      <c r="Z2356" s="3" t="s">
        <v>39</v>
      </c>
      <c r="AA2356" s="3">
        <v>0</v>
      </c>
      <c r="AB2356" s="3" t="s">
        <v>34</v>
      </c>
      <c r="AC2356" s="3">
        <v>1</v>
      </c>
      <c r="AD2356" s="3">
        <v>0</v>
      </c>
      <c r="AE2356" s="3" t="s">
        <v>39</v>
      </c>
      <c r="AF2356" s="3">
        <v>0</v>
      </c>
      <c r="AG2356" s="3" t="s">
        <v>39</v>
      </c>
      <c r="AH2356" s="3" t="s">
        <v>39</v>
      </c>
    </row>
    <row r="2357" spans="1:34" hidden="1" outlineLevel="1" collapsed="1" x14ac:dyDescent="0.25">
      <c r="A2357" t="s">
        <v>39</v>
      </c>
      <c r="B2357" s="2" t="s">
        <v>45</v>
      </c>
      <c r="C2357" s="2" t="s">
        <v>46</v>
      </c>
      <c r="D2357" s="2" t="s">
        <v>33</v>
      </c>
      <c r="E2357" s="2" t="s">
        <v>47</v>
      </c>
      <c r="F2357" s="2" t="s">
        <v>48</v>
      </c>
      <c r="G2357" s="2" t="s">
        <v>28</v>
      </c>
      <c r="H2357" s="2" t="s">
        <v>49</v>
      </c>
      <c r="I2357" s="2" t="s">
        <v>8</v>
      </c>
      <c r="J2357" s="2" t="s">
        <v>50</v>
      </c>
      <c r="K2357" s="2" t="s">
        <v>51</v>
      </c>
      <c r="L2357" s="2" t="s">
        <v>52</v>
      </c>
      <c r="M2357" s="2" t="s">
        <v>53</v>
      </c>
      <c r="N2357" s="2" t="s">
        <v>54</v>
      </c>
      <c r="O2357" s="2" t="s">
        <v>27</v>
      </c>
      <c r="P2357" s="2" t="s">
        <v>55</v>
      </c>
      <c r="Q2357" s="2" t="s">
        <v>56</v>
      </c>
      <c r="R2357" s="2" t="s">
        <v>57</v>
      </c>
      <c r="S2357" s="2" t="s">
        <v>58</v>
      </c>
    </row>
    <row r="2358" spans="1:34" hidden="1" outlineLevel="1" collapsed="1" x14ac:dyDescent="0.25">
      <c r="A2358" t="s">
        <v>39</v>
      </c>
      <c r="B2358" s="4" t="s">
        <v>34</v>
      </c>
      <c r="C2358" s="4" t="s">
        <v>5475</v>
      </c>
      <c r="D2358" s="4" t="s">
        <v>39</v>
      </c>
      <c r="E2358" s="4">
        <v>3.6168699999999998E-2</v>
      </c>
      <c r="F2358" s="4">
        <v>6.6384300000000001E-4</v>
      </c>
      <c r="G2358" s="4">
        <v>1</v>
      </c>
      <c r="H2358" s="4">
        <v>1</v>
      </c>
      <c r="I2358" s="4">
        <v>1</v>
      </c>
      <c r="J2358" s="4" t="s">
        <v>5471</v>
      </c>
      <c r="K2358" s="4" t="s">
        <v>5476</v>
      </c>
      <c r="L2358" s="4" t="s">
        <v>39</v>
      </c>
      <c r="M2358" s="4">
        <v>0</v>
      </c>
      <c r="N2358" s="4">
        <v>1250.6375399999999</v>
      </c>
      <c r="O2358" s="4" t="s">
        <v>34</v>
      </c>
      <c r="P2358" s="4" t="s">
        <v>34</v>
      </c>
      <c r="Q2358" s="4">
        <v>1.9819999999999999E-4</v>
      </c>
      <c r="R2358" s="4">
        <v>7.7159999999999998E-3</v>
      </c>
      <c r="S2358" s="4">
        <v>2.13</v>
      </c>
    </row>
    <row r="2359" spans="1:34" x14ac:dyDescent="0.25">
      <c r="A2359" s="3" t="s">
        <v>34</v>
      </c>
      <c r="B2359" s="3" t="s">
        <v>35</v>
      </c>
      <c r="C2359" s="3" t="s">
        <v>5477</v>
      </c>
      <c r="D2359" s="3" t="s">
        <v>5478</v>
      </c>
      <c r="E2359" s="3">
        <v>2E-3</v>
      </c>
      <c r="F2359" s="3">
        <v>2.1120000000000001</v>
      </c>
      <c r="G2359" s="3">
        <v>2</v>
      </c>
      <c r="H2359" s="3">
        <v>1</v>
      </c>
      <c r="I2359" s="3">
        <v>1</v>
      </c>
      <c r="J2359" s="3">
        <v>1</v>
      </c>
      <c r="K2359" s="3">
        <v>799</v>
      </c>
      <c r="L2359" s="3">
        <v>88.8</v>
      </c>
      <c r="M2359" s="3">
        <v>8.07</v>
      </c>
      <c r="N2359" s="3">
        <v>1.81</v>
      </c>
      <c r="O2359" s="3">
        <v>1</v>
      </c>
      <c r="P2359" s="3" t="s">
        <v>5479</v>
      </c>
      <c r="Q2359" s="3" t="s">
        <v>39</v>
      </c>
      <c r="R2359" s="3" t="s">
        <v>39</v>
      </c>
      <c r="S2359" s="3" t="s">
        <v>5480</v>
      </c>
      <c r="T2359" s="3" t="s">
        <v>39</v>
      </c>
      <c r="U2359" s="3" t="s">
        <v>5477</v>
      </c>
      <c r="V2359" s="3" t="s">
        <v>39</v>
      </c>
      <c r="W2359" s="3" t="s">
        <v>1885</v>
      </c>
      <c r="X2359" s="3" t="s">
        <v>39</v>
      </c>
      <c r="Y2359" s="3" t="s">
        <v>39</v>
      </c>
      <c r="Z2359" s="3" t="s">
        <v>39</v>
      </c>
      <c r="AA2359" s="3">
        <v>0</v>
      </c>
      <c r="AB2359" s="3" t="s">
        <v>34</v>
      </c>
      <c r="AC2359" s="3">
        <v>1</v>
      </c>
      <c r="AD2359" s="3">
        <v>0</v>
      </c>
      <c r="AE2359" s="3" t="s">
        <v>39</v>
      </c>
      <c r="AF2359" s="3">
        <v>1</v>
      </c>
      <c r="AG2359" s="3" t="s">
        <v>5481</v>
      </c>
      <c r="AH2359" s="3" t="s">
        <v>5481</v>
      </c>
    </row>
    <row r="2360" spans="1:34" hidden="1" outlineLevel="1" collapsed="1" x14ac:dyDescent="0.25">
      <c r="A2360" t="s">
        <v>39</v>
      </c>
      <c r="B2360" s="2" t="s">
        <v>45</v>
      </c>
      <c r="C2360" s="2" t="s">
        <v>46</v>
      </c>
      <c r="D2360" s="2" t="s">
        <v>33</v>
      </c>
      <c r="E2360" s="2" t="s">
        <v>47</v>
      </c>
      <c r="F2360" s="2" t="s">
        <v>48</v>
      </c>
      <c r="G2360" s="2" t="s">
        <v>28</v>
      </c>
      <c r="H2360" s="2" t="s">
        <v>49</v>
      </c>
      <c r="I2360" s="2" t="s">
        <v>8</v>
      </c>
      <c r="J2360" s="2" t="s">
        <v>50</v>
      </c>
      <c r="K2360" s="2" t="s">
        <v>51</v>
      </c>
      <c r="L2360" s="2" t="s">
        <v>52</v>
      </c>
      <c r="M2360" s="2" t="s">
        <v>53</v>
      </c>
      <c r="N2360" s="2" t="s">
        <v>54</v>
      </c>
      <c r="O2360" s="2" t="s">
        <v>27</v>
      </c>
      <c r="P2360" s="2" t="s">
        <v>55</v>
      </c>
      <c r="Q2360" s="2" t="s">
        <v>56</v>
      </c>
      <c r="R2360" s="2" t="s">
        <v>57</v>
      </c>
      <c r="S2360" s="2" t="s">
        <v>58</v>
      </c>
    </row>
    <row r="2361" spans="1:34" hidden="1" outlineLevel="1" collapsed="1" x14ac:dyDescent="0.25">
      <c r="A2361" t="s">
        <v>39</v>
      </c>
      <c r="B2361" s="4" t="s">
        <v>34</v>
      </c>
      <c r="C2361" s="4" t="s">
        <v>5482</v>
      </c>
      <c r="D2361" s="4" t="s">
        <v>2135</v>
      </c>
      <c r="E2361" s="4">
        <v>3.6168699999999998E-2</v>
      </c>
      <c r="F2361" s="4">
        <v>6.6384300000000001E-4</v>
      </c>
      <c r="G2361" s="4">
        <v>1</v>
      </c>
      <c r="H2361" s="4">
        <v>1</v>
      </c>
      <c r="I2361" s="4">
        <v>1</v>
      </c>
      <c r="J2361" s="4" t="s">
        <v>5477</v>
      </c>
      <c r="K2361" s="4" t="s">
        <v>5483</v>
      </c>
      <c r="L2361" s="4" t="s">
        <v>5484</v>
      </c>
      <c r="M2361" s="4">
        <v>0</v>
      </c>
      <c r="N2361" s="4">
        <v>1293.6831099999999</v>
      </c>
      <c r="O2361" s="4" t="s">
        <v>34</v>
      </c>
      <c r="P2361" s="4" t="s">
        <v>34</v>
      </c>
      <c r="Q2361" s="4">
        <v>1.9819999999999999E-4</v>
      </c>
      <c r="R2361" s="4">
        <v>7.7200000000000003E-3</v>
      </c>
      <c r="S2361" s="4">
        <v>1.81</v>
      </c>
    </row>
    <row r="2362" spans="1:34" x14ac:dyDescent="0.25">
      <c r="A2362" s="3" t="s">
        <v>34</v>
      </c>
      <c r="B2362" s="3" t="s">
        <v>35</v>
      </c>
      <c r="C2362" s="3" t="s">
        <v>5485</v>
      </c>
      <c r="D2362" s="3" t="s">
        <v>5486</v>
      </c>
      <c r="E2362" s="3">
        <v>2E-3</v>
      </c>
      <c r="F2362" s="3">
        <v>2.0979999999999999</v>
      </c>
      <c r="G2362" s="3">
        <v>3</v>
      </c>
      <c r="H2362" s="3">
        <v>1</v>
      </c>
      <c r="I2362" s="3">
        <v>1</v>
      </c>
      <c r="J2362" s="3">
        <v>1</v>
      </c>
      <c r="K2362" s="3">
        <v>505</v>
      </c>
      <c r="L2362" s="3">
        <v>57.5</v>
      </c>
      <c r="M2362" s="3">
        <v>6.3</v>
      </c>
      <c r="N2362" s="3">
        <v>2.4</v>
      </c>
      <c r="O2362" s="3">
        <v>1</v>
      </c>
      <c r="P2362" s="3" t="s">
        <v>421</v>
      </c>
      <c r="Q2362" s="3" t="s">
        <v>39</v>
      </c>
      <c r="R2362" s="3" t="s">
        <v>1023</v>
      </c>
      <c r="S2362" s="3" t="s">
        <v>5487</v>
      </c>
      <c r="T2362" s="3" t="s">
        <v>39</v>
      </c>
      <c r="U2362" s="3" t="s">
        <v>5485</v>
      </c>
      <c r="V2362" s="3" t="s">
        <v>39</v>
      </c>
      <c r="W2362" s="3" t="s">
        <v>138</v>
      </c>
      <c r="X2362" s="3" t="s">
        <v>39</v>
      </c>
      <c r="Y2362" s="3" t="s">
        <v>39</v>
      </c>
      <c r="Z2362" s="3" t="s">
        <v>5488</v>
      </c>
      <c r="AA2362" s="3">
        <v>3</v>
      </c>
      <c r="AB2362" s="3" t="s">
        <v>34</v>
      </c>
      <c r="AC2362" s="3">
        <v>1</v>
      </c>
      <c r="AD2362" s="3">
        <v>0</v>
      </c>
      <c r="AE2362" s="3" t="s">
        <v>39</v>
      </c>
      <c r="AF2362" s="3">
        <v>0</v>
      </c>
      <c r="AG2362" s="3" t="s">
        <v>39</v>
      </c>
      <c r="AH2362" s="3" t="s">
        <v>39</v>
      </c>
    </row>
    <row r="2363" spans="1:34" hidden="1" outlineLevel="1" collapsed="1" x14ac:dyDescent="0.25">
      <c r="A2363" t="s">
        <v>39</v>
      </c>
      <c r="B2363" s="2" t="s">
        <v>45</v>
      </c>
      <c r="C2363" s="2" t="s">
        <v>46</v>
      </c>
      <c r="D2363" s="2" t="s">
        <v>33</v>
      </c>
      <c r="E2363" s="2" t="s">
        <v>47</v>
      </c>
      <c r="F2363" s="2" t="s">
        <v>48</v>
      </c>
      <c r="G2363" s="2" t="s">
        <v>28</v>
      </c>
      <c r="H2363" s="2" t="s">
        <v>49</v>
      </c>
      <c r="I2363" s="2" t="s">
        <v>8</v>
      </c>
      <c r="J2363" s="2" t="s">
        <v>50</v>
      </c>
      <c r="K2363" s="2" t="s">
        <v>51</v>
      </c>
      <c r="L2363" s="2" t="s">
        <v>52</v>
      </c>
      <c r="M2363" s="2" t="s">
        <v>53</v>
      </c>
      <c r="N2363" s="2" t="s">
        <v>54</v>
      </c>
      <c r="O2363" s="2" t="s">
        <v>27</v>
      </c>
      <c r="P2363" s="2" t="s">
        <v>55</v>
      </c>
      <c r="Q2363" s="2" t="s">
        <v>56</v>
      </c>
      <c r="R2363" s="2" t="s">
        <v>57</v>
      </c>
      <c r="S2363" s="2" t="s">
        <v>58</v>
      </c>
    </row>
    <row r="2364" spans="1:34" hidden="1" outlineLevel="1" collapsed="1" x14ac:dyDescent="0.25">
      <c r="A2364" t="s">
        <v>39</v>
      </c>
      <c r="B2364" s="4" t="s">
        <v>34</v>
      </c>
      <c r="C2364" s="4" t="s">
        <v>5489</v>
      </c>
      <c r="D2364" s="4" t="s">
        <v>39</v>
      </c>
      <c r="E2364" s="4">
        <v>3.7054499999999997E-2</v>
      </c>
      <c r="F2364" s="4">
        <v>6.6384300000000001E-4</v>
      </c>
      <c r="G2364" s="4">
        <v>1</v>
      </c>
      <c r="H2364" s="4">
        <v>1</v>
      </c>
      <c r="I2364" s="4">
        <v>1</v>
      </c>
      <c r="J2364" s="4" t="s">
        <v>5485</v>
      </c>
      <c r="K2364" s="4" t="s">
        <v>5490</v>
      </c>
      <c r="L2364" s="4" t="s">
        <v>39</v>
      </c>
      <c r="M2364" s="4">
        <v>0</v>
      </c>
      <c r="N2364" s="4">
        <v>1774.9221600000001</v>
      </c>
      <c r="O2364" s="4" t="s">
        <v>34</v>
      </c>
      <c r="P2364" s="4" t="s">
        <v>34</v>
      </c>
      <c r="Q2364" s="4">
        <v>1.9819999999999999E-4</v>
      </c>
      <c r="R2364" s="4">
        <v>7.9869999999999993E-3</v>
      </c>
      <c r="S2364" s="4">
        <v>2.4</v>
      </c>
    </row>
    <row r="2365" spans="1:34" x14ac:dyDescent="0.25">
      <c r="A2365" s="3" t="s">
        <v>34</v>
      </c>
      <c r="B2365" s="3" t="s">
        <v>35</v>
      </c>
      <c r="C2365" s="3" t="s">
        <v>5491</v>
      </c>
      <c r="D2365" s="3" t="s">
        <v>5492</v>
      </c>
      <c r="E2365" s="3">
        <v>2E-3</v>
      </c>
      <c r="F2365" s="3">
        <v>2.089</v>
      </c>
      <c r="G2365" s="3">
        <v>3</v>
      </c>
      <c r="H2365" s="3">
        <v>1</v>
      </c>
      <c r="I2365" s="3">
        <v>1</v>
      </c>
      <c r="J2365" s="3">
        <v>1</v>
      </c>
      <c r="K2365" s="3">
        <v>572</v>
      </c>
      <c r="L2365" s="3">
        <v>60.7</v>
      </c>
      <c r="M2365" s="3">
        <v>5.31</v>
      </c>
      <c r="N2365" s="3">
        <v>1.86</v>
      </c>
      <c r="O2365" s="3">
        <v>1</v>
      </c>
      <c r="P2365" s="3" t="s">
        <v>421</v>
      </c>
      <c r="Q2365" s="3" t="s">
        <v>885</v>
      </c>
      <c r="R2365" s="3" t="s">
        <v>602</v>
      </c>
      <c r="S2365" s="3" t="s">
        <v>4315</v>
      </c>
      <c r="T2365" s="3" t="s">
        <v>39</v>
      </c>
      <c r="U2365" s="3" t="s">
        <v>5493</v>
      </c>
      <c r="V2365" s="3" t="s">
        <v>39</v>
      </c>
      <c r="W2365" s="3" t="s">
        <v>427</v>
      </c>
      <c r="X2365" s="3" t="s">
        <v>39</v>
      </c>
      <c r="Y2365" s="3" t="s">
        <v>39</v>
      </c>
      <c r="Z2365" s="3" t="s">
        <v>39</v>
      </c>
      <c r="AA2365" s="3">
        <v>0</v>
      </c>
      <c r="AB2365" s="3" t="s">
        <v>34</v>
      </c>
      <c r="AC2365" s="3">
        <v>1</v>
      </c>
      <c r="AD2365" s="3">
        <v>0</v>
      </c>
      <c r="AE2365" s="3" t="s">
        <v>39</v>
      </c>
      <c r="AF2365" s="3">
        <v>0</v>
      </c>
      <c r="AG2365" s="3" t="s">
        <v>39</v>
      </c>
      <c r="AH2365" s="3" t="s">
        <v>39</v>
      </c>
    </row>
    <row r="2366" spans="1:34" hidden="1" outlineLevel="1" collapsed="1" x14ac:dyDescent="0.25">
      <c r="A2366" t="s">
        <v>39</v>
      </c>
      <c r="B2366" s="2" t="s">
        <v>45</v>
      </c>
      <c r="C2366" s="2" t="s">
        <v>46</v>
      </c>
      <c r="D2366" s="2" t="s">
        <v>33</v>
      </c>
      <c r="E2366" s="2" t="s">
        <v>47</v>
      </c>
      <c r="F2366" s="2" t="s">
        <v>48</v>
      </c>
      <c r="G2366" s="2" t="s">
        <v>28</v>
      </c>
      <c r="H2366" s="2" t="s">
        <v>49</v>
      </c>
      <c r="I2366" s="2" t="s">
        <v>8</v>
      </c>
      <c r="J2366" s="2" t="s">
        <v>50</v>
      </c>
      <c r="K2366" s="2" t="s">
        <v>51</v>
      </c>
      <c r="L2366" s="2" t="s">
        <v>52</v>
      </c>
      <c r="M2366" s="2" t="s">
        <v>53</v>
      </c>
      <c r="N2366" s="2" t="s">
        <v>54</v>
      </c>
      <c r="O2366" s="2" t="s">
        <v>27</v>
      </c>
      <c r="P2366" s="2" t="s">
        <v>55</v>
      </c>
      <c r="Q2366" s="2" t="s">
        <v>56</v>
      </c>
      <c r="R2366" s="2" t="s">
        <v>57</v>
      </c>
      <c r="S2366" s="2" t="s">
        <v>58</v>
      </c>
    </row>
    <row r="2367" spans="1:34" hidden="1" outlineLevel="1" collapsed="1" x14ac:dyDescent="0.25">
      <c r="A2367" t="s">
        <v>39</v>
      </c>
      <c r="B2367" s="4" t="s">
        <v>34</v>
      </c>
      <c r="C2367" s="4" t="s">
        <v>5494</v>
      </c>
      <c r="D2367" s="4" t="s">
        <v>39</v>
      </c>
      <c r="E2367" s="4">
        <v>3.75961E-2</v>
      </c>
      <c r="F2367" s="4">
        <v>6.6384300000000001E-4</v>
      </c>
      <c r="G2367" s="4">
        <v>1</v>
      </c>
      <c r="H2367" s="4">
        <v>1</v>
      </c>
      <c r="I2367" s="4">
        <v>1</v>
      </c>
      <c r="J2367" s="4" t="s">
        <v>5491</v>
      </c>
      <c r="K2367" s="4" t="s">
        <v>5495</v>
      </c>
      <c r="L2367" s="4" t="s">
        <v>39</v>
      </c>
      <c r="M2367" s="4">
        <v>0</v>
      </c>
      <c r="N2367" s="4">
        <v>1581.88465</v>
      </c>
      <c r="O2367" s="4" t="s">
        <v>34</v>
      </c>
      <c r="P2367" s="4" t="s">
        <v>34</v>
      </c>
      <c r="Q2367" s="4">
        <v>1.9819999999999999E-4</v>
      </c>
      <c r="R2367" s="4">
        <v>8.1449999999999995E-3</v>
      </c>
      <c r="S2367" s="4">
        <v>1.86</v>
      </c>
    </row>
    <row r="2368" spans="1:34" x14ac:dyDescent="0.25">
      <c r="A2368" s="3" t="s">
        <v>34</v>
      </c>
      <c r="B2368" s="3" t="s">
        <v>35</v>
      </c>
      <c r="C2368" s="3" t="s">
        <v>5496</v>
      </c>
      <c r="D2368" s="3" t="s">
        <v>5497</v>
      </c>
      <c r="E2368" s="3">
        <v>2E-3</v>
      </c>
      <c r="F2368" s="3">
        <v>2.0739999999999998</v>
      </c>
      <c r="G2368" s="3">
        <v>22</v>
      </c>
      <c r="H2368" s="3">
        <v>1</v>
      </c>
      <c r="I2368" s="3">
        <v>1</v>
      </c>
      <c r="J2368" s="3">
        <v>1</v>
      </c>
      <c r="K2368" s="3">
        <v>89</v>
      </c>
      <c r="L2368" s="3">
        <v>10</v>
      </c>
      <c r="M2368" s="3">
        <v>4.41</v>
      </c>
      <c r="N2368" s="3">
        <v>1.92</v>
      </c>
      <c r="O2368" s="3">
        <v>1</v>
      </c>
      <c r="P2368" s="3" t="s">
        <v>421</v>
      </c>
      <c r="Q2368" s="3" t="s">
        <v>39</v>
      </c>
      <c r="R2368" s="3" t="s">
        <v>39</v>
      </c>
      <c r="S2368" s="3" t="s">
        <v>3124</v>
      </c>
      <c r="T2368" s="3" t="s">
        <v>39</v>
      </c>
      <c r="U2368" s="3" t="s">
        <v>5498</v>
      </c>
      <c r="V2368" s="3" t="s">
        <v>39</v>
      </c>
      <c r="W2368" s="3" t="s">
        <v>427</v>
      </c>
      <c r="X2368" s="3" t="s">
        <v>39</v>
      </c>
      <c r="Y2368" s="3" t="s">
        <v>39</v>
      </c>
      <c r="Z2368" s="3" t="s">
        <v>39</v>
      </c>
      <c r="AA2368" s="3">
        <v>0</v>
      </c>
      <c r="AB2368" s="3" t="s">
        <v>34</v>
      </c>
      <c r="AC2368" s="3">
        <v>1</v>
      </c>
      <c r="AD2368" s="3">
        <v>0</v>
      </c>
      <c r="AE2368" s="3" t="s">
        <v>39</v>
      </c>
      <c r="AF2368" s="3">
        <v>0</v>
      </c>
      <c r="AG2368" s="3" t="s">
        <v>39</v>
      </c>
      <c r="AH2368" s="3" t="s">
        <v>39</v>
      </c>
    </row>
    <row r="2369" spans="1:34" hidden="1" outlineLevel="1" collapsed="1" x14ac:dyDescent="0.25">
      <c r="A2369" t="s">
        <v>39</v>
      </c>
      <c r="B2369" s="2" t="s">
        <v>45</v>
      </c>
      <c r="C2369" s="2" t="s">
        <v>46</v>
      </c>
      <c r="D2369" s="2" t="s">
        <v>33</v>
      </c>
      <c r="E2369" s="2" t="s">
        <v>47</v>
      </c>
      <c r="F2369" s="2" t="s">
        <v>48</v>
      </c>
      <c r="G2369" s="2" t="s">
        <v>28</v>
      </c>
      <c r="H2369" s="2" t="s">
        <v>49</v>
      </c>
      <c r="I2369" s="2" t="s">
        <v>8</v>
      </c>
      <c r="J2369" s="2" t="s">
        <v>50</v>
      </c>
      <c r="K2369" s="2" t="s">
        <v>51</v>
      </c>
      <c r="L2369" s="2" t="s">
        <v>52</v>
      </c>
      <c r="M2369" s="2" t="s">
        <v>53</v>
      </c>
      <c r="N2369" s="2" t="s">
        <v>54</v>
      </c>
      <c r="O2369" s="2" t="s">
        <v>27</v>
      </c>
      <c r="P2369" s="2" t="s">
        <v>55</v>
      </c>
      <c r="Q2369" s="2" t="s">
        <v>56</v>
      </c>
      <c r="R2369" s="2" t="s">
        <v>57</v>
      </c>
      <c r="S2369" s="2" t="s">
        <v>58</v>
      </c>
    </row>
    <row r="2370" spans="1:34" hidden="1" outlineLevel="1" collapsed="1" x14ac:dyDescent="0.25">
      <c r="A2370" t="s">
        <v>39</v>
      </c>
      <c r="B2370" s="4" t="s">
        <v>34</v>
      </c>
      <c r="C2370" s="4" t="s">
        <v>5499</v>
      </c>
      <c r="D2370" s="4" t="s">
        <v>39</v>
      </c>
      <c r="E2370" s="4">
        <v>3.8515800000000003E-2</v>
      </c>
      <c r="F2370" s="4">
        <v>6.6384300000000001E-4</v>
      </c>
      <c r="G2370" s="4">
        <v>1</v>
      </c>
      <c r="H2370" s="4">
        <v>1</v>
      </c>
      <c r="I2370" s="4">
        <v>1</v>
      </c>
      <c r="J2370" s="4" t="s">
        <v>5496</v>
      </c>
      <c r="K2370" s="4" t="s">
        <v>5500</v>
      </c>
      <c r="L2370" s="4" t="s">
        <v>39</v>
      </c>
      <c r="M2370" s="4">
        <v>0</v>
      </c>
      <c r="N2370" s="4">
        <v>2033.9397200000001</v>
      </c>
      <c r="O2370" s="4" t="s">
        <v>34</v>
      </c>
      <c r="P2370" s="4" t="s">
        <v>34</v>
      </c>
      <c r="Q2370" s="4">
        <v>1.9819999999999999E-4</v>
      </c>
      <c r="R2370" s="4">
        <v>8.4329999999999995E-3</v>
      </c>
      <c r="S2370" s="4">
        <v>1.92</v>
      </c>
    </row>
    <row r="2371" spans="1:34" x14ac:dyDescent="0.25">
      <c r="A2371" s="3" t="s">
        <v>34</v>
      </c>
      <c r="B2371" s="3" t="s">
        <v>35</v>
      </c>
      <c r="C2371" s="3" t="s">
        <v>5501</v>
      </c>
      <c r="D2371" s="3" t="s">
        <v>5502</v>
      </c>
      <c r="E2371" s="3">
        <v>2E-3</v>
      </c>
      <c r="F2371" s="3">
        <v>2.06</v>
      </c>
      <c r="G2371" s="3">
        <v>2</v>
      </c>
      <c r="H2371" s="3">
        <v>1</v>
      </c>
      <c r="I2371" s="3">
        <v>1</v>
      </c>
      <c r="J2371" s="3">
        <v>1</v>
      </c>
      <c r="K2371" s="3">
        <v>704</v>
      </c>
      <c r="L2371" s="3">
        <v>78.7</v>
      </c>
      <c r="M2371" s="3">
        <v>7.91</v>
      </c>
      <c r="N2371" s="3">
        <v>2.42</v>
      </c>
      <c r="O2371" s="3">
        <v>1</v>
      </c>
      <c r="P2371" s="3" t="s">
        <v>39</v>
      </c>
      <c r="Q2371" s="3" t="s">
        <v>39</v>
      </c>
      <c r="R2371" s="3" t="s">
        <v>1023</v>
      </c>
      <c r="S2371" s="3" t="s">
        <v>5503</v>
      </c>
      <c r="T2371" s="3" t="s">
        <v>39</v>
      </c>
      <c r="U2371" s="3" t="s">
        <v>5501</v>
      </c>
      <c r="V2371" s="3" t="s">
        <v>39</v>
      </c>
      <c r="W2371" s="3" t="s">
        <v>147</v>
      </c>
      <c r="X2371" s="3" t="s">
        <v>39</v>
      </c>
      <c r="Y2371" s="3" t="s">
        <v>39</v>
      </c>
      <c r="Z2371" s="3" t="s">
        <v>39</v>
      </c>
      <c r="AA2371" s="3">
        <v>0</v>
      </c>
      <c r="AB2371" s="3" t="s">
        <v>34</v>
      </c>
      <c r="AC2371" s="3">
        <v>1</v>
      </c>
      <c r="AD2371" s="3">
        <v>0</v>
      </c>
      <c r="AE2371" s="3" t="s">
        <v>39</v>
      </c>
      <c r="AF2371" s="3">
        <v>0</v>
      </c>
      <c r="AG2371" s="3" t="s">
        <v>39</v>
      </c>
      <c r="AH2371" s="3" t="s">
        <v>39</v>
      </c>
    </row>
    <row r="2372" spans="1:34" hidden="1" outlineLevel="1" collapsed="1" x14ac:dyDescent="0.25">
      <c r="A2372" t="s">
        <v>39</v>
      </c>
      <c r="B2372" s="2" t="s">
        <v>45</v>
      </c>
      <c r="C2372" s="2" t="s">
        <v>46</v>
      </c>
      <c r="D2372" s="2" t="s">
        <v>33</v>
      </c>
      <c r="E2372" s="2" t="s">
        <v>47</v>
      </c>
      <c r="F2372" s="2" t="s">
        <v>48</v>
      </c>
      <c r="G2372" s="2" t="s">
        <v>28</v>
      </c>
      <c r="H2372" s="2" t="s">
        <v>49</v>
      </c>
      <c r="I2372" s="2" t="s">
        <v>8</v>
      </c>
      <c r="J2372" s="2" t="s">
        <v>50</v>
      </c>
      <c r="K2372" s="2" t="s">
        <v>51</v>
      </c>
      <c r="L2372" s="2" t="s">
        <v>52</v>
      </c>
      <c r="M2372" s="2" t="s">
        <v>53</v>
      </c>
      <c r="N2372" s="2" t="s">
        <v>54</v>
      </c>
      <c r="O2372" s="2" t="s">
        <v>27</v>
      </c>
      <c r="P2372" s="2" t="s">
        <v>55</v>
      </c>
      <c r="Q2372" s="2" t="s">
        <v>56</v>
      </c>
      <c r="R2372" s="2" t="s">
        <v>57</v>
      </c>
      <c r="S2372" s="2" t="s">
        <v>58</v>
      </c>
    </row>
    <row r="2373" spans="1:34" hidden="1" outlineLevel="1" collapsed="1" x14ac:dyDescent="0.25">
      <c r="A2373" t="s">
        <v>39</v>
      </c>
      <c r="B2373" s="4" t="s">
        <v>34</v>
      </c>
      <c r="C2373" s="4" t="s">
        <v>5504</v>
      </c>
      <c r="D2373" s="4" t="s">
        <v>39</v>
      </c>
      <c r="E2373" s="4">
        <v>3.9648200000000001E-2</v>
      </c>
      <c r="F2373" s="4">
        <v>6.6384300000000001E-4</v>
      </c>
      <c r="G2373" s="4">
        <v>1</v>
      </c>
      <c r="H2373" s="4">
        <v>1</v>
      </c>
      <c r="I2373" s="4">
        <v>1</v>
      </c>
      <c r="J2373" s="4" t="s">
        <v>5501</v>
      </c>
      <c r="K2373" s="4" t="s">
        <v>5505</v>
      </c>
      <c r="L2373" s="4" t="s">
        <v>39</v>
      </c>
      <c r="M2373" s="4">
        <v>0</v>
      </c>
      <c r="N2373" s="4">
        <v>1713.8806300000001</v>
      </c>
      <c r="O2373" s="4" t="s">
        <v>34</v>
      </c>
      <c r="P2373" s="4" t="s">
        <v>34</v>
      </c>
      <c r="Q2373" s="4">
        <v>1.9819999999999999E-4</v>
      </c>
      <c r="R2373" s="4">
        <v>8.7119999999999993E-3</v>
      </c>
      <c r="S2373" s="4">
        <v>2.42</v>
      </c>
    </row>
    <row r="2374" spans="1:34" x14ac:dyDescent="0.25">
      <c r="A2374" s="3" t="s">
        <v>34</v>
      </c>
      <c r="B2374" s="3" t="s">
        <v>35</v>
      </c>
      <c r="C2374" s="3" t="s">
        <v>5506</v>
      </c>
      <c r="D2374" s="3" t="s">
        <v>5507</v>
      </c>
      <c r="E2374" s="3">
        <v>2E-3</v>
      </c>
      <c r="F2374" s="3">
        <v>2.0550000000000002</v>
      </c>
      <c r="G2374" s="3">
        <v>2</v>
      </c>
      <c r="H2374" s="3">
        <v>1</v>
      </c>
      <c r="I2374" s="3">
        <v>1</v>
      </c>
      <c r="J2374" s="3">
        <v>1</v>
      </c>
      <c r="K2374" s="3">
        <v>721</v>
      </c>
      <c r="L2374" s="3">
        <v>83.1</v>
      </c>
      <c r="M2374" s="3">
        <v>6.83</v>
      </c>
      <c r="N2374" s="3">
        <v>2.0699999999999998</v>
      </c>
      <c r="O2374" s="3">
        <v>1</v>
      </c>
      <c r="P2374" s="3" t="s">
        <v>4106</v>
      </c>
      <c r="Q2374" s="3" t="s">
        <v>5508</v>
      </c>
      <c r="R2374" s="3" t="s">
        <v>3962</v>
      </c>
      <c r="S2374" s="3" t="s">
        <v>5077</v>
      </c>
      <c r="T2374" s="3" t="s">
        <v>5509</v>
      </c>
      <c r="U2374" s="3" t="s">
        <v>5506</v>
      </c>
      <c r="V2374" s="3" t="s">
        <v>5510</v>
      </c>
      <c r="W2374" s="3" t="s">
        <v>1026</v>
      </c>
      <c r="X2374" s="3" t="s">
        <v>39</v>
      </c>
      <c r="Y2374" s="3" t="s">
        <v>39</v>
      </c>
      <c r="Z2374" s="3" t="s">
        <v>39</v>
      </c>
      <c r="AA2374" s="3">
        <v>0</v>
      </c>
      <c r="AB2374" s="3" t="s">
        <v>34</v>
      </c>
      <c r="AC2374" s="3">
        <v>1</v>
      </c>
      <c r="AD2374" s="3">
        <v>0</v>
      </c>
      <c r="AE2374" s="3" t="s">
        <v>39</v>
      </c>
      <c r="AF2374" s="3">
        <v>1</v>
      </c>
      <c r="AG2374" s="3" t="s">
        <v>5511</v>
      </c>
      <c r="AH2374" s="3" t="s">
        <v>5511</v>
      </c>
    </row>
    <row r="2375" spans="1:34" hidden="1" outlineLevel="1" collapsed="1" x14ac:dyDescent="0.25">
      <c r="A2375" t="s">
        <v>39</v>
      </c>
      <c r="B2375" s="2" t="s">
        <v>45</v>
      </c>
      <c r="C2375" s="2" t="s">
        <v>46</v>
      </c>
      <c r="D2375" s="2" t="s">
        <v>33</v>
      </c>
      <c r="E2375" s="2" t="s">
        <v>47</v>
      </c>
      <c r="F2375" s="2" t="s">
        <v>48</v>
      </c>
      <c r="G2375" s="2" t="s">
        <v>28</v>
      </c>
      <c r="H2375" s="2" t="s">
        <v>49</v>
      </c>
      <c r="I2375" s="2" t="s">
        <v>8</v>
      </c>
      <c r="J2375" s="2" t="s">
        <v>50</v>
      </c>
      <c r="K2375" s="2" t="s">
        <v>51</v>
      </c>
      <c r="L2375" s="2" t="s">
        <v>52</v>
      </c>
      <c r="M2375" s="2" t="s">
        <v>53</v>
      </c>
      <c r="N2375" s="2" t="s">
        <v>54</v>
      </c>
      <c r="O2375" s="2" t="s">
        <v>27</v>
      </c>
      <c r="P2375" s="2" t="s">
        <v>55</v>
      </c>
      <c r="Q2375" s="2" t="s">
        <v>56</v>
      </c>
      <c r="R2375" s="2" t="s">
        <v>57</v>
      </c>
      <c r="S2375" s="2" t="s">
        <v>58</v>
      </c>
    </row>
    <row r="2376" spans="1:34" hidden="1" outlineLevel="1" collapsed="1" x14ac:dyDescent="0.25">
      <c r="A2376" t="s">
        <v>39</v>
      </c>
      <c r="B2376" s="4" t="s">
        <v>34</v>
      </c>
      <c r="C2376" s="4" t="s">
        <v>5512</v>
      </c>
      <c r="D2376" s="4" t="s">
        <v>152</v>
      </c>
      <c r="E2376" s="4">
        <v>3.984E-2</v>
      </c>
      <c r="F2376" s="4">
        <v>6.6384300000000001E-4</v>
      </c>
      <c r="G2376" s="4">
        <v>1</v>
      </c>
      <c r="H2376" s="4">
        <v>1</v>
      </c>
      <c r="I2376" s="4">
        <v>1</v>
      </c>
      <c r="J2376" s="4" t="s">
        <v>5506</v>
      </c>
      <c r="K2376" s="4" t="s">
        <v>5513</v>
      </c>
      <c r="L2376" s="4" t="s">
        <v>5514</v>
      </c>
      <c r="M2376" s="4">
        <v>0</v>
      </c>
      <c r="N2376" s="4">
        <v>1677.75773</v>
      </c>
      <c r="O2376" s="4" t="s">
        <v>34</v>
      </c>
      <c r="P2376" s="4" t="s">
        <v>34</v>
      </c>
      <c r="Q2376" s="4">
        <v>1.9819999999999999E-4</v>
      </c>
      <c r="R2376" s="4">
        <v>8.8109999999999994E-3</v>
      </c>
      <c r="S2376" s="4">
        <v>2.0699999999999998</v>
      </c>
    </row>
    <row r="2377" spans="1:34" x14ac:dyDescent="0.25">
      <c r="A2377" s="3" t="s">
        <v>34</v>
      </c>
      <c r="B2377" s="3" t="s">
        <v>35</v>
      </c>
      <c r="C2377" s="3" t="s">
        <v>5515</v>
      </c>
      <c r="D2377" s="3" t="s">
        <v>5516</v>
      </c>
      <c r="E2377" s="3">
        <v>2E-3</v>
      </c>
      <c r="F2377" s="3">
        <v>2.0179999999999998</v>
      </c>
      <c r="G2377" s="3">
        <v>4</v>
      </c>
      <c r="H2377" s="3">
        <v>1</v>
      </c>
      <c r="I2377" s="3">
        <v>1</v>
      </c>
      <c r="J2377" s="3">
        <v>1</v>
      </c>
      <c r="K2377" s="3">
        <v>453</v>
      </c>
      <c r="L2377" s="3">
        <v>51.8</v>
      </c>
      <c r="M2377" s="3">
        <v>9.0299999999999994</v>
      </c>
      <c r="N2377" s="3">
        <v>2.5299999999999998</v>
      </c>
      <c r="O2377" s="3">
        <v>1</v>
      </c>
      <c r="P2377" s="3" t="s">
        <v>5517</v>
      </c>
      <c r="Q2377" s="3" t="s">
        <v>795</v>
      </c>
      <c r="R2377" s="3" t="s">
        <v>796</v>
      </c>
      <c r="S2377" s="3" t="s">
        <v>3864</v>
      </c>
      <c r="T2377" s="3" t="s">
        <v>5518</v>
      </c>
      <c r="U2377" s="3" t="s">
        <v>5515</v>
      </c>
      <c r="V2377" s="3" t="s">
        <v>5519</v>
      </c>
      <c r="W2377" s="3" t="s">
        <v>42</v>
      </c>
      <c r="X2377" s="3" t="s">
        <v>39</v>
      </c>
      <c r="Y2377" s="3" t="s">
        <v>39</v>
      </c>
      <c r="Z2377" s="3" t="s">
        <v>39</v>
      </c>
      <c r="AA2377" s="3">
        <v>0</v>
      </c>
      <c r="AB2377" s="3" t="s">
        <v>34</v>
      </c>
      <c r="AC2377" s="3">
        <v>1</v>
      </c>
      <c r="AD2377" s="3">
        <v>0</v>
      </c>
      <c r="AE2377" s="3" t="s">
        <v>39</v>
      </c>
      <c r="AF2377" s="3">
        <v>1</v>
      </c>
      <c r="AG2377" s="3" t="s">
        <v>5520</v>
      </c>
      <c r="AH2377" s="3" t="s">
        <v>5520</v>
      </c>
    </row>
    <row r="2378" spans="1:34" hidden="1" outlineLevel="1" collapsed="1" x14ac:dyDescent="0.25">
      <c r="A2378" t="s">
        <v>39</v>
      </c>
      <c r="B2378" s="2" t="s">
        <v>45</v>
      </c>
      <c r="C2378" s="2" t="s">
        <v>46</v>
      </c>
      <c r="D2378" s="2" t="s">
        <v>33</v>
      </c>
      <c r="E2378" s="2" t="s">
        <v>47</v>
      </c>
      <c r="F2378" s="2" t="s">
        <v>48</v>
      </c>
      <c r="G2378" s="2" t="s">
        <v>28</v>
      </c>
      <c r="H2378" s="2" t="s">
        <v>49</v>
      </c>
      <c r="I2378" s="2" t="s">
        <v>8</v>
      </c>
      <c r="J2378" s="2" t="s">
        <v>50</v>
      </c>
      <c r="K2378" s="2" t="s">
        <v>51</v>
      </c>
      <c r="L2378" s="2" t="s">
        <v>52</v>
      </c>
      <c r="M2378" s="2" t="s">
        <v>53</v>
      </c>
      <c r="N2378" s="2" t="s">
        <v>54</v>
      </c>
      <c r="O2378" s="2" t="s">
        <v>27</v>
      </c>
      <c r="P2378" s="2" t="s">
        <v>55</v>
      </c>
      <c r="Q2378" s="2" t="s">
        <v>56</v>
      </c>
      <c r="R2378" s="2" t="s">
        <v>57</v>
      </c>
      <c r="S2378" s="2" t="s">
        <v>58</v>
      </c>
    </row>
    <row r="2379" spans="1:34" hidden="1" outlineLevel="1" collapsed="1" x14ac:dyDescent="0.25">
      <c r="A2379" t="s">
        <v>39</v>
      </c>
      <c r="B2379" s="4" t="s">
        <v>34</v>
      </c>
      <c r="C2379" s="4" t="s">
        <v>5521</v>
      </c>
      <c r="D2379" s="4" t="s">
        <v>152</v>
      </c>
      <c r="E2379" s="4">
        <v>4.2622E-2</v>
      </c>
      <c r="F2379" s="4">
        <v>6.6384300000000001E-4</v>
      </c>
      <c r="G2379" s="4">
        <v>1</v>
      </c>
      <c r="H2379" s="4">
        <v>2</v>
      </c>
      <c r="I2379" s="4">
        <v>1</v>
      </c>
      <c r="J2379" s="4" t="s">
        <v>5515</v>
      </c>
      <c r="K2379" s="4" t="s">
        <v>5522</v>
      </c>
      <c r="L2379" s="4" t="s">
        <v>5523</v>
      </c>
      <c r="M2379" s="4">
        <v>0</v>
      </c>
      <c r="N2379" s="4">
        <v>1959.05206</v>
      </c>
      <c r="O2379" s="4" t="s">
        <v>34</v>
      </c>
      <c r="P2379" s="4" t="s">
        <v>34</v>
      </c>
      <c r="Q2379" s="4">
        <v>1.9819999999999999E-4</v>
      </c>
      <c r="R2379" s="4">
        <v>9.5840000000000005E-3</v>
      </c>
      <c r="S2379" s="4">
        <v>2.5299999999999998</v>
      </c>
    </row>
    <row r="2380" spans="1:34" x14ac:dyDescent="0.25">
      <c r="A2380" s="3" t="s">
        <v>34</v>
      </c>
      <c r="B2380" s="3" t="s">
        <v>35</v>
      </c>
      <c r="C2380" s="3" t="s">
        <v>5524</v>
      </c>
      <c r="D2380" s="3" t="s">
        <v>5525</v>
      </c>
      <c r="E2380" s="3">
        <v>2E-3</v>
      </c>
      <c r="F2380" s="3">
        <v>1.9990000000000001</v>
      </c>
      <c r="G2380" s="3">
        <v>3</v>
      </c>
      <c r="H2380" s="3">
        <v>1</v>
      </c>
      <c r="I2380" s="3">
        <v>1</v>
      </c>
      <c r="J2380" s="3">
        <v>1</v>
      </c>
      <c r="K2380" s="3">
        <v>383</v>
      </c>
      <c r="L2380" s="3">
        <v>43.4</v>
      </c>
      <c r="M2380" s="3">
        <v>5.77</v>
      </c>
      <c r="N2380" s="3">
        <v>2.12</v>
      </c>
      <c r="O2380" s="3">
        <v>1</v>
      </c>
      <c r="P2380" s="3" t="s">
        <v>421</v>
      </c>
      <c r="Q2380" s="3" t="s">
        <v>39</v>
      </c>
      <c r="R2380" s="3" t="s">
        <v>619</v>
      </c>
      <c r="S2380" s="3" t="s">
        <v>5526</v>
      </c>
      <c r="T2380" s="3" t="s">
        <v>39</v>
      </c>
      <c r="U2380" s="3" t="s">
        <v>5527</v>
      </c>
      <c r="V2380" s="3" t="s">
        <v>39</v>
      </c>
      <c r="W2380" s="3" t="s">
        <v>620</v>
      </c>
      <c r="X2380" s="3" t="s">
        <v>39</v>
      </c>
      <c r="Y2380" s="3" t="s">
        <v>39</v>
      </c>
      <c r="Z2380" s="3" t="s">
        <v>39</v>
      </c>
      <c r="AA2380" s="3">
        <v>0</v>
      </c>
      <c r="AB2380" s="3" t="s">
        <v>34</v>
      </c>
      <c r="AC2380" s="3">
        <v>1</v>
      </c>
      <c r="AD2380" s="3">
        <v>0</v>
      </c>
      <c r="AE2380" s="3" t="s">
        <v>39</v>
      </c>
      <c r="AF2380" s="3">
        <v>0</v>
      </c>
      <c r="AG2380" s="3" t="s">
        <v>39</v>
      </c>
      <c r="AH2380" s="3" t="s">
        <v>39</v>
      </c>
    </row>
    <row r="2381" spans="1:34" hidden="1" outlineLevel="1" collapsed="1" x14ac:dyDescent="0.25">
      <c r="A2381" t="s">
        <v>39</v>
      </c>
      <c r="B2381" s="2" t="s">
        <v>45</v>
      </c>
      <c r="C2381" s="2" t="s">
        <v>46</v>
      </c>
      <c r="D2381" s="2" t="s">
        <v>33</v>
      </c>
      <c r="E2381" s="2" t="s">
        <v>47</v>
      </c>
      <c r="F2381" s="2" t="s">
        <v>48</v>
      </c>
      <c r="G2381" s="2" t="s">
        <v>28</v>
      </c>
      <c r="H2381" s="2" t="s">
        <v>49</v>
      </c>
      <c r="I2381" s="2" t="s">
        <v>8</v>
      </c>
      <c r="J2381" s="2" t="s">
        <v>50</v>
      </c>
      <c r="K2381" s="2" t="s">
        <v>51</v>
      </c>
      <c r="L2381" s="2" t="s">
        <v>52</v>
      </c>
      <c r="M2381" s="2" t="s">
        <v>53</v>
      </c>
      <c r="N2381" s="2" t="s">
        <v>54</v>
      </c>
      <c r="O2381" s="2" t="s">
        <v>27</v>
      </c>
      <c r="P2381" s="2" t="s">
        <v>55</v>
      </c>
      <c r="Q2381" s="2" t="s">
        <v>56</v>
      </c>
      <c r="R2381" s="2" t="s">
        <v>57</v>
      </c>
      <c r="S2381" s="2" t="s">
        <v>58</v>
      </c>
    </row>
    <row r="2382" spans="1:34" hidden="1" outlineLevel="1" collapsed="1" x14ac:dyDescent="0.25">
      <c r="A2382" t="s">
        <v>39</v>
      </c>
      <c r="B2382" s="4" t="s">
        <v>34</v>
      </c>
      <c r="C2382" s="4" t="s">
        <v>5528</v>
      </c>
      <c r="D2382" s="4" t="s">
        <v>39</v>
      </c>
      <c r="E2382" s="4">
        <v>4.4082400000000001E-2</v>
      </c>
      <c r="F2382" s="4">
        <v>6.6384300000000001E-4</v>
      </c>
      <c r="G2382" s="4">
        <v>1</v>
      </c>
      <c r="H2382" s="4">
        <v>1</v>
      </c>
      <c r="I2382" s="4">
        <v>1</v>
      </c>
      <c r="J2382" s="4" t="s">
        <v>5524</v>
      </c>
      <c r="K2382" s="4" t="s">
        <v>5529</v>
      </c>
      <c r="L2382" s="4" t="s">
        <v>39</v>
      </c>
      <c r="M2382" s="4">
        <v>0</v>
      </c>
      <c r="N2382" s="4">
        <v>1417.7573199999999</v>
      </c>
      <c r="O2382" s="4" t="s">
        <v>34</v>
      </c>
      <c r="P2382" s="4" t="s">
        <v>34</v>
      </c>
      <c r="Q2382" s="4">
        <v>1.9819999999999999E-4</v>
      </c>
      <c r="R2382" s="4">
        <v>1.0030000000000001E-2</v>
      </c>
      <c r="S2382" s="4">
        <v>2.12</v>
      </c>
    </row>
    <row r="2383" spans="1:34" x14ac:dyDescent="0.25">
      <c r="A2383" s="3" t="s">
        <v>34</v>
      </c>
      <c r="B2383" s="3" t="s">
        <v>35</v>
      </c>
      <c r="C2383" s="3" t="s">
        <v>5530</v>
      </c>
      <c r="D2383" s="3" t="s">
        <v>5531</v>
      </c>
      <c r="E2383" s="3">
        <v>2E-3</v>
      </c>
      <c r="F2383" s="3">
        <v>1.9830000000000001</v>
      </c>
      <c r="G2383" s="3">
        <v>4</v>
      </c>
      <c r="H2383" s="3">
        <v>1</v>
      </c>
      <c r="I2383" s="3">
        <v>1</v>
      </c>
      <c r="J2383" s="3">
        <v>1</v>
      </c>
      <c r="K2383" s="3">
        <v>357</v>
      </c>
      <c r="L2383" s="3">
        <v>40</v>
      </c>
      <c r="M2383" s="3">
        <v>9.58</v>
      </c>
      <c r="N2383" s="3">
        <v>1.76</v>
      </c>
      <c r="O2383" s="3">
        <v>1</v>
      </c>
      <c r="P2383" s="3" t="s">
        <v>39</v>
      </c>
      <c r="Q2383" s="3" t="s">
        <v>885</v>
      </c>
      <c r="R2383" s="3" t="s">
        <v>39</v>
      </c>
      <c r="S2383" s="3" t="s">
        <v>39</v>
      </c>
      <c r="T2383" s="3" t="s">
        <v>5532</v>
      </c>
      <c r="U2383" s="3" t="s">
        <v>5530</v>
      </c>
      <c r="V2383" s="3" t="s">
        <v>5530</v>
      </c>
      <c r="W2383" s="3" t="s">
        <v>620</v>
      </c>
      <c r="X2383" s="3" t="s">
        <v>39</v>
      </c>
      <c r="Y2383" s="3" t="s">
        <v>39</v>
      </c>
      <c r="Z2383" s="3" t="s">
        <v>39</v>
      </c>
      <c r="AA2383" s="3">
        <v>0</v>
      </c>
      <c r="AB2383" s="3" t="s">
        <v>34</v>
      </c>
      <c r="AC2383" s="3">
        <v>1</v>
      </c>
      <c r="AD2383" s="3">
        <v>0</v>
      </c>
      <c r="AE2383" s="3" t="s">
        <v>39</v>
      </c>
      <c r="AF2383" s="3">
        <v>0</v>
      </c>
      <c r="AG2383" s="3" t="s">
        <v>39</v>
      </c>
      <c r="AH2383" s="3" t="s">
        <v>39</v>
      </c>
    </row>
    <row r="2384" spans="1:34" hidden="1" outlineLevel="1" collapsed="1" x14ac:dyDescent="0.25">
      <c r="A2384" t="s">
        <v>39</v>
      </c>
      <c r="B2384" s="2" t="s">
        <v>45</v>
      </c>
      <c r="C2384" s="2" t="s">
        <v>46</v>
      </c>
      <c r="D2384" s="2" t="s">
        <v>33</v>
      </c>
      <c r="E2384" s="2" t="s">
        <v>47</v>
      </c>
      <c r="F2384" s="2" t="s">
        <v>48</v>
      </c>
      <c r="G2384" s="2" t="s">
        <v>28</v>
      </c>
      <c r="H2384" s="2" t="s">
        <v>49</v>
      </c>
      <c r="I2384" s="2" t="s">
        <v>8</v>
      </c>
      <c r="J2384" s="2" t="s">
        <v>50</v>
      </c>
      <c r="K2384" s="2" t="s">
        <v>51</v>
      </c>
      <c r="L2384" s="2" t="s">
        <v>52</v>
      </c>
      <c r="M2384" s="2" t="s">
        <v>53</v>
      </c>
      <c r="N2384" s="2" t="s">
        <v>54</v>
      </c>
      <c r="O2384" s="2" t="s">
        <v>27</v>
      </c>
      <c r="P2384" s="2" t="s">
        <v>55</v>
      </c>
      <c r="Q2384" s="2" t="s">
        <v>56</v>
      </c>
      <c r="R2384" s="2" t="s">
        <v>57</v>
      </c>
      <c r="S2384" s="2" t="s">
        <v>58</v>
      </c>
    </row>
    <row r="2385" spans="1:34" hidden="1" outlineLevel="1" collapsed="1" x14ac:dyDescent="0.25">
      <c r="A2385" t="s">
        <v>39</v>
      </c>
      <c r="B2385" s="4" t="s">
        <v>34</v>
      </c>
      <c r="C2385" s="4" t="s">
        <v>5533</v>
      </c>
      <c r="D2385" s="4" t="s">
        <v>39</v>
      </c>
      <c r="E2385" s="4">
        <v>4.5154899999999998E-2</v>
      </c>
      <c r="F2385" s="4">
        <v>6.6384300000000001E-4</v>
      </c>
      <c r="G2385" s="4">
        <v>1</v>
      </c>
      <c r="H2385" s="4">
        <v>1</v>
      </c>
      <c r="I2385" s="4">
        <v>1</v>
      </c>
      <c r="J2385" s="4" t="s">
        <v>5530</v>
      </c>
      <c r="K2385" s="4" t="s">
        <v>5534</v>
      </c>
      <c r="L2385" s="4" t="s">
        <v>39</v>
      </c>
      <c r="M2385" s="4">
        <v>0</v>
      </c>
      <c r="N2385" s="4">
        <v>1436.83591</v>
      </c>
      <c r="O2385" s="4" t="s">
        <v>34</v>
      </c>
      <c r="P2385" s="4" t="s">
        <v>34</v>
      </c>
      <c r="Q2385" s="4">
        <v>1.9819999999999999E-4</v>
      </c>
      <c r="R2385" s="4">
        <v>1.0410000000000001E-2</v>
      </c>
      <c r="S2385" s="4">
        <v>1.76</v>
      </c>
    </row>
    <row r="2386" spans="1:34" x14ac:dyDescent="0.25">
      <c r="A2386" s="3" t="s">
        <v>34</v>
      </c>
      <c r="B2386" s="3" t="s">
        <v>35</v>
      </c>
      <c r="C2386" s="3" t="s">
        <v>5535</v>
      </c>
      <c r="D2386" s="3" t="s">
        <v>5536</v>
      </c>
      <c r="E2386" s="3">
        <v>2E-3</v>
      </c>
      <c r="F2386" s="3">
        <v>1.9670000000000001</v>
      </c>
      <c r="G2386" s="3">
        <v>3</v>
      </c>
      <c r="H2386" s="3">
        <v>1</v>
      </c>
      <c r="I2386" s="3">
        <v>1</v>
      </c>
      <c r="J2386" s="3">
        <v>1</v>
      </c>
      <c r="K2386" s="3">
        <v>554</v>
      </c>
      <c r="L2386" s="3">
        <v>61.3</v>
      </c>
      <c r="M2386" s="3">
        <v>6.46</v>
      </c>
      <c r="N2386" s="3">
        <v>2.2200000000000002</v>
      </c>
      <c r="O2386" s="3">
        <v>1</v>
      </c>
      <c r="P2386" s="3" t="s">
        <v>421</v>
      </c>
      <c r="Q2386" s="3" t="s">
        <v>39</v>
      </c>
      <c r="R2386" s="3" t="s">
        <v>619</v>
      </c>
      <c r="S2386" s="3" t="s">
        <v>5537</v>
      </c>
      <c r="T2386" s="3" t="s">
        <v>39</v>
      </c>
      <c r="U2386" s="3" t="s">
        <v>5538</v>
      </c>
      <c r="V2386" s="3" t="s">
        <v>39</v>
      </c>
      <c r="W2386" s="3" t="s">
        <v>879</v>
      </c>
      <c r="X2386" s="3" t="s">
        <v>39</v>
      </c>
      <c r="Y2386" s="3" t="s">
        <v>39</v>
      </c>
      <c r="Z2386" s="3" t="s">
        <v>669</v>
      </c>
      <c r="AA2386" s="3">
        <v>2</v>
      </c>
      <c r="AB2386" s="3" t="s">
        <v>34</v>
      </c>
      <c r="AC2386" s="3">
        <v>1</v>
      </c>
      <c r="AD2386" s="3">
        <v>0</v>
      </c>
      <c r="AE2386" s="3" t="s">
        <v>39</v>
      </c>
      <c r="AF2386" s="3">
        <v>0</v>
      </c>
      <c r="AG2386" s="3" t="s">
        <v>39</v>
      </c>
      <c r="AH2386" s="3" t="s">
        <v>39</v>
      </c>
    </row>
    <row r="2387" spans="1:34" hidden="1" outlineLevel="1" collapsed="1" x14ac:dyDescent="0.25">
      <c r="A2387" t="s">
        <v>39</v>
      </c>
      <c r="B2387" s="2" t="s">
        <v>45</v>
      </c>
      <c r="C2387" s="2" t="s">
        <v>46</v>
      </c>
      <c r="D2387" s="2" t="s">
        <v>33</v>
      </c>
      <c r="E2387" s="2" t="s">
        <v>47</v>
      </c>
      <c r="F2387" s="2" t="s">
        <v>48</v>
      </c>
      <c r="G2387" s="2" t="s">
        <v>28</v>
      </c>
      <c r="H2387" s="2" t="s">
        <v>49</v>
      </c>
      <c r="I2387" s="2" t="s">
        <v>8</v>
      </c>
      <c r="J2387" s="2" t="s">
        <v>50</v>
      </c>
      <c r="K2387" s="2" t="s">
        <v>51</v>
      </c>
      <c r="L2387" s="2" t="s">
        <v>52</v>
      </c>
      <c r="M2387" s="2" t="s">
        <v>53</v>
      </c>
      <c r="N2387" s="2" t="s">
        <v>54</v>
      </c>
      <c r="O2387" s="2" t="s">
        <v>27</v>
      </c>
      <c r="P2387" s="2" t="s">
        <v>55</v>
      </c>
      <c r="Q2387" s="2" t="s">
        <v>56</v>
      </c>
      <c r="R2387" s="2" t="s">
        <v>57</v>
      </c>
      <c r="S2387" s="2" t="s">
        <v>58</v>
      </c>
    </row>
    <row r="2388" spans="1:34" hidden="1" outlineLevel="1" collapsed="1" x14ac:dyDescent="0.25">
      <c r="A2388" t="s">
        <v>39</v>
      </c>
      <c r="B2388" s="4" t="s">
        <v>34</v>
      </c>
      <c r="C2388" s="4" t="s">
        <v>5539</v>
      </c>
      <c r="D2388" s="4" t="s">
        <v>39</v>
      </c>
      <c r="E2388" s="4">
        <v>4.6475200000000001E-2</v>
      </c>
      <c r="F2388" s="4">
        <v>6.6384300000000001E-4</v>
      </c>
      <c r="G2388" s="4">
        <v>1</v>
      </c>
      <c r="H2388" s="4">
        <v>1</v>
      </c>
      <c r="I2388" s="4">
        <v>1</v>
      </c>
      <c r="J2388" s="4" t="s">
        <v>5535</v>
      </c>
      <c r="K2388" s="4" t="s">
        <v>5540</v>
      </c>
      <c r="L2388" s="4" t="s">
        <v>39</v>
      </c>
      <c r="M2388" s="4">
        <v>0</v>
      </c>
      <c r="N2388" s="4">
        <v>1517.75945</v>
      </c>
      <c r="O2388" s="4" t="s">
        <v>34</v>
      </c>
      <c r="P2388" s="4" t="s">
        <v>34</v>
      </c>
      <c r="Q2388" s="4">
        <v>1.9819999999999999E-4</v>
      </c>
      <c r="R2388" s="4">
        <v>1.0789999999999999E-2</v>
      </c>
      <c r="S2388" s="4">
        <v>2.2200000000000002</v>
      </c>
    </row>
    <row r="2389" spans="1:34" x14ac:dyDescent="0.25">
      <c r="A2389" s="3" t="s">
        <v>34</v>
      </c>
      <c r="B2389" s="3" t="s">
        <v>35</v>
      </c>
      <c r="C2389" s="3" t="s">
        <v>5541</v>
      </c>
      <c r="D2389" s="3" t="s">
        <v>5542</v>
      </c>
      <c r="E2389" s="3">
        <v>2E-3</v>
      </c>
      <c r="F2389" s="3">
        <v>1.9650000000000001</v>
      </c>
      <c r="G2389" s="3">
        <v>2</v>
      </c>
      <c r="H2389" s="3">
        <v>1</v>
      </c>
      <c r="I2389" s="3">
        <v>2</v>
      </c>
      <c r="J2389" s="3">
        <v>1</v>
      </c>
      <c r="K2389" s="3">
        <v>779</v>
      </c>
      <c r="L2389" s="3">
        <v>85.7</v>
      </c>
      <c r="M2389" s="3">
        <v>5.9</v>
      </c>
      <c r="N2389" s="3">
        <v>4.57</v>
      </c>
      <c r="O2389" s="3">
        <v>1</v>
      </c>
      <c r="P2389" s="3" t="s">
        <v>421</v>
      </c>
      <c r="Q2389" s="3" t="s">
        <v>5049</v>
      </c>
      <c r="R2389" s="3" t="s">
        <v>666</v>
      </c>
      <c r="S2389" s="3" t="s">
        <v>5543</v>
      </c>
      <c r="T2389" s="3" t="s">
        <v>5544</v>
      </c>
      <c r="U2389" s="3" t="s">
        <v>5541</v>
      </c>
      <c r="V2389" s="3" t="s">
        <v>5545</v>
      </c>
      <c r="W2389" s="3" t="s">
        <v>226</v>
      </c>
      <c r="X2389" s="3" t="s">
        <v>5546</v>
      </c>
      <c r="Y2389" s="3" t="s">
        <v>39</v>
      </c>
      <c r="Z2389" s="3" t="s">
        <v>5452</v>
      </c>
      <c r="AA2389" s="3">
        <v>8</v>
      </c>
      <c r="AB2389" s="3" t="s">
        <v>34</v>
      </c>
      <c r="AC2389" s="3">
        <v>1</v>
      </c>
      <c r="AD2389" s="3">
        <v>0</v>
      </c>
      <c r="AE2389" s="3" t="s">
        <v>39</v>
      </c>
      <c r="AF2389" s="3">
        <v>1</v>
      </c>
      <c r="AG2389" s="3" t="s">
        <v>5547</v>
      </c>
      <c r="AH2389" s="3" t="s">
        <v>5547</v>
      </c>
    </row>
    <row r="2390" spans="1:34" hidden="1" outlineLevel="1" collapsed="1" x14ac:dyDescent="0.25">
      <c r="A2390" t="s">
        <v>39</v>
      </c>
      <c r="B2390" s="2" t="s">
        <v>45</v>
      </c>
      <c r="C2390" s="2" t="s">
        <v>46</v>
      </c>
      <c r="D2390" s="2" t="s">
        <v>33</v>
      </c>
      <c r="E2390" s="2" t="s">
        <v>47</v>
      </c>
      <c r="F2390" s="2" t="s">
        <v>48</v>
      </c>
      <c r="G2390" s="2" t="s">
        <v>28</v>
      </c>
      <c r="H2390" s="2" t="s">
        <v>49</v>
      </c>
      <c r="I2390" s="2" t="s">
        <v>8</v>
      </c>
      <c r="J2390" s="2" t="s">
        <v>50</v>
      </c>
      <c r="K2390" s="2" t="s">
        <v>51</v>
      </c>
      <c r="L2390" s="2" t="s">
        <v>52</v>
      </c>
      <c r="M2390" s="2" t="s">
        <v>53</v>
      </c>
      <c r="N2390" s="2" t="s">
        <v>54</v>
      </c>
      <c r="O2390" s="2" t="s">
        <v>27</v>
      </c>
      <c r="P2390" s="2" t="s">
        <v>55</v>
      </c>
      <c r="Q2390" s="2" t="s">
        <v>56</v>
      </c>
      <c r="R2390" s="2" t="s">
        <v>57</v>
      </c>
      <c r="S2390" s="2" t="s">
        <v>58</v>
      </c>
    </row>
    <row r="2391" spans="1:34" hidden="1" outlineLevel="1" collapsed="1" x14ac:dyDescent="0.25">
      <c r="A2391" t="s">
        <v>39</v>
      </c>
      <c r="B2391" s="4" t="s">
        <v>34</v>
      </c>
      <c r="C2391" s="4" t="s">
        <v>5548</v>
      </c>
      <c r="D2391" s="4" t="s">
        <v>87</v>
      </c>
      <c r="E2391" s="4">
        <v>4.6698799999999999E-2</v>
      </c>
      <c r="F2391" s="4">
        <v>6.6384300000000001E-4</v>
      </c>
      <c r="G2391" s="4">
        <v>1</v>
      </c>
      <c r="H2391" s="4">
        <v>1</v>
      </c>
      <c r="I2391" s="4">
        <v>2</v>
      </c>
      <c r="J2391" s="4" t="s">
        <v>5541</v>
      </c>
      <c r="K2391" s="4" t="s">
        <v>5549</v>
      </c>
      <c r="L2391" s="4" t="s">
        <v>5550</v>
      </c>
      <c r="M2391" s="4">
        <v>0</v>
      </c>
      <c r="N2391" s="4">
        <v>1490.67328</v>
      </c>
      <c r="O2391" s="4" t="s">
        <v>34</v>
      </c>
      <c r="P2391" s="4" t="s">
        <v>34</v>
      </c>
      <c r="Q2391" s="4">
        <v>1.9819999999999999E-4</v>
      </c>
      <c r="R2391" s="4">
        <v>1.085E-2</v>
      </c>
      <c r="S2391" s="4">
        <v>2.38</v>
      </c>
    </row>
    <row r="2392" spans="1:34" x14ac:dyDescent="0.25">
      <c r="A2392" s="3" t="s">
        <v>34</v>
      </c>
      <c r="B2392" s="3" t="s">
        <v>35</v>
      </c>
      <c r="C2392" s="3" t="s">
        <v>5551</v>
      </c>
      <c r="D2392" s="3" t="s">
        <v>5552</v>
      </c>
      <c r="E2392" s="3">
        <v>2E-3</v>
      </c>
      <c r="F2392" s="3">
        <v>1.9339999999999999</v>
      </c>
      <c r="G2392" s="3">
        <v>2</v>
      </c>
      <c r="H2392" s="3">
        <v>1</v>
      </c>
      <c r="I2392" s="3">
        <v>1</v>
      </c>
      <c r="J2392" s="3">
        <v>1</v>
      </c>
      <c r="K2392" s="3">
        <v>767</v>
      </c>
      <c r="L2392" s="3">
        <v>85.8</v>
      </c>
      <c r="M2392" s="3">
        <v>6.47</v>
      </c>
      <c r="N2392" s="3">
        <v>2.2599999999999998</v>
      </c>
      <c r="O2392" s="3">
        <v>1</v>
      </c>
      <c r="P2392" s="3" t="s">
        <v>421</v>
      </c>
      <c r="Q2392" s="3" t="s">
        <v>5553</v>
      </c>
      <c r="R2392" s="3" t="s">
        <v>666</v>
      </c>
      <c r="S2392" s="3" t="s">
        <v>5554</v>
      </c>
      <c r="T2392" s="3" t="s">
        <v>5555</v>
      </c>
      <c r="U2392" s="3" t="s">
        <v>5551</v>
      </c>
      <c r="V2392" s="3" t="s">
        <v>5556</v>
      </c>
      <c r="W2392" s="3" t="s">
        <v>358</v>
      </c>
      <c r="X2392" s="3" t="s">
        <v>5557</v>
      </c>
      <c r="Y2392" s="3" t="s">
        <v>39</v>
      </c>
      <c r="Z2392" s="3" t="s">
        <v>5558</v>
      </c>
      <c r="AA2392" s="3">
        <v>8</v>
      </c>
      <c r="AB2392" s="3" t="s">
        <v>34</v>
      </c>
      <c r="AC2392" s="3">
        <v>1</v>
      </c>
      <c r="AD2392" s="3">
        <v>0</v>
      </c>
      <c r="AE2392" s="3" t="s">
        <v>39</v>
      </c>
      <c r="AF2392" s="3">
        <v>0</v>
      </c>
      <c r="AG2392" s="3" t="s">
        <v>39</v>
      </c>
      <c r="AH2392" s="3" t="s">
        <v>39</v>
      </c>
    </row>
    <row r="2393" spans="1:34" hidden="1" outlineLevel="1" collapsed="1" x14ac:dyDescent="0.25">
      <c r="A2393" t="s">
        <v>39</v>
      </c>
      <c r="B2393" s="2" t="s">
        <v>45</v>
      </c>
      <c r="C2393" s="2" t="s">
        <v>46</v>
      </c>
      <c r="D2393" s="2" t="s">
        <v>33</v>
      </c>
      <c r="E2393" s="2" t="s">
        <v>47</v>
      </c>
      <c r="F2393" s="2" t="s">
        <v>48</v>
      </c>
      <c r="G2393" s="2" t="s">
        <v>28</v>
      </c>
      <c r="H2393" s="2" t="s">
        <v>49</v>
      </c>
      <c r="I2393" s="2" t="s">
        <v>8</v>
      </c>
      <c r="J2393" s="2" t="s">
        <v>50</v>
      </c>
      <c r="K2393" s="2" t="s">
        <v>51</v>
      </c>
      <c r="L2393" s="2" t="s">
        <v>52</v>
      </c>
      <c r="M2393" s="2" t="s">
        <v>53</v>
      </c>
      <c r="N2393" s="2" t="s">
        <v>54</v>
      </c>
      <c r="O2393" s="2" t="s">
        <v>27</v>
      </c>
      <c r="P2393" s="2" t="s">
        <v>55</v>
      </c>
      <c r="Q2393" s="2" t="s">
        <v>56</v>
      </c>
      <c r="R2393" s="2" t="s">
        <v>57</v>
      </c>
      <c r="S2393" s="2" t="s">
        <v>58</v>
      </c>
    </row>
    <row r="2394" spans="1:34" hidden="1" outlineLevel="1" collapsed="1" x14ac:dyDescent="0.25">
      <c r="A2394" t="s">
        <v>39</v>
      </c>
      <c r="B2394" s="4" t="s">
        <v>34</v>
      </c>
      <c r="C2394" s="4" t="s">
        <v>5559</v>
      </c>
      <c r="D2394" s="4" t="s">
        <v>39</v>
      </c>
      <c r="E2394" s="4">
        <v>4.9227800000000002E-2</v>
      </c>
      <c r="F2394" s="4">
        <v>6.6384300000000001E-4</v>
      </c>
      <c r="G2394" s="4">
        <v>1</v>
      </c>
      <c r="H2394" s="4">
        <v>1</v>
      </c>
      <c r="I2394" s="4">
        <v>1</v>
      </c>
      <c r="J2394" s="4" t="s">
        <v>5551</v>
      </c>
      <c r="K2394" s="4" t="s">
        <v>5560</v>
      </c>
      <c r="L2394" s="4" t="s">
        <v>39</v>
      </c>
      <c r="M2394" s="4">
        <v>0</v>
      </c>
      <c r="N2394" s="4">
        <v>1393.7209399999999</v>
      </c>
      <c r="O2394" s="4" t="s">
        <v>34</v>
      </c>
      <c r="P2394" s="4" t="s">
        <v>34</v>
      </c>
      <c r="Q2394" s="4">
        <v>1.9819999999999999E-4</v>
      </c>
      <c r="R2394" s="4">
        <v>1.1650000000000001E-2</v>
      </c>
      <c r="S2394" s="4">
        <v>2.2599999999999998</v>
      </c>
    </row>
    <row r="2395" spans="1:34" x14ac:dyDescent="0.25">
      <c r="A2395" s="3" t="s">
        <v>34</v>
      </c>
      <c r="B2395" s="3" t="s">
        <v>35</v>
      </c>
      <c r="C2395" s="3" t="s">
        <v>5561</v>
      </c>
      <c r="D2395" s="3" t="s">
        <v>5562</v>
      </c>
      <c r="E2395" s="3">
        <v>2E-3</v>
      </c>
      <c r="F2395" s="3">
        <v>1.8919999999999999</v>
      </c>
      <c r="G2395" s="3">
        <v>1</v>
      </c>
      <c r="H2395" s="3">
        <v>1</v>
      </c>
      <c r="I2395" s="3">
        <v>2</v>
      </c>
      <c r="J2395" s="3">
        <v>1</v>
      </c>
      <c r="K2395" s="3">
        <v>1006</v>
      </c>
      <c r="L2395" s="3">
        <v>115.9</v>
      </c>
      <c r="M2395" s="3">
        <v>6.81</v>
      </c>
      <c r="N2395" s="3">
        <v>4.49</v>
      </c>
      <c r="O2395" s="3">
        <v>1</v>
      </c>
      <c r="P2395" s="3" t="s">
        <v>421</v>
      </c>
      <c r="Q2395" s="3" t="s">
        <v>795</v>
      </c>
      <c r="R2395" s="3" t="s">
        <v>619</v>
      </c>
      <c r="S2395" s="3" t="s">
        <v>1781</v>
      </c>
      <c r="T2395" s="3" t="s">
        <v>39</v>
      </c>
      <c r="U2395" s="3" t="s">
        <v>5561</v>
      </c>
      <c r="V2395" s="3" t="s">
        <v>39</v>
      </c>
      <c r="W2395" s="3" t="s">
        <v>1340</v>
      </c>
      <c r="X2395" s="3" t="s">
        <v>39</v>
      </c>
      <c r="Y2395" s="3" t="s">
        <v>39</v>
      </c>
      <c r="Z2395" s="3" t="s">
        <v>39</v>
      </c>
      <c r="AA2395" s="3">
        <v>0</v>
      </c>
      <c r="AB2395" s="3" t="s">
        <v>34</v>
      </c>
      <c r="AC2395" s="3">
        <v>1</v>
      </c>
      <c r="AD2395" s="3">
        <v>0</v>
      </c>
      <c r="AE2395" s="3" t="s">
        <v>39</v>
      </c>
      <c r="AF2395" s="3">
        <v>1</v>
      </c>
      <c r="AG2395" s="3" t="s">
        <v>5563</v>
      </c>
      <c r="AH2395" s="3" t="s">
        <v>5563</v>
      </c>
    </row>
    <row r="2396" spans="1:34" hidden="1" outlineLevel="1" collapsed="1" x14ac:dyDescent="0.25">
      <c r="A2396" t="s">
        <v>39</v>
      </c>
      <c r="B2396" s="2" t="s">
        <v>45</v>
      </c>
      <c r="C2396" s="2" t="s">
        <v>46</v>
      </c>
      <c r="D2396" s="2" t="s">
        <v>33</v>
      </c>
      <c r="E2396" s="2" t="s">
        <v>47</v>
      </c>
      <c r="F2396" s="2" t="s">
        <v>48</v>
      </c>
      <c r="G2396" s="2" t="s">
        <v>28</v>
      </c>
      <c r="H2396" s="2" t="s">
        <v>49</v>
      </c>
      <c r="I2396" s="2" t="s">
        <v>8</v>
      </c>
      <c r="J2396" s="2" t="s">
        <v>50</v>
      </c>
      <c r="K2396" s="2" t="s">
        <v>51</v>
      </c>
      <c r="L2396" s="2" t="s">
        <v>52</v>
      </c>
      <c r="M2396" s="2" t="s">
        <v>53</v>
      </c>
      <c r="N2396" s="2" t="s">
        <v>54</v>
      </c>
      <c r="O2396" s="2" t="s">
        <v>27</v>
      </c>
      <c r="P2396" s="2" t="s">
        <v>55</v>
      </c>
      <c r="Q2396" s="2" t="s">
        <v>56</v>
      </c>
      <c r="R2396" s="2" t="s">
        <v>57</v>
      </c>
      <c r="S2396" s="2" t="s">
        <v>58</v>
      </c>
    </row>
    <row r="2397" spans="1:34" hidden="1" outlineLevel="1" collapsed="1" x14ac:dyDescent="0.25">
      <c r="A2397" t="s">
        <v>39</v>
      </c>
      <c r="B2397" s="4" t="s">
        <v>34</v>
      </c>
      <c r="C2397" s="4" t="s">
        <v>5564</v>
      </c>
      <c r="D2397" s="4" t="s">
        <v>270</v>
      </c>
      <c r="E2397" s="4">
        <v>5.2888900000000003E-2</v>
      </c>
      <c r="F2397" s="4">
        <v>6.6384300000000001E-4</v>
      </c>
      <c r="G2397" s="4">
        <v>1</v>
      </c>
      <c r="H2397" s="4">
        <v>1</v>
      </c>
      <c r="I2397" s="4">
        <v>2</v>
      </c>
      <c r="J2397" s="4" t="s">
        <v>5561</v>
      </c>
      <c r="K2397" s="4" t="s">
        <v>5565</v>
      </c>
      <c r="L2397" s="4" t="s">
        <v>5566</v>
      </c>
      <c r="M2397" s="4">
        <v>0</v>
      </c>
      <c r="N2397" s="4">
        <v>1647.78943</v>
      </c>
      <c r="O2397" s="4" t="s">
        <v>34</v>
      </c>
      <c r="P2397" s="4" t="s">
        <v>34</v>
      </c>
      <c r="Q2397" s="4">
        <v>1.9819999999999999E-4</v>
      </c>
      <c r="R2397" s="4">
        <v>1.2829999999999999E-2</v>
      </c>
      <c r="S2397" s="4">
        <v>2.38</v>
      </c>
    </row>
    <row r="2398" spans="1:34" x14ac:dyDescent="0.25">
      <c r="A2398" s="3" t="s">
        <v>34</v>
      </c>
      <c r="B2398" s="3" t="s">
        <v>35</v>
      </c>
      <c r="C2398" s="3" t="s">
        <v>5567</v>
      </c>
      <c r="D2398" s="3" t="s">
        <v>5568</v>
      </c>
      <c r="E2398" s="3">
        <v>2E-3</v>
      </c>
      <c r="F2398" s="3">
        <v>1.891</v>
      </c>
      <c r="G2398" s="3">
        <v>2</v>
      </c>
      <c r="H2398" s="3">
        <v>1</v>
      </c>
      <c r="I2398" s="3">
        <v>1</v>
      </c>
      <c r="J2398" s="3">
        <v>1</v>
      </c>
      <c r="K2398" s="3">
        <v>542</v>
      </c>
      <c r="L2398" s="3">
        <v>60.4</v>
      </c>
      <c r="M2398" s="3">
        <v>4.91</v>
      </c>
      <c r="N2398" s="3">
        <v>2.2200000000000002</v>
      </c>
      <c r="O2398" s="3">
        <v>1</v>
      </c>
      <c r="P2398" s="3" t="s">
        <v>5569</v>
      </c>
      <c r="Q2398" s="3" t="s">
        <v>3642</v>
      </c>
      <c r="R2398" s="3" t="s">
        <v>5570</v>
      </c>
      <c r="S2398" s="3" t="s">
        <v>5571</v>
      </c>
      <c r="T2398" s="3" t="s">
        <v>39</v>
      </c>
      <c r="U2398" s="3" t="s">
        <v>5572</v>
      </c>
      <c r="V2398" s="3" t="s">
        <v>39</v>
      </c>
      <c r="W2398" s="3" t="s">
        <v>138</v>
      </c>
      <c r="X2398" s="3" t="s">
        <v>39</v>
      </c>
      <c r="Y2398" s="3" t="s">
        <v>39</v>
      </c>
      <c r="Z2398" s="3" t="s">
        <v>39</v>
      </c>
      <c r="AA2398" s="3">
        <v>0</v>
      </c>
      <c r="AB2398" s="3" t="s">
        <v>34</v>
      </c>
      <c r="AC2398" s="3">
        <v>1</v>
      </c>
      <c r="AD2398" s="3">
        <v>0</v>
      </c>
      <c r="AE2398" s="3" t="s">
        <v>39</v>
      </c>
      <c r="AF2398" s="3">
        <v>0</v>
      </c>
      <c r="AG2398" s="3" t="s">
        <v>39</v>
      </c>
      <c r="AH2398" s="3" t="s">
        <v>39</v>
      </c>
    </row>
    <row r="2399" spans="1:34" hidden="1" outlineLevel="1" collapsed="1" x14ac:dyDescent="0.25">
      <c r="A2399" t="s">
        <v>39</v>
      </c>
      <c r="B2399" s="2" t="s">
        <v>45</v>
      </c>
      <c r="C2399" s="2" t="s">
        <v>46</v>
      </c>
      <c r="D2399" s="2" t="s">
        <v>33</v>
      </c>
      <c r="E2399" s="2" t="s">
        <v>47</v>
      </c>
      <c r="F2399" s="2" t="s">
        <v>48</v>
      </c>
      <c r="G2399" s="2" t="s">
        <v>28</v>
      </c>
      <c r="H2399" s="2" t="s">
        <v>49</v>
      </c>
      <c r="I2399" s="2" t="s">
        <v>8</v>
      </c>
      <c r="J2399" s="2" t="s">
        <v>50</v>
      </c>
      <c r="K2399" s="2" t="s">
        <v>51</v>
      </c>
      <c r="L2399" s="2" t="s">
        <v>52</v>
      </c>
      <c r="M2399" s="2" t="s">
        <v>53</v>
      </c>
      <c r="N2399" s="2" t="s">
        <v>54</v>
      </c>
      <c r="O2399" s="2" t="s">
        <v>27</v>
      </c>
      <c r="P2399" s="2" t="s">
        <v>55</v>
      </c>
      <c r="Q2399" s="2" t="s">
        <v>56</v>
      </c>
      <c r="R2399" s="2" t="s">
        <v>57</v>
      </c>
      <c r="S2399" s="2" t="s">
        <v>58</v>
      </c>
    </row>
    <row r="2400" spans="1:34" hidden="1" outlineLevel="1" collapsed="1" x14ac:dyDescent="0.25">
      <c r="A2400" t="s">
        <v>39</v>
      </c>
      <c r="B2400" s="4" t="s">
        <v>34</v>
      </c>
      <c r="C2400" s="4" t="s">
        <v>5573</v>
      </c>
      <c r="D2400" s="4" t="s">
        <v>39</v>
      </c>
      <c r="E2400" s="4">
        <v>5.2888900000000003E-2</v>
      </c>
      <c r="F2400" s="4">
        <v>6.6384300000000001E-4</v>
      </c>
      <c r="G2400" s="4">
        <v>1</v>
      </c>
      <c r="H2400" s="4">
        <v>1</v>
      </c>
      <c r="I2400" s="4">
        <v>1</v>
      </c>
      <c r="J2400" s="4" t="s">
        <v>5567</v>
      </c>
      <c r="K2400" s="4" t="s">
        <v>5574</v>
      </c>
      <c r="L2400" s="4" t="s">
        <v>39</v>
      </c>
      <c r="M2400" s="4">
        <v>0</v>
      </c>
      <c r="N2400" s="4">
        <v>1476.7329</v>
      </c>
      <c r="O2400" s="4" t="s">
        <v>34</v>
      </c>
      <c r="P2400" s="4" t="s">
        <v>34</v>
      </c>
      <c r="Q2400" s="4">
        <v>1.9819999999999999E-4</v>
      </c>
      <c r="R2400" s="4">
        <v>1.2840000000000001E-2</v>
      </c>
      <c r="S2400" s="4">
        <v>2.2200000000000002</v>
      </c>
    </row>
    <row r="2401" spans="1:34" x14ac:dyDescent="0.25">
      <c r="A2401" s="3" t="s">
        <v>34</v>
      </c>
      <c r="B2401" s="3" t="s">
        <v>35</v>
      </c>
      <c r="C2401" s="3" t="s">
        <v>5575</v>
      </c>
      <c r="D2401" s="3" t="s">
        <v>5576</v>
      </c>
      <c r="E2401" s="3">
        <v>2E-3</v>
      </c>
      <c r="F2401" s="3">
        <v>1.887</v>
      </c>
      <c r="G2401" s="3">
        <v>2</v>
      </c>
      <c r="H2401" s="3">
        <v>1</v>
      </c>
      <c r="I2401" s="3">
        <v>1</v>
      </c>
      <c r="J2401" s="3">
        <v>1</v>
      </c>
      <c r="K2401" s="3">
        <v>1000</v>
      </c>
      <c r="L2401" s="3">
        <v>113.2</v>
      </c>
      <c r="M2401" s="3">
        <v>8.09</v>
      </c>
      <c r="N2401" s="3">
        <v>2.2799999999999998</v>
      </c>
      <c r="O2401" s="3">
        <v>1</v>
      </c>
      <c r="P2401" s="3" t="s">
        <v>5577</v>
      </c>
      <c r="Q2401" s="3" t="s">
        <v>39</v>
      </c>
      <c r="R2401" s="3" t="s">
        <v>3189</v>
      </c>
      <c r="S2401" s="3" t="s">
        <v>5578</v>
      </c>
      <c r="T2401" s="3" t="s">
        <v>39</v>
      </c>
      <c r="U2401" s="3" t="s">
        <v>5575</v>
      </c>
      <c r="V2401" s="3" t="s">
        <v>39</v>
      </c>
      <c r="W2401" s="3" t="s">
        <v>358</v>
      </c>
      <c r="X2401" s="3" t="s">
        <v>39</v>
      </c>
      <c r="Y2401" s="3" t="s">
        <v>39</v>
      </c>
      <c r="Z2401" s="3" t="s">
        <v>39</v>
      </c>
      <c r="AA2401" s="3">
        <v>0</v>
      </c>
      <c r="AB2401" s="3" t="s">
        <v>34</v>
      </c>
      <c r="AC2401" s="3">
        <v>1</v>
      </c>
      <c r="AD2401" s="3">
        <v>0</v>
      </c>
      <c r="AE2401" s="3" t="s">
        <v>39</v>
      </c>
      <c r="AF2401" s="3">
        <v>1</v>
      </c>
      <c r="AG2401" s="3" t="s">
        <v>5579</v>
      </c>
      <c r="AH2401" s="3" t="s">
        <v>5579</v>
      </c>
    </row>
    <row r="2402" spans="1:34" hidden="1" outlineLevel="1" collapsed="1" x14ac:dyDescent="0.25">
      <c r="A2402" t="s">
        <v>39</v>
      </c>
      <c r="B2402" s="2" t="s">
        <v>45</v>
      </c>
      <c r="C2402" s="2" t="s">
        <v>46</v>
      </c>
      <c r="D2402" s="2" t="s">
        <v>33</v>
      </c>
      <c r="E2402" s="2" t="s">
        <v>47</v>
      </c>
      <c r="F2402" s="2" t="s">
        <v>48</v>
      </c>
      <c r="G2402" s="2" t="s">
        <v>28</v>
      </c>
      <c r="H2402" s="2" t="s">
        <v>49</v>
      </c>
      <c r="I2402" s="2" t="s">
        <v>8</v>
      </c>
      <c r="J2402" s="2" t="s">
        <v>50</v>
      </c>
      <c r="K2402" s="2" t="s">
        <v>51</v>
      </c>
      <c r="L2402" s="2" t="s">
        <v>52</v>
      </c>
      <c r="M2402" s="2" t="s">
        <v>53</v>
      </c>
      <c r="N2402" s="2" t="s">
        <v>54</v>
      </c>
      <c r="O2402" s="2" t="s">
        <v>27</v>
      </c>
      <c r="P2402" s="2" t="s">
        <v>55</v>
      </c>
      <c r="Q2402" s="2" t="s">
        <v>56</v>
      </c>
      <c r="R2402" s="2" t="s">
        <v>57</v>
      </c>
      <c r="S2402" s="2" t="s">
        <v>58</v>
      </c>
    </row>
    <row r="2403" spans="1:34" hidden="1" outlineLevel="1" collapsed="1" x14ac:dyDescent="0.25">
      <c r="A2403" t="s">
        <v>39</v>
      </c>
      <c r="B2403" s="4" t="s">
        <v>34</v>
      </c>
      <c r="C2403" s="4" t="s">
        <v>5580</v>
      </c>
      <c r="D2403" s="4" t="s">
        <v>168</v>
      </c>
      <c r="E2403" s="4">
        <v>5.3396300000000001E-2</v>
      </c>
      <c r="F2403" s="4">
        <v>6.6384300000000001E-4</v>
      </c>
      <c r="G2403" s="4">
        <v>1</v>
      </c>
      <c r="H2403" s="4">
        <v>1</v>
      </c>
      <c r="I2403" s="4">
        <v>1</v>
      </c>
      <c r="J2403" s="4" t="s">
        <v>5575</v>
      </c>
      <c r="K2403" s="4" t="s">
        <v>5581</v>
      </c>
      <c r="L2403" s="4" t="s">
        <v>5582</v>
      </c>
      <c r="M2403" s="4">
        <v>0</v>
      </c>
      <c r="N2403" s="4">
        <v>1980.95426</v>
      </c>
      <c r="O2403" s="4" t="s">
        <v>34</v>
      </c>
      <c r="P2403" s="4" t="s">
        <v>34</v>
      </c>
      <c r="Q2403" s="4">
        <v>1.9819999999999999E-4</v>
      </c>
      <c r="R2403" s="4">
        <v>1.298E-2</v>
      </c>
      <c r="S2403" s="4">
        <v>2.2799999999999998</v>
      </c>
    </row>
    <row r="2404" spans="1:34" x14ac:dyDescent="0.25">
      <c r="A2404" s="3" t="s">
        <v>34</v>
      </c>
      <c r="B2404" s="3" t="s">
        <v>35</v>
      </c>
      <c r="C2404" s="3" t="s">
        <v>5583</v>
      </c>
      <c r="D2404" s="3" t="s">
        <v>5584</v>
      </c>
      <c r="E2404" s="3">
        <v>2E-3</v>
      </c>
      <c r="F2404" s="3">
        <v>1.8740000000000001</v>
      </c>
      <c r="G2404" s="3">
        <v>2</v>
      </c>
      <c r="H2404" s="3">
        <v>1</v>
      </c>
      <c r="I2404" s="3">
        <v>1</v>
      </c>
      <c r="J2404" s="3">
        <v>1</v>
      </c>
      <c r="K2404" s="3">
        <v>879</v>
      </c>
      <c r="L2404" s="3">
        <v>98</v>
      </c>
      <c r="M2404" s="3">
        <v>7.21</v>
      </c>
      <c r="N2404" s="3">
        <v>2.97</v>
      </c>
      <c r="O2404" s="3">
        <v>1</v>
      </c>
      <c r="P2404" s="3" t="s">
        <v>794</v>
      </c>
      <c r="Q2404" s="3" t="s">
        <v>3240</v>
      </c>
      <c r="R2404" s="3" t="s">
        <v>355</v>
      </c>
      <c r="S2404" s="3" t="s">
        <v>5585</v>
      </c>
      <c r="T2404" s="3" t="s">
        <v>5586</v>
      </c>
      <c r="U2404" s="3" t="s">
        <v>5583</v>
      </c>
      <c r="V2404" s="3" t="s">
        <v>5587</v>
      </c>
      <c r="W2404" s="3" t="s">
        <v>427</v>
      </c>
      <c r="X2404" s="3" t="s">
        <v>39</v>
      </c>
      <c r="Y2404" s="3" t="s">
        <v>39</v>
      </c>
      <c r="Z2404" s="3" t="s">
        <v>39</v>
      </c>
      <c r="AA2404" s="3">
        <v>0</v>
      </c>
      <c r="AB2404" s="3" t="s">
        <v>34</v>
      </c>
      <c r="AC2404" s="3">
        <v>1</v>
      </c>
      <c r="AD2404" s="3">
        <v>0</v>
      </c>
      <c r="AE2404" s="3" t="s">
        <v>39</v>
      </c>
      <c r="AF2404" s="3">
        <v>0</v>
      </c>
      <c r="AG2404" s="3" t="s">
        <v>39</v>
      </c>
      <c r="AH2404" s="3" t="s">
        <v>39</v>
      </c>
    </row>
    <row r="2405" spans="1:34" hidden="1" outlineLevel="1" collapsed="1" x14ac:dyDescent="0.25">
      <c r="A2405" t="s">
        <v>39</v>
      </c>
      <c r="B2405" s="2" t="s">
        <v>45</v>
      </c>
      <c r="C2405" s="2" t="s">
        <v>46</v>
      </c>
      <c r="D2405" s="2" t="s">
        <v>33</v>
      </c>
      <c r="E2405" s="2" t="s">
        <v>47</v>
      </c>
      <c r="F2405" s="2" t="s">
        <v>48</v>
      </c>
      <c r="G2405" s="2" t="s">
        <v>28</v>
      </c>
      <c r="H2405" s="2" t="s">
        <v>49</v>
      </c>
      <c r="I2405" s="2" t="s">
        <v>8</v>
      </c>
      <c r="J2405" s="2" t="s">
        <v>50</v>
      </c>
      <c r="K2405" s="2" t="s">
        <v>51</v>
      </c>
      <c r="L2405" s="2" t="s">
        <v>52</v>
      </c>
      <c r="M2405" s="2" t="s">
        <v>53</v>
      </c>
      <c r="N2405" s="2" t="s">
        <v>54</v>
      </c>
      <c r="O2405" s="2" t="s">
        <v>27</v>
      </c>
      <c r="P2405" s="2" t="s">
        <v>55</v>
      </c>
      <c r="Q2405" s="2" t="s">
        <v>56</v>
      </c>
      <c r="R2405" s="2" t="s">
        <v>57</v>
      </c>
      <c r="S2405" s="2" t="s">
        <v>58</v>
      </c>
    </row>
    <row r="2406" spans="1:34" hidden="1" outlineLevel="1" collapsed="1" x14ac:dyDescent="0.25">
      <c r="A2406" t="s">
        <v>39</v>
      </c>
      <c r="B2406" s="4" t="s">
        <v>34</v>
      </c>
      <c r="C2406" s="4" t="s">
        <v>5588</v>
      </c>
      <c r="D2406" s="4" t="s">
        <v>39</v>
      </c>
      <c r="E2406" s="4">
        <v>5.4685200000000003E-2</v>
      </c>
      <c r="F2406" s="4">
        <v>6.6384300000000001E-4</v>
      </c>
      <c r="G2406" s="4">
        <v>1</v>
      </c>
      <c r="H2406" s="4">
        <v>1</v>
      </c>
      <c r="I2406" s="4">
        <v>1</v>
      </c>
      <c r="J2406" s="4" t="s">
        <v>5583</v>
      </c>
      <c r="K2406" s="4" t="s">
        <v>5589</v>
      </c>
      <c r="L2406" s="4" t="s">
        <v>39</v>
      </c>
      <c r="M2406" s="4">
        <v>0</v>
      </c>
      <c r="N2406" s="4">
        <v>2292.11024</v>
      </c>
      <c r="O2406" s="4" t="s">
        <v>34</v>
      </c>
      <c r="P2406" s="4" t="s">
        <v>34</v>
      </c>
      <c r="Q2406" s="4">
        <v>1.9819999999999999E-4</v>
      </c>
      <c r="R2406" s="4">
        <v>1.337E-2</v>
      </c>
      <c r="S2406" s="4">
        <v>2.97</v>
      </c>
    </row>
    <row r="2407" spans="1:34" x14ac:dyDescent="0.25">
      <c r="A2407" s="3" t="s">
        <v>34</v>
      </c>
      <c r="B2407" s="3" t="s">
        <v>35</v>
      </c>
      <c r="C2407" s="3" t="s">
        <v>5590</v>
      </c>
      <c r="D2407" s="3" t="s">
        <v>5591</v>
      </c>
      <c r="E2407" s="3">
        <v>2E-3</v>
      </c>
      <c r="F2407" s="3">
        <v>1.8680000000000001</v>
      </c>
      <c r="G2407" s="3">
        <v>6</v>
      </c>
      <c r="H2407" s="3">
        <v>1</v>
      </c>
      <c r="I2407" s="3">
        <v>1</v>
      </c>
      <c r="J2407" s="3">
        <v>1</v>
      </c>
      <c r="K2407" s="3">
        <v>296</v>
      </c>
      <c r="L2407" s="3">
        <v>32.799999999999997</v>
      </c>
      <c r="M2407" s="3">
        <v>5.03</v>
      </c>
      <c r="N2407" s="3">
        <v>3.08</v>
      </c>
      <c r="O2407" s="3">
        <v>1</v>
      </c>
      <c r="P2407" s="3" t="s">
        <v>421</v>
      </c>
      <c r="Q2407" s="3" t="s">
        <v>39</v>
      </c>
      <c r="R2407" s="3" t="s">
        <v>39</v>
      </c>
      <c r="S2407" s="3" t="s">
        <v>1843</v>
      </c>
      <c r="T2407" s="3" t="s">
        <v>39</v>
      </c>
      <c r="U2407" s="3" t="s">
        <v>5592</v>
      </c>
      <c r="V2407" s="3" t="s">
        <v>39</v>
      </c>
      <c r="W2407" s="3" t="s">
        <v>226</v>
      </c>
      <c r="X2407" s="3" t="s">
        <v>39</v>
      </c>
      <c r="Y2407" s="3" t="s">
        <v>39</v>
      </c>
      <c r="Z2407" s="3" t="s">
        <v>39</v>
      </c>
      <c r="AA2407" s="3">
        <v>0</v>
      </c>
      <c r="AB2407" s="3" t="s">
        <v>34</v>
      </c>
      <c r="AC2407" s="3">
        <v>1</v>
      </c>
      <c r="AD2407" s="3">
        <v>0</v>
      </c>
      <c r="AE2407" s="3" t="s">
        <v>39</v>
      </c>
      <c r="AF2407" s="3">
        <v>0</v>
      </c>
      <c r="AG2407" s="3" t="s">
        <v>39</v>
      </c>
      <c r="AH2407" s="3" t="s">
        <v>39</v>
      </c>
    </row>
    <row r="2408" spans="1:34" hidden="1" outlineLevel="1" collapsed="1" x14ac:dyDescent="0.25">
      <c r="A2408" t="s">
        <v>39</v>
      </c>
      <c r="B2408" s="2" t="s">
        <v>45</v>
      </c>
      <c r="C2408" s="2" t="s">
        <v>46</v>
      </c>
      <c r="D2408" s="2" t="s">
        <v>33</v>
      </c>
      <c r="E2408" s="2" t="s">
        <v>47</v>
      </c>
      <c r="F2408" s="2" t="s">
        <v>48</v>
      </c>
      <c r="G2408" s="2" t="s">
        <v>28</v>
      </c>
      <c r="H2408" s="2" t="s">
        <v>49</v>
      </c>
      <c r="I2408" s="2" t="s">
        <v>8</v>
      </c>
      <c r="J2408" s="2" t="s">
        <v>50</v>
      </c>
      <c r="K2408" s="2" t="s">
        <v>51</v>
      </c>
      <c r="L2408" s="2" t="s">
        <v>52</v>
      </c>
      <c r="M2408" s="2" t="s">
        <v>53</v>
      </c>
      <c r="N2408" s="2" t="s">
        <v>54</v>
      </c>
      <c r="O2408" s="2" t="s">
        <v>27</v>
      </c>
      <c r="P2408" s="2" t="s">
        <v>55</v>
      </c>
      <c r="Q2408" s="2" t="s">
        <v>56</v>
      </c>
      <c r="R2408" s="2" t="s">
        <v>57</v>
      </c>
      <c r="S2408" s="2" t="s">
        <v>58</v>
      </c>
    </row>
    <row r="2409" spans="1:34" hidden="1" outlineLevel="1" collapsed="1" x14ac:dyDescent="0.25">
      <c r="A2409" t="s">
        <v>39</v>
      </c>
      <c r="B2409" s="4" t="s">
        <v>34</v>
      </c>
      <c r="C2409" s="4" t="s">
        <v>5593</v>
      </c>
      <c r="D2409" s="4" t="s">
        <v>39</v>
      </c>
      <c r="E2409" s="4">
        <v>5.5209000000000001E-2</v>
      </c>
      <c r="F2409" s="4">
        <v>6.6384300000000001E-4</v>
      </c>
      <c r="G2409" s="4">
        <v>1</v>
      </c>
      <c r="H2409" s="4">
        <v>1</v>
      </c>
      <c r="I2409" s="4">
        <v>1</v>
      </c>
      <c r="J2409" s="4" t="s">
        <v>5590</v>
      </c>
      <c r="K2409" s="4" t="s">
        <v>5594</v>
      </c>
      <c r="L2409" s="4" t="s">
        <v>39</v>
      </c>
      <c r="M2409" s="4">
        <v>0</v>
      </c>
      <c r="N2409" s="4">
        <v>2083.0665899999999</v>
      </c>
      <c r="O2409" s="4" t="s">
        <v>34</v>
      </c>
      <c r="P2409" s="4" t="s">
        <v>34</v>
      </c>
      <c r="Q2409" s="4">
        <v>1.9819999999999999E-4</v>
      </c>
      <c r="R2409" s="4">
        <v>1.3559999999999999E-2</v>
      </c>
      <c r="S2409" s="4">
        <v>3.08</v>
      </c>
    </row>
    <row r="2410" spans="1:34" x14ac:dyDescent="0.25">
      <c r="A2410" s="3" t="s">
        <v>34</v>
      </c>
      <c r="B2410" s="3" t="s">
        <v>35</v>
      </c>
      <c r="C2410" s="3" t="s">
        <v>5595</v>
      </c>
      <c r="D2410" s="3" t="s">
        <v>5596</v>
      </c>
      <c r="E2410" s="3">
        <v>2E-3</v>
      </c>
      <c r="F2410" s="3">
        <v>1.8660000000000001</v>
      </c>
      <c r="G2410" s="3">
        <v>6</v>
      </c>
      <c r="H2410" s="3">
        <v>1</v>
      </c>
      <c r="I2410" s="3">
        <v>1</v>
      </c>
      <c r="J2410" s="3">
        <v>1</v>
      </c>
      <c r="K2410" s="3">
        <v>250</v>
      </c>
      <c r="L2410" s="3">
        <v>27.8</v>
      </c>
      <c r="M2410" s="3">
        <v>6.16</v>
      </c>
      <c r="N2410" s="3">
        <v>2.39</v>
      </c>
      <c r="O2410" s="3">
        <v>1</v>
      </c>
      <c r="P2410" s="3" t="s">
        <v>421</v>
      </c>
      <c r="Q2410" s="3" t="s">
        <v>39</v>
      </c>
      <c r="R2410" s="3" t="s">
        <v>619</v>
      </c>
      <c r="S2410" s="3" t="s">
        <v>5597</v>
      </c>
      <c r="T2410" s="3" t="s">
        <v>39</v>
      </c>
      <c r="U2410" s="3" t="s">
        <v>5598</v>
      </c>
      <c r="V2410" s="3" t="s">
        <v>39</v>
      </c>
      <c r="W2410" s="3" t="s">
        <v>358</v>
      </c>
      <c r="X2410" s="3" t="s">
        <v>39</v>
      </c>
      <c r="Y2410" s="3" t="s">
        <v>39</v>
      </c>
      <c r="Z2410" s="3" t="s">
        <v>5599</v>
      </c>
      <c r="AA2410" s="3">
        <v>1</v>
      </c>
      <c r="AB2410" s="3" t="s">
        <v>34</v>
      </c>
      <c r="AC2410" s="3">
        <v>1</v>
      </c>
      <c r="AD2410" s="3">
        <v>0</v>
      </c>
      <c r="AE2410" s="3" t="s">
        <v>39</v>
      </c>
      <c r="AF2410" s="3">
        <v>0</v>
      </c>
      <c r="AG2410" s="3" t="s">
        <v>39</v>
      </c>
      <c r="AH2410" s="3" t="s">
        <v>39</v>
      </c>
    </row>
    <row r="2411" spans="1:34" hidden="1" outlineLevel="1" collapsed="1" x14ac:dyDescent="0.25">
      <c r="A2411" t="s">
        <v>39</v>
      </c>
      <c r="B2411" s="2" t="s">
        <v>45</v>
      </c>
      <c r="C2411" s="2" t="s">
        <v>46</v>
      </c>
      <c r="D2411" s="2" t="s">
        <v>33</v>
      </c>
      <c r="E2411" s="2" t="s">
        <v>47</v>
      </c>
      <c r="F2411" s="2" t="s">
        <v>48</v>
      </c>
      <c r="G2411" s="2" t="s">
        <v>28</v>
      </c>
      <c r="H2411" s="2" t="s">
        <v>49</v>
      </c>
      <c r="I2411" s="2" t="s">
        <v>8</v>
      </c>
      <c r="J2411" s="2" t="s">
        <v>50</v>
      </c>
      <c r="K2411" s="2" t="s">
        <v>51</v>
      </c>
      <c r="L2411" s="2" t="s">
        <v>52</v>
      </c>
      <c r="M2411" s="2" t="s">
        <v>53</v>
      </c>
      <c r="N2411" s="2" t="s">
        <v>54</v>
      </c>
      <c r="O2411" s="2" t="s">
        <v>27</v>
      </c>
      <c r="P2411" s="2" t="s">
        <v>55</v>
      </c>
      <c r="Q2411" s="2" t="s">
        <v>56</v>
      </c>
      <c r="R2411" s="2" t="s">
        <v>57</v>
      </c>
      <c r="S2411" s="2" t="s">
        <v>58</v>
      </c>
    </row>
    <row r="2412" spans="1:34" hidden="1" outlineLevel="1" collapsed="1" x14ac:dyDescent="0.25">
      <c r="A2412" t="s">
        <v>39</v>
      </c>
      <c r="B2412" s="4" t="s">
        <v>34</v>
      </c>
      <c r="C2412" s="4" t="s">
        <v>5600</v>
      </c>
      <c r="D2412" s="4" t="s">
        <v>39</v>
      </c>
      <c r="E2412" s="4">
        <v>5.54727E-2</v>
      </c>
      <c r="F2412" s="4">
        <v>6.6384300000000001E-4</v>
      </c>
      <c r="G2412" s="4">
        <v>1</v>
      </c>
      <c r="H2412" s="4">
        <v>2</v>
      </c>
      <c r="I2412" s="4">
        <v>1</v>
      </c>
      <c r="J2412" s="4" t="s">
        <v>5595</v>
      </c>
      <c r="K2412" s="4" t="s">
        <v>5601</v>
      </c>
      <c r="L2412" s="4" t="s">
        <v>39</v>
      </c>
      <c r="M2412" s="4">
        <v>0</v>
      </c>
      <c r="N2412" s="4">
        <v>1443.78421</v>
      </c>
      <c r="O2412" s="4" t="s">
        <v>34</v>
      </c>
      <c r="P2412" s="4" t="s">
        <v>34</v>
      </c>
      <c r="Q2412" s="4">
        <v>1.9819999999999999E-4</v>
      </c>
      <c r="R2412" s="4">
        <v>1.3610000000000001E-2</v>
      </c>
      <c r="S2412" s="4">
        <v>2.39</v>
      </c>
    </row>
    <row r="2413" spans="1:34" x14ac:dyDescent="0.25">
      <c r="A2413" s="3" t="s">
        <v>34</v>
      </c>
      <c r="B2413" s="3" t="s">
        <v>35</v>
      </c>
      <c r="C2413" s="3" t="s">
        <v>5602</v>
      </c>
      <c r="D2413" s="3" t="s">
        <v>5603</v>
      </c>
      <c r="E2413" s="3">
        <v>2E-3</v>
      </c>
      <c r="F2413" s="3">
        <v>1.865</v>
      </c>
      <c r="G2413" s="3">
        <v>1</v>
      </c>
      <c r="H2413" s="3">
        <v>1</v>
      </c>
      <c r="I2413" s="3">
        <v>1</v>
      </c>
      <c r="J2413" s="3">
        <v>1</v>
      </c>
      <c r="K2413" s="3">
        <v>1022</v>
      </c>
      <c r="L2413" s="3">
        <v>115.8</v>
      </c>
      <c r="M2413" s="3">
        <v>5.33</v>
      </c>
      <c r="N2413" s="3">
        <v>1.78</v>
      </c>
      <c r="O2413" s="3">
        <v>1</v>
      </c>
      <c r="P2413" s="3" t="s">
        <v>421</v>
      </c>
      <c r="Q2413" s="3" t="s">
        <v>39</v>
      </c>
      <c r="R2413" s="3" t="s">
        <v>3145</v>
      </c>
      <c r="S2413" s="3" t="s">
        <v>5604</v>
      </c>
      <c r="T2413" s="3" t="s">
        <v>5605</v>
      </c>
      <c r="U2413" s="3" t="s">
        <v>5602</v>
      </c>
      <c r="V2413" s="3" t="s">
        <v>5606</v>
      </c>
      <c r="W2413" s="3" t="s">
        <v>358</v>
      </c>
      <c r="X2413" s="3" t="s">
        <v>39</v>
      </c>
      <c r="Y2413" s="3" t="s">
        <v>39</v>
      </c>
      <c r="Z2413" s="3" t="s">
        <v>39</v>
      </c>
      <c r="AA2413" s="3">
        <v>0</v>
      </c>
      <c r="AB2413" s="3" t="s">
        <v>34</v>
      </c>
      <c r="AC2413" s="3">
        <v>1</v>
      </c>
      <c r="AD2413" s="3">
        <v>0</v>
      </c>
      <c r="AE2413" s="3" t="s">
        <v>39</v>
      </c>
      <c r="AF2413" s="3">
        <v>0</v>
      </c>
      <c r="AG2413" s="3" t="s">
        <v>39</v>
      </c>
      <c r="AH2413" s="3" t="s">
        <v>39</v>
      </c>
    </row>
    <row r="2414" spans="1:34" hidden="1" outlineLevel="1" collapsed="1" x14ac:dyDescent="0.25">
      <c r="A2414" t="s">
        <v>39</v>
      </c>
      <c r="B2414" s="2" t="s">
        <v>45</v>
      </c>
      <c r="C2414" s="2" t="s">
        <v>46</v>
      </c>
      <c r="D2414" s="2" t="s">
        <v>33</v>
      </c>
      <c r="E2414" s="2" t="s">
        <v>47</v>
      </c>
      <c r="F2414" s="2" t="s">
        <v>48</v>
      </c>
      <c r="G2414" s="2" t="s">
        <v>28</v>
      </c>
      <c r="H2414" s="2" t="s">
        <v>49</v>
      </c>
      <c r="I2414" s="2" t="s">
        <v>8</v>
      </c>
      <c r="J2414" s="2" t="s">
        <v>50</v>
      </c>
      <c r="K2414" s="2" t="s">
        <v>51</v>
      </c>
      <c r="L2414" s="2" t="s">
        <v>52</v>
      </c>
      <c r="M2414" s="2" t="s">
        <v>53</v>
      </c>
      <c r="N2414" s="2" t="s">
        <v>54</v>
      </c>
      <c r="O2414" s="2" t="s">
        <v>27</v>
      </c>
      <c r="P2414" s="2" t="s">
        <v>55</v>
      </c>
      <c r="Q2414" s="2" t="s">
        <v>56</v>
      </c>
      <c r="R2414" s="2" t="s">
        <v>57</v>
      </c>
      <c r="S2414" s="2" t="s">
        <v>58</v>
      </c>
    </row>
    <row r="2415" spans="1:34" hidden="1" outlineLevel="1" collapsed="1" x14ac:dyDescent="0.25">
      <c r="A2415" t="s">
        <v>39</v>
      </c>
      <c r="B2415" s="4" t="s">
        <v>34</v>
      </c>
      <c r="C2415" s="4" t="s">
        <v>5607</v>
      </c>
      <c r="D2415" s="4" t="s">
        <v>39</v>
      </c>
      <c r="E2415" s="4">
        <v>5.54727E-2</v>
      </c>
      <c r="F2415" s="4">
        <v>6.6384300000000001E-4</v>
      </c>
      <c r="G2415" s="4">
        <v>1</v>
      </c>
      <c r="H2415" s="4">
        <v>1</v>
      </c>
      <c r="I2415" s="4">
        <v>1</v>
      </c>
      <c r="J2415" s="4" t="s">
        <v>5602</v>
      </c>
      <c r="K2415" s="4" t="s">
        <v>5608</v>
      </c>
      <c r="L2415" s="4" t="s">
        <v>39</v>
      </c>
      <c r="M2415" s="4">
        <v>0</v>
      </c>
      <c r="N2415" s="4">
        <v>855.52982999999995</v>
      </c>
      <c r="O2415" s="4" t="s">
        <v>34</v>
      </c>
      <c r="P2415" s="4" t="s">
        <v>34</v>
      </c>
      <c r="Q2415" s="4">
        <v>1.9819999999999999E-4</v>
      </c>
      <c r="R2415" s="4">
        <v>1.366E-2</v>
      </c>
      <c r="S2415" s="4">
        <v>1.78</v>
      </c>
    </row>
    <row r="2416" spans="1:34" x14ac:dyDescent="0.25">
      <c r="A2416" s="3" t="s">
        <v>34</v>
      </c>
      <c r="B2416" s="3" t="s">
        <v>35</v>
      </c>
      <c r="C2416" s="3" t="s">
        <v>5609</v>
      </c>
      <c r="D2416" s="3" t="s">
        <v>5610</v>
      </c>
      <c r="E2416" s="3">
        <v>2E-3</v>
      </c>
      <c r="F2416" s="3">
        <v>1.8540000000000001</v>
      </c>
      <c r="G2416" s="3">
        <v>6</v>
      </c>
      <c r="H2416" s="3">
        <v>1</v>
      </c>
      <c r="I2416" s="3">
        <v>2</v>
      </c>
      <c r="J2416" s="3">
        <v>1</v>
      </c>
      <c r="K2416" s="3">
        <v>187</v>
      </c>
      <c r="L2416" s="3">
        <v>21.3</v>
      </c>
      <c r="M2416" s="3">
        <v>9.39</v>
      </c>
      <c r="N2416" s="3">
        <v>4.21</v>
      </c>
      <c r="O2416" s="3">
        <v>1</v>
      </c>
      <c r="P2416" s="3" t="s">
        <v>39</v>
      </c>
      <c r="Q2416" s="3" t="s">
        <v>39</v>
      </c>
      <c r="R2416" s="3" t="s">
        <v>39</v>
      </c>
      <c r="S2416" s="3" t="s">
        <v>5611</v>
      </c>
      <c r="T2416" s="3" t="s">
        <v>39</v>
      </c>
      <c r="U2416" s="3" t="s">
        <v>5612</v>
      </c>
      <c r="V2416" s="3" t="s">
        <v>39</v>
      </c>
      <c r="W2416" s="3" t="s">
        <v>652</v>
      </c>
      <c r="X2416" s="3" t="s">
        <v>39</v>
      </c>
      <c r="Y2416" s="3" t="s">
        <v>39</v>
      </c>
      <c r="Z2416" s="3" t="s">
        <v>39</v>
      </c>
      <c r="AA2416" s="3">
        <v>0</v>
      </c>
      <c r="AB2416" s="3" t="s">
        <v>34</v>
      </c>
      <c r="AC2416" s="3">
        <v>1</v>
      </c>
      <c r="AD2416" s="3">
        <v>0</v>
      </c>
      <c r="AE2416" s="3" t="s">
        <v>39</v>
      </c>
      <c r="AF2416" s="3">
        <v>0</v>
      </c>
      <c r="AG2416" s="3" t="s">
        <v>39</v>
      </c>
      <c r="AH2416" s="3" t="s">
        <v>1912</v>
      </c>
    </row>
    <row r="2417" spans="1:34" hidden="1" outlineLevel="1" collapsed="1" x14ac:dyDescent="0.25">
      <c r="A2417" t="s">
        <v>39</v>
      </c>
      <c r="B2417" s="2" t="s">
        <v>45</v>
      </c>
      <c r="C2417" s="2" t="s">
        <v>46</v>
      </c>
      <c r="D2417" s="2" t="s">
        <v>33</v>
      </c>
      <c r="E2417" s="2" t="s">
        <v>47</v>
      </c>
      <c r="F2417" s="2" t="s">
        <v>48</v>
      </c>
      <c r="G2417" s="2" t="s">
        <v>28</v>
      </c>
      <c r="H2417" s="2" t="s">
        <v>49</v>
      </c>
      <c r="I2417" s="2" t="s">
        <v>8</v>
      </c>
      <c r="J2417" s="2" t="s">
        <v>50</v>
      </c>
      <c r="K2417" s="2" t="s">
        <v>51</v>
      </c>
      <c r="L2417" s="2" t="s">
        <v>52</v>
      </c>
      <c r="M2417" s="2" t="s">
        <v>53</v>
      </c>
      <c r="N2417" s="2" t="s">
        <v>54</v>
      </c>
      <c r="O2417" s="2" t="s">
        <v>27</v>
      </c>
      <c r="P2417" s="2" t="s">
        <v>55</v>
      </c>
      <c r="Q2417" s="2" t="s">
        <v>56</v>
      </c>
      <c r="R2417" s="2" t="s">
        <v>57</v>
      </c>
      <c r="S2417" s="2" t="s">
        <v>58</v>
      </c>
    </row>
    <row r="2418" spans="1:34" hidden="1" outlineLevel="1" collapsed="1" x14ac:dyDescent="0.25">
      <c r="A2418" t="s">
        <v>39</v>
      </c>
      <c r="B2418" s="4" t="s">
        <v>34</v>
      </c>
      <c r="C2418" s="4" t="s">
        <v>5613</v>
      </c>
      <c r="D2418" s="4" t="s">
        <v>341</v>
      </c>
      <c r="E2418" s="4">
        <v>5.6539600000000002E-2</v>
      </c>
      <c r="F2418" s="4">
        <v>6.6384300000000001E-4</v>
      </c>
      <c r="G2418" s="4">
        <v>1</v>
      </c>
      <c r="H2418" s="4">
        <v>1</v>
      </c>
      <c r="I2418" s="4">
        <v>2</v>
      </c>
      <c r="J2418" s="4" t="s">
        <v>5609</v>
      </c>
      <c r="K2418" s="4" t="s">
        <v>5614</v>
      </c>
      <c r="L2418" s="4" t="s">
        <v>5615</v>
      </c>
      <c r="M2418" s="4">
        <v>0</v>
      </c>
      <c r="N2418" s="4">
        <v>1278.66884</v>
      </c>
      <c r="O2418" s="4" t="s">
        <v>34</v>
      </c>
      <c r="P2418" s="4" t="s">
        <v>34</v>
      </c>
      <c r="Q2418" s="4">
        <v>1.9819999999999999E-4</v>
      </c>
      <c r="R2418" s="4">
        <v>1.3979999999999999E-2</v>
      </c>
      <c r="S2418" s="4">
        <v>2.23</v>
      </c>
    </row>
    <row r="2419" spans="1:34" x14ac:dyDescent="0.25">
      <c r="A2419" s="3" t="s">
        <v>34</v>
      </c>
      <c r="B2419" s="3" t="s">
        <v>35</v>
      </c>
      <c r="C2419" s="3" t="s">
        <v>5616</v>
      </c>
      <c r="D2419" s="3" t="s">
        <v>5617</v>
      </c>
      <c r="E2419" s="3">
        <v>2E-3</v>
      </c>
      <c r="F2419" s="3">
        <v>1.8120000000000001</v>
      </c>
      <c r="G2419" s="3">
        <v>2</v>
      </c>
      <c r="H2419" s="3">
        <v>1</v>
      </c>
      <c r="I2419" s="3">
        <v>2</v>
      </c>
      <c r="J2419" s="3">
        <v>1</v>
      </c>
      <c r="K2419" s="3">
        <v>680</v>
      </c>
      <c r="L2419" s="3">
        <v>73.8</v>
      </c>
      <c r="M2419" s="3">
        <v>7.01</v>
      </c>
      <c r="N2419" s="3">
        <v>3.83</v>
      </c>
      <c r="O2419" s="3">
        <v>1</v>
      </c>
      <c r="P2419" s="3" t="s">
        <v>421</v>
      </c>
      <c r="Q2419" s="3" t="s">
        <v>39</v>
      </c>
      <c r="R2419" s="3" t="s">
        <v>619</v>
      </c>
      <c r="S2419" s="3" t="s">
        <v>5618</v>
      </c>
      <c r="T2419" s="3" t="s">
        <v>39</v>
      </c>
      <c r="U2419" s="3" t="s">
        <v>5619</v>
      </c>
      <c r="V2419" s="3" t="s">
        <v>39</v>
      </c>
      <c r="W2419" s="3" t="s">
        <v>1885</v>
      </c>
      <c r="X2419" s="3" t="s">
        <v>39</v>
      </c>
      <c r="Y2419" s="3" t="s">
        <v>39</v>
      </c>
      <c r="Z2419" s="3" t="s">
        <v>5620</v>
      </c>
      <c r="AA2419" s="3">
        <v>2</v>
      </c>
      <c r="AB2419" s="3" t="s">
        <v>34</v>
      </c>
      <c r="AC2419" s="3">
        <v>1</v>
      </c>
      <c r="AD2419" s="3">
        <v>0</v>
      </c>
      <c r="AE2419" s="3" t="s">
        <v>39</v>
      </c>
      <c r="AF2419" s="3">
        <v>0</v>
      </c>
      <c r="AG2419" s="3" t="s">
        <v>39</v>
      </c>
      <c r="AH2419" s="3" t="s">
        <v>39</v>
      </c>
    </row>
    <row r="2420" spans="1:34" hidden="1" outlineLevel="1" collapsed="1" x14ac:dyDescent="0.25">
      <c r="A2420" t="s">
        <v>39</v>
      </c>
      <c r="B2420" s="2" t="s">
        <v>45</v>
      </c>
      <c r="C2420" s="2" t="s">
        <v>46</v>
      </c>
      <c r="D2420" s="2" t="s">
        <v>33</v>
      </c>
      <c r="E2420" s="2" t="s">
        <v>47</v>
      </c>
      <c r="F2420" s="2" t="s">
        <v>48</v>
      </c>
      <c r="G2420" s="2" t="s">
        <v>28</v>
      </c>
      <c r="H2420" s="2" t="s">
        <v>49</v>
      </c>
      <c r="I2420" s="2" t="s">
        <v>8</v>
      </c>
      <c r="J2420" s="2" t="s">
        <v>50</v>
      </c>
      <c r="K2420" s="2" t="s">
        <v>51</v>
      </c>
      <c r="L2420" s="2" t="s">
        <v>52</v>
      </c>
      <c r="M2420" s="2" t="s">
        <v>53</v>
      </c>
      <c r="N2420" s="2" t="s">
        <v>54</v>
      </c>
      <c r="O2420" s="2" t="s">
        <v>27</v>
      </c>
      <c r="P2420" s="2" t="s">
        <v>55</v>
      </c>
      <c r="Q2420" s="2" t="s">
        <v>56</v>
      </c>
      <c r="R2420" s="2" t="s">
        <v>57</v>
      </c>
      <c r="S2420" s="2" t="s">
        <v>58</v>
      </c>
    </row>
    <row r="2421" spans="1:34" hidden="1" outlineLevel="1" collapsed="1" x14ac:dyDescent="0.25">
      <c r="A2421" t="s">
        <v>39</v>
      </c>
      <c r="B2421" s="4" t="s">
        <v>34</v>
      </c>
      <c r="C2421" s="4" t="s">
        <v>5621</v>
      </c>
      <c r="D2421" s="4" t="s">
        <v>39</v>
      </c>
      <c r="E2421" s="4">
        <v>6.07165E-2</v>
      </c>
      <c r="F2421" s="4">
        <v>6.6384300000000001E-4</v>
      </c>
      <c r="G2421" s="4">
        <v>1</v>
      </c>
      <c r="H2421" s="4">
        <v>1</v>
      </c>
      <c r="I2421" s="4">
        <v>2</v>
      </c>
      <c r="J2421" s="4" t="s">
        <v>5616</v>
      </c>
      <c r="K2421" s="4" t="s">
        <v>5622</v>
      </c>
      <c r="L2421" s="4" t="s">
        <v>39</v>
      </c>
      <c r="M2421" s="4">
        <v>0</v>
      </c>
      <c r="N2421" s="4">
        <v>1687.8497199999999</v>
      </c>
      <c r="O2421" s="4" t="s">
        <v>34</v>
      </c>
      <c r="P2421" s="4" t="s">
        <v>34</v>
      </c>
      <c r="Q2421" s="4">
        <v>1.9819999999999999E-4</v>
      </c>
      <c r="R2421" s="4">
        <v>1.5429999999999999E-2</v>
      </c>
      <c r="S2421" s="4">
        <v>1.63</v>
      </c>
    </row>
    <row r="2422" spans="1:34" x14ac:dyDescent="0.25">
      <c r="A2422" s="3" t="s">
        <v>34</v>
      </c>
      <c r="B2422" s="3" t="s">
        <v>35</v>
      </c>
      <c r="C2422" s="3" t="s">
        <v>5623</v>
      </c>
      <c r="D2422" s="3" t="s">
        <v>5624</v>
      </c>
      <c r="E2422" s="3">
        <v>2E-3</v>
      </c>
      <c r="F2422" s="3">
        <v>1.806</v>
      </c>
      <c r="G2422" s="3">
        <v>1</v>
      </c>
      <c r="H2422" s="3">
        <v>1</v>
      </c>
      <c r="I2422" s="3">
        <v>1</v>
      </c>
      <c r="J2422" s="3">
        <v>1</v>
      </c>
      <c r="K2422" s="3">
        <v>1224</v>
      </c>
      <c r="L2422" s="3">
        <v>138.69999999999999</v>
      </c>
      <c r="M2422" s="3">
        <v>6.52</v>
      </c>
      <c r="N2422" s="3">
        <v>2.31</v>
      </c>
      <c r="O2422" s="3">
        <v>1</v>
      </c>
      <c r="P2422" s="3" t="s">
        <v>421</v>
      </c>
      <c r="Q2422" s="3" t="s">
        <v>39</v>
      </c>
      <c r="R2422" s="3" t="s">
        <v>2807</v>
      </c>
      <c r="S2422" s="3" t="s">
        <v>5625</v>
      </c>
      <c r="T2422" s="3" t="s">
        <v>39</v>
      </c>
      <c r="U2422" s="3" t="s">
        <v>5626</v>
      </c>
      <c r="V2422" s="3" t="s">
        <v>39</v>
      </c>
      <c r="W2422" s="3" t="s">
        <v>1340</v>
      </c>
      <c r="X2422" s="3" t="s">
        <v>39</v>
      </c>
      <c r="Y2422" s="3" t="s">
        <v>39</v>
      </c>
      <c r="Z2422" s="3" t="s">
        <v>39</v>
      </c>
      <c r="AA2422" s="3">
        <v>0</v>
      </c>
      <c r="AB2422" s="3" t="s">
        <v>34</v>
      </c>
      <c r="AC2422" s="3">
        <v>1</v>
      </c>
      <c r="AD2422" s="3">
        <v>0</v>
      </c>
      <c r="AE2422" s="3" t="s">
        <v>39</v>
      </c>
      <c r="AF2422" s="3">
        <v>0</v>
      </c>
      <c r="AG2422" s="3" t="s">
        <v>39</v>
      </c>
      <c r="AH2422" s="3" t="s">
        <v>39</v>
      </c>
    </row>
    <row r="2423" spans="1:34" hidden="1" outlineLevel="1" collapsed="1" x14ac:dyDescent="0.25">
      <c r="A2423" t="s">
        <v>39</v>
      </c>
      <c r="B2423" s="2" t="s">
        <v>45</v>
      </c>
      <c r="C2423" s="2" t="s">
        <v>46</v>
      </c>
      <c r="D2423" s="2" t="s">
        <v>33</v>
      </c>
      <c r="E2423" s="2" t="s">
        <v>47</v>
      </c>
      <c r="F2423" s="2" t="s">
        <v>48</v>
      </c>
      <c r="G2423" s="2" t="s">
        <v>28</v>
      </c>
      <c r="H2423" s="2" t="s">
        <v>49</v>
      </c>
      <c r="I2423" s="2" t="s">
        <v>8</v>
      </c>
      <c r="J2423" s="2" t="s">
        <v>50</v>
      </c>
      <c r="K2423" s="2" t="s">
        <v>51</v>
      </c>
      <c r="L2423" s="2" t="s">
        <v>52</v>
      </c>
      <c r="M2423" s="2" t="s">
        <v>53</v>
      </c>
      <c r="N2423" s="2" t="s">
        <v>54</v>
      </c>
      <c r="O2423" s="2" t="s">
        <v>27</v>
      </c>
      <c r="P2423" s="2" t="s">
        <v>55</v>
      </c>
      <c r="Q2423" s="2" t="s">
        <v>56</v>
      </c>
      <c r="R2423" s="2" t="s">
        <v>57</v>
      </c>
      <c r="S2423" s="2" t="s">
        <v>58</v>
      </c>
    </row>
    <row r="2424" spans="1:34" hidden="1" outlineLevel="1" collapsed="1" x14ac:dyDescent="0.25">
      <c r="A2424" t="s">
        <v>39</v>
      </c>
      <c r="B2424" s="4" t="s">
        <v>34</v>
      </c>
      <c r="C2424" s="4" t="s">
        <v>5627</v>
      </c>
      <c r="D2424" s="4" t="s">
        <v>39</v>
      </c>
      <c r="E2424" s="4">
        <v>6.1295099999999998E-2</v>
      </c>
      <c r="F2424" s="4">
        <v>6.6384300000000001E-4</v>
      </c>
      <c r="G2424" s="4">
        <v>1</v>
      </c>
      <c r="H2424" s="4">
        <v>1</v>
      </c>
      <c r="I2424" s="4">
        <v>1</v>
      </c>
      <c r="J2424" s="4" t="s">
        <v>5623</v>
      </c>
      <c r="K2424" s="4" t="s">
        <v>5628</v>
      </c>
      <c r="L2424" s="4" t="s">
        <v>39</v>
      </c>
      <c r="M2424" s="4">
        <v>0</v>
      </c>
      <c r="N2424" s="4">
        <v>1442.7525700000001</v>
      </c>
      <c r="O2424" s="4" t="s">
        <v>34</v>
      </c>
      <c r="P2424" s="4" t="s">
        <v>34</v>
      </c>
      <c r="Q2424" s="4">
        <v>1.9819999999999999E-4</v>
      </c>
      <c r="R2424" s="4">
        <v>1.5630000000000002E-2</v>
      </c>
      <c r="S2424" s="4">
        <v>2.31</v>
      </c>
    </row>
    <row r="2425" spans="1:34" x14ac:dyDescent="0.25">
      <c r="A2425" s="3" t="s">
        <v>34</v>
      </c>
      <c r="B2425" s="3" t="s">
        <v>35</v>
      </c>
      <c r="C2425" s="3" t="s">
        <v>5629</v>
      </c>
      <c r="D2425" s="3" t="s">
        <v>5630</v>
      </c>
      <c r="E2425" s="3">
        <v>2E-3</v>
      </c>
      <c r="F2425" s="3">
        <v>1.7709999999999999</v>
      </c>
      <c r="G2425" s="3">
        <v>6</v>
      </c>
      <c r="H2425" s="3">
        <v>1</v>
      </c>
      <c r="I2425" s="3">
        <v>5</v>
      </c>
      <c r="J2425" s="3">
        <v>1</v>
      </c>
      <c r="K2425" s="3">
        <v>289</v>
      </c>
      <c r="L2425" s="3">
        <v>32.9</v>
      </c>
      <c r="M2425" s="3">
        <v>9.85</v>
      </c>
      <c r="N2425" s="3">
        <v>7.34</v>
      </c>
      <c r="O2425" s="3">
        <v>1</v>
      </c>
      <c r="P2425" s="3" t="s">
        <v>39</v>
      </c>
      <c r="Q2425" s="3" t="s">
        <v>39</v>
      </c>
      <c r="R2425" s="3" t="s">
        <v>39</v>
      </c>
      <c r="S2425" s="3" t="s">
        <v>5631</v>
      </c>
      <c r="T2425" s="3" t="s">
        <v>39</v>
      </c>
      <c r="U2425" s="3" t="s">
        <v>5629</v>
      </c>
      <c r="V2425" s="3" t="s">
        <v>39</v>
      </c>
      <c r="W2425" s="3" t="s">
        <v>1340</v>
      </c>
      <c r="X2425" s="3" t="s">
        <v>39</v>
      </c>
      <c r="Y2425" s="3" t="s">
        <v>39</v>
      </c>
      <c r="Z2425" s="3" t="s">
        <v>39</v>
      </c>
      <c r="AA2425" s="3">
        <v>0</v>
      </c>
      <c r="AB2425" s="3" t="s">
        <v>34</v>
      </c>
      <c r="AC2425" s="3">
        <v>1</v>
      </c>
      <c r="AD2425" s="3">
        <v>0</v>
      </c>
      <c r="AE2425" s="3" t="s">
        <v>39</v>
      </c>
      <c r="AF2425" s="3">
        <v>1</v>
      </c>
      <c r="AG2425" s="3" t="s">
        <v>2733</v>
      </c>
      <c r="AH2425" s="3" t="s">
        <v>5632</v>
      </c>
    </row>
    <row r="2426" spans="1:34" hidden="1" outlineLevel="1" collapsed="1" x14ac:dyDescent="0.25">
      <c r="A2426" t="s">
        <v>39</v>
      </c>
      <c r="B2426" s="2" t="s">
        <v>45</v>
      </c>
      <c r="C2426" s="2" t="s">
        <v>46</v>
      </c>
      <c r="D2426" s="2" t="s">
        <v>33</v>
      </c>
      <c r="E2426" s="2" t="s">
        <v>47</v>
      </c>
      <c r="F2426" s="2" t="s">
        <v>48</v>
      </c>
      <c r="G2426" s="2" t="s">
        <v>28</v>
      </c>
      <c r="H2426" s="2" t="s">
        <v>49</v>
      </c>
      <c r="I2426" s="2" t="s">
        <v>8</v>
      </c>
      <c r="J2426" s="2" t="s">
        <v>50</v>
      </c>
      <c r="K2426" s="2" t="s">
        <v>51</v>
      </c>
      <c r="L2426" s="2" t="s">
        <v>52</v>
      </c>
      <c r="M2426" s="2" t="s">
        <v>53</v>
      </c>
      <c r="N2426" s="2" t="s">
        <v>54</v>
      </c>
      <c r="O2426" s="2" t="s">
        <v>27</v>
      </c>
      <c r="P2426" s="2" t="s">
        <v>55</v>
      </c>
      <c r="Q2426" s="2" t="s">
        <v>56</v>
      </c>
      <c r="R2426" s="2" t="s">
        <v>57</v>
      </c>
      <c r="S2426" s="2" t="s">
        <v>58</v>
      </c>
    </row>
    <row r="2427" spans="1:34" hidden="1" outlineLevel="1" collapsed="1" x14ac:dyDescent="0.25">
      <c r="A2427" t="s">
        <v>39</v>
      </c>
      <c r="B2427" s="4" t="s">
        <v>34</v>
      </c>
      <c r="C2427" s="4" t="s">
        <v>5633</v>
      </c>
      <c r="D2427" s="4" t="s">
        <v>5634</v>
      </c>
      <c r="E2427" s="4">
        <v>6.5184800000000001E-2</v>
      </c>
      <c r="F2427" s="4">
        <v>6.6384300000000001E-4</v>
      </c>
      <c r="G2427" s="4">
        <v>1</v>
      </c>
      <c r="H2427" s="4">
        <v>1</v>
      </c>
      <c r="I2427" s="4">
        <v>5</v>
      </c>
      <c r="J2427" s="4" t="s">
        <v>5629</v>
      </c>
      <c r="K2427" s="4" t="s">
        <v>5635</v>
      </c>
      <c r="L2427" s="4" t="s">
        <v>5636</v>
      </c>
      <c r="M2427" s="4">
        <v>0</v>
      </c>
      <c r="N2427" s="4">
        <v>1787.7978800000001</v>
      </c>
      <c r="O2427" s="4" t="s">
        <v>34</v>
      </c>
      <c r="P2427" s="4" t="s">
        <v>34</v>
      </c>
      <c r="Q2427" s="4">
        <v>1.9819999999999999E-4</v>
      </c>
      <c r="R2427" s="4">
        <v>1.695E-2</v>
      </c>
      <c r="S2427" s="4">
        <v>1.88</v>
      </c>
    </row>
    <row r="2428" spans="1:34" x14ac:dyDescent="0.25">
      <c r="A2428" s="3" t="s">
        <v>34</v>
      </c>
      <c r="B2428" s="3" t="s">
        <v>35</v>
      </c>
      <c r="C2428" s="3" t="s">
        <v>5637</v>
      </c>
      <c r="D2428" s="3" t="s">
        <v>5638</v>
      </c>
      <c r="E2428" s="3">
        <v>2E-3</v>
      </c>
      <c r="F2428" s="3">
        <v>1.766</v>
      </c>
      <c r="G2428" s="3">
        <v>4</v>
      </c>
      <c r="H2428" s="3">
        <v>1</v>
      </c>
      <c r="I2428" s="3">
        <v>2</v>
      </c>
      <c r="J2428" s="3">
        <v>1</v>
      </c>
      <c r="K2428" s="3">
        <v>425</v>
      </c>
      <c r="L2428" s="3">
        <v>47.4</v>
      </c>
      <c r="M2428" s="3">
        <v>8.7200000000000006</v>
      </c>
      <c r="N2428" s="3">
        <v>3.87</v>
      </c>
      <c r="O2428" s="3">
        <v>1</v>
      </c>
      <c r="P2428" s="3" t="s">
        <v>5569</v>
      </c>
      <c r="Q2428" s="3" t="s">
        <v>39</v>
      </c>
      <c r="R2428" s="3" t="s">
        <v>39</v>
      </c>
      <c r="S2428" s="3" t="s">
        <v>39</v>
      </c>
      <c r="T2428" s="3" t="s">
        <v>39</v>
      </c>
      <c r="U2428" s="3" t="s">
        <v>5637</v>
      </c>
      <c r="V2428" s="3" t="s">
        <v>39</v>
      </c>
      <c r="W2428" s="3" t="s">
        <v>879</v>
      </c>
      <c r="X2428" s="3" t="s">
        <v>39</v>
      </c>
      <c r="Y2428" s="3" t="s">
        <v>39</v>
      </c>
      <c r="Z2428" s="3" t="s">
        <v>39</v>
      </c>
      <c r="AA2428" s="3">
        <v>0</v>
      </c>
      <c r="AB2428" s="3" t="s">
        <v>34</v>
      </c>
      <c r="AC2428" s="3">
        <v>1</v>
      </c>
      <c r="AD2428" s="3">
        <v>0</v>
      </c>
      <c r="AE2428" s="3" t="s">
        <v>39</v>
      </c>
      <c r="AF2428" s="3">
        <v>0</v>
      </c>
      <c r="AG2428" s="3" t="s">
        <v>39</v>
      </c>
      <c r="AH2428" s="3" t="s">
        <v>39</v>
      </c>
    </row>
    <row r="2429" spans="1:34" hidden="1" outlineLevel="1" collapsed="1" x14ac:dyDescent="0.25">
      <c r="A2429" t="s">
        <v>39</v>
      </c>
      <c r="B2429" s="2" t="s">
        <v>45</v>
      </c>
      <c r="C2429" s="2" t="s">
        <v>46</v>
      </c>
      <c r="D2429" s="2" t="s">
        <v>33</v>
      </c>
      <c r="E2429" s="2" t="s">
        <v>47</v>
      </c>
      <c r="F2429" s="2" t="s">
        <v>48</v>
      </c>
      <c r="G2429" s="2" t="s">
        <v>28</v>
      </c>
      <c r="H2429" s="2" t="s">
        <v>49</v>
      </c>
      <c r="I2429" s="2" t="s">
        <v>8</v>
      </c>
      <c r="J2429" s="2" t="s">
        <v>50</v>
      </c>
      <c r="K2429" s="2" t="s">
        <v>51</v>
      </c>
      <c r="L2429" s="2" t="s">
        <v>52</v>
      </c>
      <c r="M2429" s="2" t="s">
        <v>53</v>
      </c>
      <c r="N2429" s="2" t="s">
        <v>54</v>
      </c>
      <c r="O2429" s="2" t="s">
        <v>27</v>
      </c>
      <c r="P2429" s="2" t="s">
        <v>55</v>
      </c>
      <c r="Q2429" s="2" t="s">
        <v>56</v>
      </c>
      <c r="R2429" s="2" t="s">
        <v>57</v>
      </c>
      <c r="S2429" s="2" t="s">
        <v>58</v>
      </c>
    </row>
    <row r="2430" spans="1:34" hidden="1" outlineLevel="1" collapsed="1" x14ac:dyDescent="0.25">
      <c r="A2430" t="s">
        <v>39</v>
      </c>
      <c r="B2430" s="4" t="s">
        <v>34</v>
      </c>
      <c r="C2430" s="4" t="s">
        <v>5639</v>
      </c>
      <c r="D2430" s="4" t="s">
        <v>39</v>
      </c>
      <c r="E2430" s="4">
        <v>6.5803500000000001E-2</v>
      </c>
      <c r="F2430" s="4">
        <v>6.6384300000000001E-4</v>
      </c>
      <c r="G2430" s="4">
        <v>1</v>
      </c>
      <c r="H2430" s="4">
        <v>1</v>
      </c>
      <c r="I2430" s="4">
        <v>2</v>
      </c>
      <c r="J2430" s="4" t="s">
        <v>5637</v>
      </c>
      <c r="K2430" s="4" t="s">
        <v>5640</v>
      </c>
      <c r="L2430" s="4" t="s">
        <v>39</v>
      </c>
      <c r="M2430" s="4">
        <v>0</v>
      </c>
      <c r="N2430" s="4">
        <v>1654.8686600000001</v>
      </c>
      <c r="O2430" s="4" t="s">
        <v>34</v>
      </c>
      <c r="P2430" s="4" t="s">
        <v>34</v>
      </c>
      <c r="Q2430" s="4">
        <v>1.9819999999999999E-4</v>
      </c>
      <c r="R2430" s="4">
        <v>1.7149999999999999E-2</v>
      </c>
      <c r="S2430" s="4">
        <v>1.77</v>
      </c>
    </row>
    <row r="2431" spans="1:34" x14ac:dyDescent="0.25">
      <c r="A2431" s="3" t="s">
        <v>34</v>
      </c>
      <c r="B2431" s="3" t="s">
        <v>35</v>
      </c>
      <c r="C2431" s="3" t="s">
        <v>5641</v>
      </c>
      <c r="D2431" s="3" t="s">
        <v>5642</v>
      </c>
      <c r="E2431" s="3">
        <v>4.0000000000000001E-3</v>
      </c>
      <c r="F2431" s="3">
        <v>1.738</v>
      </c>
      <c r="G2431" s="3">
        <v>2</v>
      </c>
      <c r="H2431" s="3">
        <v>1</v>
      </c>
      <c r="I2431" s="3">
        <v>1</v>
      </c>
      <c r="J2431" s="3">
        <v>1</v>
      </c>
      <c r="K2431" s="3">
        <v>713</v>
      </c>
      <c r="L2431" s="3">
        <v>80.099999999999994</v>
      </c>
      <c r="M2431" s="3">
        <v>5.17</v>
      </c>
      <c r="N2431" s="3">
        <v>2.1</v>
      </c>
      <c r="O2431" s="3">
        <v>1</v>
      </c>
      <c r="P2431" s="3" t="s">
        <v>39</v>
      </c>
      <c r="Q2431" s="3" t="s">
        <v>39</v>
      </c>
      <c r="R2431" s="3" t="s">
        <v>39</v>
      </c>
      <c r="S2431" s="3" t="s">
        <v>5643</v>
      </c>
      <c r="T2431" s="3" t="s">
        <v>39</v>
      </c>
      <c r="U2431" s="3" t="s">
        <v>5641</v>
      </c>
      <c r="V2431" s="3" t="s">
        <v>39</v>
      </c>
      <c r="W2431" s="3" t="s">
        <v>226</v>
      </c>
      <c r="X2431" s="3" t="s">
        <v>39</v>
      </c>
      <c r="Y2431" s="3" t="s">
        <v>39</v>
      </c>
      <c r="Z2431" s="3" t="s">
        <v>39</v>
      </c>
      <c r="AA2431" s="3">
        <v>0</v>
      </c>
      <c r="AB2431" s="3" t="s">
        <v>34</v>
      </c>
      <c r="AC2431" s="3">
        <v>1</v>
      </c>
      <c r="AD2431" s="3">
        <v>0</v>
      </c>
      <c r="AE2431" s="3" t="s">
        <v>39</v>
      </c>
      <c r="AF2431" s="3">
        <v>0</v>
      </c>
      <c r="AG2431" s="3" t="s">
        <v>39</v>
      </c>
      <c r="AH2431" s="3" t="s">
        <v>39</v>
      </c>
    </row>
    <row r="2432" spans="1:34" hidden="1" outlineLevel="1" collapsed="1" x14ac:dyDescent="0.25">
      <c r="A2432" t="s">
        <v>39</v>
      </c>
      <c r="B2432" s="2" t="s">
        <v>45</v>
      </c>
      <c r="C2432" s="2" t="s">
        <v>46</v>
      </c>
      <c r="D2432" s="2" t="s">
        <v>33</v>
      </c>
      <c r="E2432" s="2" t="s">
        <v>47</v>
      </c>
      <c r="F2432" s="2" t="s">
        <v>48</v>
      </c>
      <c r="G2432" s="2" t="s">
        <v>28</v>
      </c>
      <c r="H2432" s="2" t="s">
        <v>49</v>
      </c>
      <c r="I2432" s="2" t="s">
        <v>8</v>
      </c>
      <c r="J2432" s="2" t="s">
        <v>50</v>
      </c>
      <c r="K2432" s="2" t="s">
        <v>51</v>
      </c>
      <c r="L2432" s="2" t="s">
        <v>52</v>
      </c>
      <c r="M2432" s="2" t="s">
        <v>53</v>
      </c>
      <c r="N2432" s="2" t="s">
        <v>54</v>
      </c>
      <c r="O2432" s="2" t="s">
        <v>27</v>
      </c>
      <c r="P2432" s="2" t="s">
        <v>55</v>
      </c>
      <c r="Q2432" s="2" t="s">
        <v>56</v>
      </c>
      <c r="R2432" s="2" t="s">
        <v>57</v>
      </c>
      <c r="S2432" s="2" t="s">
        <v>58</v>
      </c>
    </row>
    <row r="2433" spans="1:34" hidden="1" outlineLevel="1" collapsed="1" x14ac:dyDescent="0.25">
      <c r="A2433" t="s">
        <v>39</v>
      </c>
      <c r="B2433" s="4" t="s">
        <v>34</v>
      </c>
      <c r="C2433" s="4" t="s">
        <v>5644</v>
      </c>
      <c r="D2433" s="4" t="s">
        <v>39</v>
      </c>
      <c r="E2433" s="4">
        <v>6.8981000000000001E-2</v>
      </c>
      <c r="F2433" s="4">
        <v>1.35166E-3</v>
      </c>
      <c r="G2433" s="4">
        <v>1</v>
      </c>
      <c r="H2433" s="4">
        <v>1</v>
      </c>
      <c r="I2433" s="4">
        <v>1</v>
      </c>
      <c r="J2433" s="4" t="s">
        <v>5641</v>
      </c>
      <c r="K2433" s="4" t="s">
        <v>5645</v>
      </c>
      <c r="L2433" s="4" t="s">
        <v>39</v>
      </c>
      <c r="M2433" s="4">
        <v>0</v>
      </c>
      <c r="N2433" s="4">
        <v>1508.6903600000001</v>
      </c>
      <c r="O2433" s="4" t="s">
        <v>34</v>
      </c>
      <c r="P2433" s="4" t="s">
        <v>34</v>
      </c>
      <c r="Q2433" s="4">
        <v>3.7310000000000002E-4</v>
      </c>
      <c r="R2433" s="4">
        <v>1.8290000000000001E-2</v>
      </c>
      <c r="S2433" s="4">
        <v>2.1</v>
      </c>
    </row>
    <row r="2434" spans="1:34" x14ac:dyDescent="0.25">
      <c r="A2434" s="3" t="s">
        <v>34</v>
      </c>
      <c r="B2434" s="3" t="s">
        <v>35</v>
      </c>
      <c r="C2434" s="3" t="s">
        <v>5646</v>
      </c>
      <c r="D2434" s="3" t="s">
        <v>5647</v>
      </c>
      <c r="E2434" s="3">
        <v>4.0000000000000001E-3</v>
      </c>
      <c r="F2434" s="3">
        <v>1.696</v>
      </c>
      <c r="G2434" s="3">
        <v>10</v>
      </c>
      <c r="H2434" s="3">
        <v>1</v>
      </c>
      <c r="I2434" s="3">
        <v>1</v>
      </c>
      <c r="J2434" s="3">
        <v>1</v>
      </c>
      <c r="K2434" s="3">
        <v>274</v>
      </c>
      <c r="L2434" s="3">
        <v>31.3</v>
      </c>
      <c r="M2434" s="3">
        <v>9.7200000000000006</v>
      </c>
      <c r="N2434" s="3">
        <v>2.63</v>
      </c>
      <c r="O2434" s="3">
        <v>1</v>
      </c>
      <c r="P2434" s="3" t="s">
        <v>3077</v>
      </c>
      <c r="Q2434" s="3" t="s">
        <v>5648</v>
      </c>
      <c r="R2434" s="3" t="s">
        <v>5570</v>
      </c>
      <c r="S2434" s="3" t="s">
        <v>5649</v>
      </c>
      <c r="T2434" s="3" t="s">
        <v>5650</v>
      </c>
      <c r="U2434" s="3" t="s">
        <v>5646</v>
      </c>
      <c r="V2434" s="3" t="s">
        <v>5651</v>
      </c>
      <c r="W2434" s="3" t="s">
        <v>1885</v>
      </c>
      <c r="X2434" s="3" t="s">
        <v>5652</v>
      </c>
      <c r="Y2434" s="3" t="s">
        <v>5653</v>
      </c>
      <c r="Z2434" s="3" t="s">
        <v>39</v>
      </c>
      <c r="AA2434" s="3">
        <v>6</v>
      </c>
      <c r="AB2434" s="3" t="s">
        <v>34</v>
      </c>
      <c r="AC2434" s="3">
        <v>1</v>
      </c>
      <c r="AD2434" s="3">
        <v>1</v>
      </c>
      <c r="AE2434" s="3" t="s">
        <v>5654</v>
      </c>
      <c r="AF2434" s="3">
        <v>0</v>
      </c>
      <c r="AG2434" s="3" t="s">
        <v>39</v>
      </c>
      <c r="AH2434" s="3" t="s">
        <v>5654</v>
      </c>
    </row>
    <row r="2435" spans="1:34" hidden="1" outlineLevel="1" collapsed="1" x14ac:dyDescent="0.25">
      <c r="A2435" t="s">
        <v>39</v>
      </c>
      <c r="B2435" s="2" t="s">
        <v>45</v>
      </c>
      <c r="C2435" s="2" t="s">
        <v>46</v>
      </c>
      <c r="D2435" s="2" t="s">
        <v>33</v>
      </c>
      <c r="E2435" s="2" t="s">
        <v>47</v>
      </c>
      <c r="F2435" s="2" t="s">
        <v>48</v>
      </c>
      <c r="G2435" s="2" t="s">
        <v>28</v>
      </c>
      <c r="H2435" s="2" t="s">
        <v>49</v>
      </c>
      <c r="I2435" s="2" t="s">
        <v>8</v>
      </c>
      <c r="J2435" s="2" t="s">
        <v>50</v>
      </c>
      <c r="K2435" s="2" t="s">
        <v>51</v>
      </c>
      <c r="L2435" s="2" t="s">
        <v>52</v>
      </c>
      <c r="M2435" s="2" t="s">
        <v>53</v>
      </c>
      <c r="N2435" s="2" t="s">
        <v>54</v>
      </c>
      <c r="O2435" s="2" t="s">
        <v>27</v>
      </c>
      <c r="P2435" s="2" t="s">
        <v>55</v>
      </c>
      <c r="Q2435" s="2" t="s">
        <v>56</v>
      </c>
      <c r="R2435" s="2" t="s">
        <v>57</v>
      </c>
      <c r="S2435" s="2" t="s">
        <v>58</v>
      </c>
    </row>
    <row r="2436" spans="1:34" hidden="1" outlineLevel="1" collapsed="1" x14ac:dyDescent="0.25">
      <c r="A2436" t="s">
        <v>39</v>
      </c>
      <c r="B2436" s="4" t="s">
        <v>34</v>
      </c>
      <c r="C2436" s="4" t="s">
        <v>5655</v>
      </c>
      <c r="D2436" s="4" t="s">
        <v>5656</v>
      </c>
      <c r="E2436" s="4">
        <v>7.4366199999999993E-2</v>
      </c>
      <c r="F2436" s="4">
        <v>1.35166E-3</v>
      </c>
      <c r="G2436" s="4">
        <v>1</v>
      </c>
      <c r="H2436" s="4">
        <v>1</v>
      </c>
      <c r="I2436" s="4">
        <v>1</v>
      </c>
      <c r="J2436" s="4" t="s">
        <v>5646</v>
      </c>
      <c r="K2436" s="4" t="s">
        <v>5657</v>
      </c>
      <c r="L2436" s="4" t="s">
        <v>5658</v>
      </c>
      <c r="M2436" s="4">
        <v>0</v>
      </c>
      <c r="N2436" s="4">
        <v>2510.2068800000002</v>
      </c>
      <c r="O2436" s="4" t="s">
        <v>34</v>
      </c>
      <c r="P2436" s="4" t="s">
        <v>34</v>
      </c>
      <c r="Q2436" s="4">
        <v>3.7310000000000002E-4</v>
      </c>
      <c r="R2436" s="4">
        <v>2.0160000000000001E-2</v>
      </c>
      <c r="S2436" s="4">
        <v>2.63</v>
      </c>
    </row>
    <row r="2437" spans="1:34" x14ac:dyDescent="0.25">
      <c r="A2437" s="3" t="s">
        <v>34</v>
      </c>
      <c r="B2437" s="3" t="s">
        <v>35</v>
      </c>
      <c r="C2437" s="3" t="s">
        <v>5659</v>
      </c>
      <c r="D2437" s="3" t="s">
        <v>5660</v>
      </c>
      <c r="E2437" s="3">
        <v>4.0000000000000001E-3</v>
      </c>
      <c r="F2437" s="3">
        <v>1.6950000000000001</v>
      </c>
      <c r="G2437" s="3">
        <v>6</v>
      </c>
      <c r="H2437" s="3">
        <v>1</v>
      </c>
      <c r="I2437" s="3">
        <v>1</v>
      </c>
      <c r="J2437" s="3">
        <v>1</v>
      </c>
      <c r="K2437" s="3">
        <v>220</v>
      </c>
      <c r="L2437" s="3">
        <v>24.6</v>
      </c>
      <c r="M2437" s="3">
        <v>4.88</v>
      </c>
      <c r="N2437" s="3">
        <v>2.62</v>
      </c>
      <c r="O2437" s="3">
        <v>1</v>
      </c>
      <c r="P2437" s="3" t="s">
        <v>39</v>
      </c>
      <c r="Q2437" s="3" t="s">
        <v>39</v>
      </c>
      <c r="R2437" s="3" t="s">
        <v>39</v>
      </c>
      <c r="S2437" s="3" t="s">
        <v>5661</v>
      </c>
      <c r="T2437" s="3" t="s">
        <v>39</v>
      </c>
      <c r="U2437" s="3" t="s">
        <v>5659</v>
      </c>
      <c r="V2437" s="3" t="s">
        <v>39</v>
      </c>
      <c r="W2437" s="3" t="s">
        <v>427</v>
      </c>
      <c r="X2437" s="3" t="s">
        <v>39</v>
      </c>
      <c r="Y2437" s="3" t="s">
        <v>39</v>
      </c>
      <c r="Z2437" s="3" t="s">
        <v>39</v>
      </c>
      <c r="AA2437" s="3">
        <v>0</v>
      </c>
      <c r="AB2437" s="3" t="s">
        <v>34</v>
      </c>
      <c r="AC2437" s="3">
        <v>1</v>
      </c>
      <c r="AD2437" s="3">
        <v>0</v>
      </c>
      <c r="AE2437" s="3" t="s">
        <v>39</v>
      </c>
      <c r="AF2437" s="3">
        <v>0</v>
      </c>
      <c r="AG2437" s="3" t="s">
        <v>39</v>
      </c>
      <c r="AH2437" s="3" t="s">
        <v>39</v>
      </c>
    </row>
    <row r="2438" spans="1:34" hidden="1" outlineLevel="1" collapsed="1" x14ac:dyDescent="0.25">
      <c r="A2438" t="s">
        <v>39</v>
      </c>
      <c r="B2438" s="2" t="s">
        <v>45</v>
      </c>
      <c r="C2438" s="2" t="s">
        <v>46</v>
      </c>
      <c r="D2438" s="2" t="s">
        <v>33</v>
      </c>
      <c r="E2438" s="2" t="s">
        <v>47</v>
      </c>
      <c r="F2438" s="2" t="s">
        <v>48</v>
      </c>
      <c r="G2438" s="2" t="s">
        <v>28</v>
      </c>
      <c r="H2438" s="2" t="s">
        <v>49</v>
      </c>
      <c r="I2438" s="2" t="s">
        <v>8</v>
      </c>
      <c r="J2438" s="2" t="s">
        <v>50</v>
      </c>
      <c r="K2438" s="2" t="s">
        <v>51</v>
      </c>
      <c r="L2438" s="2" t="s">
        <v>52</v>
      </c>
      <c r="M2438" s="2" t="s">
        <v>53</v>
      </c>
      <c r="N2438" s="2" t="s">
        <v>54</v>
      </c>
      <c r="O2438" s="2" t="s">
        <v>27</v>
      </c>
      <c r="P2438" s="2" t="s">
        <v>55</v>
      </c>
      <c r="Q2438" s="2" t="s">
        <v>56</v>
      </c>
      <c r="R2438" s="2" t="s">
        <v>57</v>
      </c>
      <c r="S2438" s="2" t="s">
        <v>58</v>
      </c>
    </row>
    <row r="2439" spans="1:34" hidden="1" outlineLevel="1" collapsed="1" x14ac:dyDescent="0.25">
      <c r="A2439" t="s">
        <v>39</v>
      </c>
      <c r="B2439" s="4" t="s">
        <v>34</v>
      </c>
      <c r="C2439" s="4" t="s">
        <v>5662</v>
      </c>
      <c r="D2439" s="4" t="s">
        <v>39</v>
      </c>
      <c r="E2439" s="4">
        <v>7.4366199999999993E-2</v>
      </c>
      <c r="F2439" s="4">
        <v>1.35166E-3</v>
      </c>
      <c r="G2439" s="4">
        <v>1</v>
      </c>
      <c r="H2439" s="4">
        <v>1</v>
      </c>
      <c r="I2439" s="4">
        <v>1</v>
      </c>
      <c r="J2439" s="4" t="s">
        <v>5659</v>
      </c>
      <c r="K2439" s="4" t="s">
        <v>5663</v>
      </c>
      <c r="L2439" s="4" t="s">
        <v>39</v>
      </c>
      <c r="M2439" s="4">
        <v>0</v>
      </c>
      <c r="N2439" s="4">
        <v>1581.7431300000001</v>
      </c>
      <c r="O2439" s="4" t="s">
        <v>34</v>
      </c>
      <c r="P2439" s="4" t="s">
        <v>34</v>
      </c>
      <c r="Q2439" s="4">
        <v>3.7310000000000002E-4</v>
      </c>
      <c r="R2439" s="4">
        <v>2.0199999999999999E-2</v>
      </c>
      <c r="S2439" s="4">
        <v>2.62</v>
      </c>
    </row>
    <row r="2440" spans="1:34" x14ac:dyDescent="0.25">
      <c r="A2440" s="3" t="s">
        <v>34</v>
      </c>
      <c r="B2440" s="3" t="s">
        <v>35</v>
      </c>
      <c r="C2440" s="3" t="s">
        <v>5664</v>
      </c>
      <c r="D2440" s="3" t="s">
        <v>5665</v>
      </c>
      <c r="E2440" s="3">
        <v>4.0000000000000001E-3</v>
      </c>
      <c r="F2440" s="3">
        <v>1.6919999999999999</v>
      </c>
      <c r="G2440" s="3">
        <v>5</v>
      </c>
      <c r="H2440" s="3">
        <v>1</v>
      </c>
      <c r="I2440" s="3">
        <v>1</v>
      </c>
      <c r="J2440" s="3">
        <v>1</v>
      </c>
      <c r="K2440" s="3">
        <v>507</v>
      </c>
      <c r="L2440" s="3">
        <v>56</v>
      </c>
      <c r="M2440" s="3">
        <v>6.7</v>
      </c>
      <c r="N2440" s="3">
        <v>0</v>
      </c>
      <c r="O2440" s="3">
        <v>1</v>
      </c>
      <c r="P2440" s="3" t="s">
        <v>421</v>
      </c>
      <c r="Q2440" s="3" t="s">
        <v>885</v>
      </c>
      <c r="R2440" s="3" t="s">
        <v>619</v>
      </c>
      <c r="S2440" s="3" t="s">
        <v>5666</v>
      </c>
      <c r="T2440" s="3" t="s">
        <v>39</v>
      </c>
      <c r="U2440" s="3" t="s">
        <v>5667</v>
      </c>
      <c r="V2440" s="3" t="s">
        <v>39</v>
      </c>
      <c r="W2440" s="3" t="s">
        <v>226</v>
      </c>
      <c r="X2440" s="3" t="s">
        <v>39</v>
      </c>
      <c r="Y2440" s="3" t="s">
        <v>39</v>
      </c>
      <c r="Z2440" s="3" t="s">
        <v>39</v>
      </c>
      <c r="AA2440" s="3">
        <v>0</v>
      </c>
      <c r="AB2440" s="3" t="s">
        <v>34</v>
      </c>
      <c r="AC2440" s="3">
        <v>1</v>
      </c>
      <c r="AD2440" s="3">
        <v>0</v>
      </c>
      <c r="AE2440" s="3" t="s">
        <v>39</v>
      </c>
      <c r="AF2440" s="3">
        <v>0</v>
      </c>
      <c r="AG2440" s="3" t="s">
        <v>39</v>
      </c>
      <c r="AH2440" s="3" t="s">
        <v>39</v>
      </c>
    </row>
    <row r="2441" spans="1:34" hidden="1" outlineLevel="1" collapsed="1" x14ac:dyDescent="0.25">
      <c r="A2441" t="s">
        <v>39</v>
      </c>
      <c r="B2441" s="2" t="s">
        <v>45</v>
      </c>
      <c r="C2441" s="2" t="s">
        <v>46</v>
      </c>
      <c r="D2441" s="2" t="s">
        <v>33</v>
      </c>
      <c r="E2441" s="2" t="s">
        <v>47</v>
      </c>
      <c r="F2441" s="2" t="s">
        <v>48</v>
      </c>
      <c r="G2441" s="2" t="s">
        <v>28</v>
      </c>
      <c r="H2441" s="2" t="s">
        <v>49</v>
      </c>
      <c r="I2441" s="2" t="s">
        <v>8</v>
      </c>
      <c r="J2441" s="2" t="s">
        <v>50</v>
      </c>
      <c r="K2441" s="2" t="s">
        <v>51</v>
      </c>
      <c r="L2441" s="2" t="s">
        <v>52</v>
      </c>
      <c r="M2441" s="2" t="s">
        <v>53</v>
      </c>
      <c r="N2441" s="2" t="s">
        <v>54</v>
      </c>
      <c r="O2441" s="2" t="s">
        <v>27</v>
      </c>
      <c r="P2441" s="2" t="s">
        <v>55</v>
      </c>
      <c r="Q2441" s="2" t="s">
        <v>56</v>
      </c>
      <c r="R2441" s="2" t="s">
        <v>57</v>
      </c>
      <c r="S2441" s="2" t="s">
        <v>58</v>
      </c>
    </row>
    <row r="2442" spans="1:34" hidden="1" outlineLevel="1" collapsed="1" x14ac:dyDescent="0.25">
      <c r="A2442" t="s">
        <v>39</v>
      </c>
      <c r="B2442" s="4" t="s">
        <v>34</v>
      </c>
      <c r="C2442" s="4" t="s">
        <v>5668</v>
      </c>
      <c r="D2442" s="4" t="s">
        <v>39</v>
      </c>
      <c r="E2442" s="4">
        <v>7.4715599999999993E-2</v>
      </c>
      <c r="F2442" s="4">
        <v>1.35166E-3</v>
      </c>
      <c r="G2442" s="4">
        <v>1</v>
      </c>
      <c r="H2442" s="4">
        <v>1</v>
      </c>
      <c r="I2442" s="4">
        <v>1</v>
      </c>
      <c r="J2442" s="4" t="s">
        <v>5664</v>
      </c>
      <c r="K2442" s="4" t="s">
        <v>5669</v>
      </c>
      <c r="L2442" s="4" t="s">
        <v>39</v>
      </c>
      <c r="M2442" s="4">
        <v>0</v>
      </c>
      <c r="N2442" s="4">
        <v>2220.1870399999998</v>
      </c>
      <c r="O2442" s="4" t="s">
        <v>34</v>
      </c>
      <c r="P2442" s="4" t="s">
        <v>34</v>
      </c>
      <c r="Q2442" s="4">
        <v>3.7310000000000002E-4</v>
      </c>
      <c r="R2442" s="4">
        <v>2.0310000000000002E-2</v>
      </c>
      <c r="S2442" s="4">
        <v>1.49</v>
      </c>
    </row>
    <row r="2443" spans="1:34" x14ac:dyDescent="0.25">
      <c r="A2443" s="3" t="s">
        <v>34</v>
      </c>
      <c r="B2443" s="3" t="s">
        <v>35</v>
      </c>
      <c r="C2443" s="3" t="s">
        <v>5670</v>
      </c>
      <c r="D2443" s="3" t="s">
        <v>5671</v>
      </c>
      <c r="E2443" s="3">
        <v>4.0000000000000001E-3</v>
      </c>
      <c r="F2443" s="3">
        <v>1.6879999999999999</v>
      </c>
      <c r="G2443" s="3">
        <v>4</v>
      </c>
      <c r="H2443" s="3">
        <v>1</v>
      </c>
      <c r="I2443" s="3">
        <v>2</v>
      </c>
      <c r="J2443" s="3">
        <v>1</v>
      </c>
      <c r="K2443" s="3">
        <v>369</v>
      </c>
      <c r="L2443" s="3">
        <v>40.700000000000003</v>
      </c>
      <c r="M2443" s="3">
        <v>8.34</v>
      </c>
      <c r="N2443" s="3">
        <v>3.98</v>
      </c>
      <c r="O2443" s="3">
        <v>1</v>
      </c>
      <c r="P2443" s="3" t="s">
        <v>39</v>
      </c>
      <c r="Q2443" s="3" t="s">
        <v>39</v>
      </c>
      <c r="R2443" s="3" t="s">
        <v>602</v>
      </c>
      <c r="S2443" s="3" t="s">
        <v>5672</v>
      </c>
      <c r="T2443" s="3" t="s">
        <v>39</v>
      </c>
      <c r="U2443" s="3" t="s">
        <v>5673</v>
      </c>
      <c r="V2443" s="3" t="s">
        <v>39</v>
      </c>
      <c r="W2443" s="3" t="s">
        <v>604</v>
      </c>
      <c r="X2443" s="3" t="s">
        <v>39</v>
      </c>
      <c r="Y2443" s="3" t="s">
        <v>39</v>
      </c>
      <c r="Z2443" s="3" t="s">
        <v>39</v>
      </c>
      <c r="AA2443" s="3">
        <v>0</v>
      </c>
      <c r="AB2443" s="3" t="s">
        <v>34</v>
      </c>
      <c r="AC2443" s="3">
        <v>1</v>
      </c>
      <c r="AD2443" s="3">
        <v>0</v>
      </c>
      <c r="AE2443" s="3" t="s">
        <v>39</v>
      </c>
      <c r="AF2443" s="3">
        <v>1</v>
      </c>
      <c r="AG2443" s="3" t="s">
        <v>5674</v>
      </c>
      <c r="AH2443" s="3" t="s">
        <v>5674</v>
      </c>
    </row>
    <row r="2444" spans="1:34" hidden="1" outlineLevel="1" collapsed="1" x14ac:dyDescent="0.25">
      <c r="A2444" t="s">
        <v>39</v>
      </c>
      <c r="B2444" s="2" t="s">
        <v>45</v>
      </c>
      <c r="C2444" s="2" t="s">
        <v>46</v>
      </c>
      <c r="D2444" s="2" t="s">
        <v>33</v>
      </c>
      <c r="E2444" s="2" t="s">
        <v>47</v>
      </c>
      <c r="F2444" s="2" t="s">
        <v>48</v>
      </c>
      <c r="G2444" s="2" t="s">
        <v>28</v>
      </c>
      <c r="H2444" s="2" t="s">
        <v>49</v>
      </c>
      <c r="I2444" s="2" t="s">
        <v>8</v>
      </c>
      <c r="J2444" s="2" t="s">
        <v>50</v>
      </c>
      <c r="K2444" s="2" t="s">
        <v>51</v>
      </c>
      <c r="L2444" s="2" t="s">
        <v>52</v>
      </c>
      <c r="M2444" s="2" t="s">
        <v>53</v>
      </c>
      <c r="N2444" s="2" t="s">
        <v>54</v>
      </c>
      <c r="O2444" s="2" t="s">
        <v>27</v>
      </c>
      <c r="P2444" s="2" t="s">
        <v>55</v>
      </c>
      <c r="Q2444" s="2" t="s">
        <v>56</v>
      </c>
      <c r="R2444" s="2" t="s">
        <v>57</v>
      </c>
      <c r="S2444" s="2" t="s">
        <v>58</v>
      </c>
    </row>
    <row r="2445" spans="1:34" hidden="1" outlineLevel="1" collapsed="1" x14ac:dyDescent="0.25">
      <c r="A2445" t="s">
        <v>39</v>
      </c>
      <c r="B2445" s="4" t="s">
        <v>34</v>
      </c>
      <c r="C2445" s="4" t="s">
        <v>5675</v>
      </c>
      <c r="D2445" s="4" t="s">
        <v>270</v>
      </c>
      <c r="E2445" s="4">
        <v>7.5066400000000005E-2</v>
      </c>
      <c r="F2445" s="4">
        <v>1.35166E-3</v>
      </c>
      <c r="G2445" s="4">
        <v>1</v>
      </c>
      <c r="H2445" s="4">
        <v>1</v>
      </c>
      <c r="I2445" s="4">
        <v>2</v>
      </c>
      <c r="J2445" s="4" t="s">
        <v>5670</v>
      </c>
      <c r="K2445" s="4" t="s">
        <v>5676</v>
      </c>
      <c r="L2445" s="4" t="s">
        <v>5677</v>
      </c>
      <c r="M2445" s="4">
        <v>0</v>
      </c>
      <c r="N2445" s="4">
        <v>1499.8137899999999</v>
      </c>
      <c r="O2445" s="4" t="s">
        <v>34</v>
      </c>
      <c r="P2445" s="4" t="s">
        <v>34</v>
      </c>
      <c r="Q2445" s="4">
        <v>3.7310000000000002E-4</v>
      </c>
      <c r="R2445" s="4">
        <v>2.0490000000000001E-2</v>
      </c>
      <c r="S2445" s="4">
        <v>2.17</v>
      </c>
    </row>
    <row r="2446" spans="1:34" x14ac:dyDescent="0.25">
      <c r="A2446" s="3" t="s">
        <v>34</v>
      </c>
      <c r="B2446" s="3" t="s">
        <v>35</v>
      </c>
      <c r="C2446" s="3" t="s">
        <v>5678</v>
      </c>
      <c r="D2446" s="3" t="s">
        <v>5679</v>
      </c>
      <c r="E2446" s="3">
        <v>4.0000000000000001E-3</v>
      </c>
      <c r="F2446" s="3">
        <v>1.6379999999999999</v>
      </c>
      <c r="G2446" s="3">
        <v>7</v>
      </c>
      <c r="H2446" s="3">
        <v>1</v>
      </c>
      <c r="I2446" s="3">
        <v>1</v>
      </c>
      <c r="J2446" s="3">
        <v>1</v>
      </c>
      <c r="K2446" s="3">
        <v>106</v>
      </c>
      <c r="L2446" s="3">
        <v>12.2</v>
      </c>
      <c r="M2446" s="3">
        <v>10.59</v>
      </c>
      <c r="N2446" s="3">
        <v>1.76</v>
      </c>
      <c r="O2446" s="3">
        <v>1</v>
      </c>
      <c r="P2446" s="3" t="s">
        <v>421</v>
      </c>
      <c r="Q2446" s="3" t="s">
        <v>876</v>
      </c>
      <c r="R2446" s="3" t="s">
        <v>877</v>
      </c>
      <c r="S2446" s="3" t="s">
        <v>5680</v>
      </c>
      <c r="T2446" s="3" t="s">
        <v>39</v>
      </c>
      <c r="U2446" s="3" t="s">
        <v>5681</v>
      </c>
      <c r="V2446" s="3" t="s">
        <v>39</v>
      </c>
      <c r="W2446" s="3" t="s">
        <v>5682</v>
      </c>
      <c r="X2446" s="3" t="s">
        <v>39</v>
      </c>
      <c r="Y2446" s="3" t="s">
        <v>39</v>
      </c>
      <c r="Z2446" s="3" t="s">
        <v>39</v>
      </c>
      <c r="AA2446" s="3">
        <v>0</v>
      </c>
      <c r="AB2446" s="3" t="s">
        <v>34</v>
      </c>
      <c r="AC2446" s="3">
        <v>1</v>
      </c>
      <c r="AD2446" s="3">
        <v>0</v>
      </c>
      <c r="AE2446" s="3" t="s">
        <v>39</v>
      </c>
      <c r="AF2446" s="3">
        <v>0</v>
      </c>
      <c r="AG2446" s="3" t="s">
        <v>39</v>
      </c>
      <c r="AH2446" s="3" t="s">
        <v>39</v>
      </c>
    </row>
    <row r="2447" spans="1:34" hidden="1" outlineLevel="1" collapsed="1" x14ac:dyDescent="0.25">
      <c r="A2447" t="s">
        <v>39</v>
      </c>
      <c r="B2447" s="2" t="s">
        <v>45</v>
      </c>
      <c r="C2447" s="2" t="s">
        <v>46</v>
      </c>
      <c r="D2447" s="2" t="s">
        <v>33</v>
      </c>
      <c r="E2447" s="2" t="s">
        <v>47</v>
      </c>
      <c r="F2447" s="2" t="s">
        <v>48</v>
      </c>
      <c r="G2447" s="2" t="s">
        <v>28</v>
      </c>
      <c r="H2447" s="2" t="s">
        <v>49</v>
      </c>
      <c r="I2447" s="2" t="s">
        <v>8</v>
      </c>
      <c r="J2447" s="2" t="s">
        <v>50</v>
      </c>
      <c r="K2447" s="2" t="s">
        <v>51</v>
      </c>
      <c r="L2447" s="2" t="s">
        <v>52</v>
      </c>
      <c r="M2447" s="2" t="s">
        <v>53</v>
      </c>
      <c r="N2447" s="2" t="s">
        <v>54</v>
      </c>
      <c r="O2447" s="2" t="s">
        <v>27</v>
      </c>
      <c r="P2447" s="2" t="s">
        <v>55</v>
      </c>
      <c r="Q2447" s="2" t="s">
        <v>56</v>
      </c>
      <c r="R2447" s="2" t="s">
        <v>57</v>
      </c>
      <c r="S2447" s="2" t="s">
        <v>58</v>
      </c>
    </row>
    <row r="2448" spans="1:34" hidden="1" outlineLevel="1" collapsed="1" x14ac:dyDescent="0.25">
      <c r="A2448" t="s">
        <v>39</v>
      </c>
      <c r="B2448" s="4" t="s">
        <v>34</v>
      </c>
      <c r="C2448" s="4" t="s">
        <v>5683</v>
      </c>
      <c r="D2448" s="4" t="s">
        <v>39</v>
      </c>
      <c r="E2448" s="4">
        <v>8.2031400000000004E-2</v>
      </c>
      <c r="F2448" s="4">
        <v>1.35166E-3</v>
      </c>
      <c r="G2448" s="4">
        <v>1</v>
      </c>
      <c r="H2448" s="4">
        <v>1</v>
      </c>
      <c r="I2448" s="4">
        <v>1</v>
      </c>
      <c r="J2448" s="4" t="s">
        <v>5678</v>
      </c>
      <c r="K2448" s="4" t="s">
        <v>5684</v>
      </c>
      <c r="L2448" s="4" t="s">
        <v>39</v>
      </c>
      <c r="M2448" s="4">
        <v>1</v>
      </c>
      <c r="N2448" s="4">
        <v>829.52540999999997</v>
      </c>
      <c r="O2448" s="4" t="s">
        <v>34</v>
      </c>
      <c r="P2448" s="4" t="s">
        <v>34</v>
      </c>
      <c r="Q2448" s="4">
        <v>3.7310000000000002E-4</v>
      </c>
      <c r="R2448" s="4">
        <v>2.3029999999999998E-2</v>
      </c>
      <c r="S2448" s="4">
        <v>1.76</v>
      </c>
    </row>
    <row r="2449" spans="1:34" x14ac:dyDescent="0.25">
      <c r="A2449" s="3" t="s">
        <v>34</v>
      </c>
      <c r="B2449" s="3" t="s">
        <v>35</v>
      </c>
      <c r="C2449" s="3" t="s">
        <v>5685</v>
      </c>
      <c r="D2449" s="3" t="s">
        <v>5686</v>
      </c>
      <c r="E2449" s="3">
        <v>4.0000000000000001E-3</v>
      </c>
      <c r="F2449" s="3">
        <v>1.637</v>
      </c>
      <c r="G2449" s="3">
        <v>4</v>
      </c>
      <c r="H2449" s="3">
        <v>1</v>
      </c>
      <c r="I2449" s="3">
        <v>1</v>
      </c>
      <c r="J2449" s="3">
        <v>1</v>
      </c>
      <c r="K2449" s="3">
        <v>748</v>
      </c>
      <c r="L2449" s="3">
        <v>86</v>
      </c>
      <c r="M2449" s="3">
        <v>7.61</v>
      </c>
      <c r="N2449" s="3">
        <v>3.45</v>
      </c>
      <c r="O2449" s="3">
        <v>1</v>
      </c>
      <c r="P2449" s="3" t="s">
        <v>39</v>
      </c>
      <c r="Q2449" s="3" t="s">
        <v>39</v>
      </c>
      <c r="R2449" s="3" t="s">
        <v>222</v>
      </c>
      <c r="S2449" s="3" t="s">
        <v>5687</v>
      </c>
      <c r="T2449" s="3" t="s">
        <v>39</v>
      </c>
      <c r="U2449" s="3" t="s">
        <v>5685</v>
      </c>
      <c r="V2449" s="3" t="s">
        <v>39</v>
      </c>
      <c r="W2449" s="3" t="s">
        <v>1885</v>
      </c>
      <c r="X2449" s="3" t="s">
        <v>39</v>
      </c>
      <c r="Y2449" s="3" t="s">
        <v>39</v>
      </c>
      <c r="Z2449" s="3" t="s">
        <v>39</v>
      </c>
      <c r="AA2449" s="3">
        <v>0</v>
      </c>
      <c r="AB2449" s="3" t="s">
        <v>34</v>
      </c>
      <c r="AC2449" s="3">
        <v>1</v>
      </c>
      <c r="AD2449" s="3">
        <v>0</v>
      </c>
      <c r="AE2449" s="3" t="s">
        <v>39</v>
      </c>
      <c r="AF2449" s="3">
        <v>0</v>
      </c>
      <c r="AG2449" s="3" t="s">
        <v>39</v>
      </c>
      <c r="AH2449" s="3" t="s">
        <v>5688</v>
      </c>
    </row>
    <row r="2450" spans="1:34" hidden="1" outlineLevel="1" collapsed="1" x14ac:dyDescent="0.25">
      <c r="A2450" t="s">
        <v>39</v>
      </c>
      <c r="B2450" s="2" t="s">
        <v>45</v>
      </c>
      <c r="C2450" s="2" t="s">
        <v>46</v>
      </c>
      <c r="D2450" s="2" t="s">
        <v>33</v>
      </c>
      <c r="E2450" s="2" t="s">
        <v>47</v>
      </c>
      <c r="F2450" s="2" t="s">
        <v>48</v>
      </c>
      <c r="G2450" s="2" t="s">
        <v>28</v>
      </c>
      <c r="H2450" s="2" t="s">
        <v>49</v>
      </c>
      <c r="I2450" s="2" t="s">
        <v>8</v>
      </c>
      <c r="J2450" s="2" t="s">
        <v>50</v>
      </c>
      <c r="K2450" s="2" t="s">
        <v>51</v>
      </c>
      <c r="L2450" s="2" t="s">
        <v>52</v>
      </c>
      <c r="M2450" s="2" t="s">
        <v>53</v>
      </c>
      <c r="N2450" s="2" t="s">
        <v>54</v>
      </c>
      <c r="O2450" s="2" t="s">
        <v>27</v>
      </c>
      <c r="P2450" s="2" t="s">
        <v>55</v>
      </c>
      <c r="Q2450" s="2" t="s">
        <v>56</v>
      </c>
      <c r="R2450" s="2" t="s">
        <v>57</v>
      </c>
      <c r="S2450" s="2" t="s">
        <v>58</v>
      </c>
    </row>
    <row r="2451" spans="1:34" hidden="1" outlineLevel="1" collapsed="1" x14ac:dyDescent="0.25">
      <c r="A2451" t="s">
        <v>39</v>
      </c>
      <c r="B2451" s="4" t="s">
        <v>34</v>
      </c>
      <c r="C2451" s="4" t="s">
        <v>5689</v>
      </c>
      <c r="D2451" s="4" t="s">
        <v>5690</v>
      </c>
      <c r="E2451" s="4">
        <v>8.2031400000000004E-2</v>
      </c>
      <c r="F2451" s="4">
        <v>1.35166E-3</v>
      </c>
      <c r="G2451" s="4">
        <v>1</v>
      </c>
      <c r="H2451" s="4">
        <v>1</v>
      </c>
      <c r="I2451" s="4">
        <v>1</v>
      </c>
      <c r="J2451" s="4" t="s">
        <v>5685</v>
      </c>
      <c r="K2451" s="4" t="s">
        <v>5691</v>
      </c>
      <c r="L2451" s="4" t="s">
        <v>5692</v>
      </c>
      <c r="M2451" s="4">
        <v>1</v>
      </c>
      <c r="N2451" s="4">
        <v>3288.5202300000001</v>
      </c>
      <c r="O2451" s="4" t="s">
        <v>34</v>
      </c>
      <c r="P2451" s="4" t="s">
        <v>34</v>
      </c>
      <c r="Q2451" s="4">
        <v>3.7310000000000002E-4</v>
      </c>
      <c r="R2451" s="4">
        <v>2.307E-2</v>
      </c>
      <c r="S2451" s="4">
        <v>3.45</v>
      </c>
    </row>
    <row r="2452" spans="1:34" x14ac:dyDescent="0.25">
      <c r="A2452" s="3" t="s">
        <v>34</v>
      </c>
      <c r="B2452" s="3" t="s">
        <v>35</v>
      </c>
      <c r="C2452" s="3" t="s">
        <v>5693</v>
      </c>
      <c r="D2452" s="3" t="s">
        <v>5694</v>
      </c>
      <c r="E2452" s="3">
        <v>4.0000000000000001E-3</v>
      </c>
      <c r="F2452" s="3">
        <v>1.6339999999999999</v>
      </c>
      <c r="G2452" s="3">
        <v>1</v>
      </c>
      <c r="H2452" s="3">
        <v>1</v>
      </c>
      <c r="I2452" s="3">
        <v>2</v>
      </c>
      <c r="J2452" s="3">
        <v>1</v>
      </c>
      <c r="K2452" s="3">
        <v>695</v>
      </c>
      <c r="L2452" s="3">
        <v>78.2</v>
      </c>
      <c r="M2452" s="3">
        <v>8.1199999999999992</v>
      </c>
      <c r="N2452" s="3">
        <v>4.26</v>
      </c>
      <c r="O2452" s="3">
        <v>1</v>
      </c>
      <c r="P2452" s="3" t="s">
        <v>2716</v>
      </c>
      <c r="Q2452" s="3" t="s">
        <v>39</v>
      </c>
      <c r="R2452" s="3" t="s">
        <v>5695</v>
      </c>
      <c r="S2452" s="3" t="s">
        <v>5696</v>
      </c>
      <c r="T2452" s="3" t="s">
        <v>39</v>
      </c>
      <c r="U2452" s="3" t="s">
        <v>5693</v>
      </c>
      <c r="V2452" s="3" t="s">
        <v>39</v>
      </c>
      <c r="W2452" s="3" t="s">
        <v>427</v>
      </c>
      <c r="X2452" s="3" t="s">
        <v>39</v>
      </c>
      <c r="Y2452" s="3" t="s">
        <v>39</v>
      </c>
      <c r="Z2452" s="3" t="s">
        <v>39</v>
      </c>
      <c r="AA2452" s="3">
        <v>0</v>
      </c>
      <c r="AB2452" s="3" t="s">
        <v>34</v>
      </c>
      <c r="AC2452" s="3">
        <v>1</v>
      </c>
      <c r="AD2452" s="3">
        <v>0</v>
      </c>
      <c r="AE2452" s="3" t="s">
        <v>39</v>
      </c>
      <c r="AF2452" s="3">
        <v>0</v>
      </c>
      <c r="AG2452" s="3" t="s">
        <v>39</v>
      </c>
      <c r="AH2452" s="3" t="s">
        <v>39</v>
      </c>
    </row>
    <row r="2453" spans="1:34" hidden="1" outlineLevel="1" collapsed="1" x14ac:dyDescent="0.25">
      <c r="A2453" t="s">
        <v>39</v>
      </c>
      <c r="B2453" s="2" t="s">
        <v>45</v>
      </c>
      <c r="C2453" s="2" t="s">
        <v>46</v>
      </c>
      <c r="D2453" s="2" t="s">
        <v>33</v>
      </c>
      <c r="E2453" s="2" t="s">
        <v>47</v>
      </c>
      <c r="F2453" s="2" t="s">
        <v>48</v>
      </c>
      <c r="G2453" s="2" t="s">
        <v>28</v>
      </c>
      <c r="H2453" s="2" t="s">
        <v>49</v>
      </c>
      <c r="I2453" s="2" t="s">
        <v>8</v>
      </c>
      <c r="J2453" s="2" t="s">
        <v>50</v>
      </c>
      <c r="K2453" s="2" t="s">
        <v>51</v>
      </c>
      <c r="L2453" s="2" t="s">
        <v>52</v>
      </c>
      <c r="M2453" s="2" t="s">
        <v>53</v>
      </c>
      <c r="N2453" s="2" t="s">
        <v>54</v>
      </c>
      <c r="O2453" s="2" t="s">
        <v>27</v>
      </c>
      <c r="P2453" s="2" t="s">
        <v>55</v>
      </c>
      <c r="Q2453" s="2" t="s">
        <v>56</v>
      </c>
      <c r="R2453" s="2" t="s">
        <v>57</v>
      </c>
      <c r="S2453" s="2" t="s">
        <v>58</v>
      </c>
    </row>
    <row r="2454" spans="1:34" hidden="1" outlineLevel="1" collapsed="1" x14ac:dyDescent="0.25">
      <c r="A2454" t="s">
        <v>39</v>
      </c>
      <c r="B2454" s="4" t="s">
        <v>34</v>
      </c>
      <c r="C2454" s="4" t="s">
        <v>5697</v>
      </c>
      <c r="D2454" s="4" t="s">
        <v>39</v>
      </c>
      <c r="E2454" s="4">
        <v>8.2414100000000004E-2</v>
      </c>
      <c r="F2454" s="4">
        <v>1.35166E-3</v>
      </c>
      <c r="G2454" s="4">
        <v>1</v>
      </c>
      <c r="H2454" s="4">
        <v>1</v>
      </c>
      <c r="I2454" s="4">
        <v>2</v>
      </c>
      <c r="J2454" s="4" t="s">
        <v>5693</v>
      </c>
      <c r="K2454" s="4" t="s">
        <v>5698</v>
      </c>
      <c r="L2454" s="4" t="s">
        <v>39</v>
      </c>
      <c r="M2454" s="4">
        <v>0</v>
      </c>
      <c r="N2454" s="4">
        <v>1016.5622499999999</v>
      </c>
      <c r="O2454" s="4" t="s">
        <v>34</v>
      </c>
      <c r="P2454" s="4" t="s">
        <v>34</v>
      </c>
      <c r="Q2454" s="4">
        <v>3.7310000000000002E-4</v>
      </c>
      <c r="R2454" s="4">
        <v>2.325E-2</v>
      </c>
      <c r="S2454" s="4">
        <v>2.4300000000000002</v>
      </c>
    </row>
    <row r="2455" spans="1:34" x14ac:dyDescent="0.25">
      <c r="A2455" s="3" t="s">
        <v>34</v>
      </c>
      <c r="B2455" s="3" t="s">
        <v>35</v>
      </c>
      <c r="C2455" s="3" t="s">
        <v>5699</v>
      </c>
      <c r="D2455" s="3" t="s">
        <v>5700</v>
      </c>
      <c r="E2455" s="3">
        <v>4.0000000000000001E-3</v>
      </c>
      <c r="F2455" s="3">
        <v>1.629</v>
      </c>
      <c r="G2455" s="3">
        <v>3</v>
      </c>
      <c r="H2455" s="3">
        <v>1</v>
      </c>
      <c r="I2455" s="3">
        <v>1</v>
      </c>
      <c r="J2455" s="3">
        <v>1</v>
      </c>
      <c r="K2455" s="3">
        <v>475</v>
      </c>
      <c r="L2455" s="3">
        <v>55.4</v>
      </c>
      <c r="M2455" s="3">
        <v>5.29</v>
      </c>
      <c r="N2455" s="3">
        <v>2.5299999999999998</v>
      </c>
      <c r="O2455" s="3">
        <v>1</v>
      </c>
      <c r="P2455" s="3" t="s">
        <v>38</v>
      </c>
      <c r="Q2455" s="3" t="s">
        <v>39</v>
      </c>
      <c r="R2455" s="3" t="s">
        <v>39</v>
      </c>
      <c r="S2455" s="3" t="s">
        <v>5701</v>
      </c>
      <c r="T2455" s="3" t="s">
        <v>39</v>
      </c>
      <c r="U2455" s="3" t="s">
        <v>5699</v>
      </c>
      <c r="V2455" s="3" t="s">
        <v>39</v>
      </c>
      <c r="W2455" s="3" t="s">
        <v>620</v>
      </c>
      <c r="X2455" s="3" t="s">
        <v>39</v>
      </c>
      <c r="Y2455" s="3" t="s">
        <v>39</v>
      </c>
      <c r="Z2455" s="3" t="s">
        <v>39</v>
      </c>
      <c r="AA2455" s="3">
        <v>0</v>
      </c>
      <c r="AB2455" s="3" t="s">
        <v>34</v>
      </c>
      <c r="AC2455" s="3">
        <v>1</v>
      </c>
      <c r="AD2455" s="3">
        <v>0</v>
      </c>
      <c r="AE2455" s="3" t="s">
        <v>39</v>
      </c>
      <c r="AF2455" s="3">
        <v>0</v>
      </c>
      <c r="AG2455" s="3" t="s">
        <v>39</v>
      </c>
      <c r="AH2455" s="3" t="s">
        <v>1912</v>
      </c>
    </row>
    <row r="2456" spans="1:34" hidden="1" outlineLevel="1" collapsed="1" x14ac:dyDescent="0.25">
      <c r="A2456" t="s">
        <v>39</v>
      </c>
      <c r="B2456" s="2" t="s">
        <v>45</v>
      </c>
      <c r="C2456" s="2" t="s">
        <v>46</v>
      </c>
      <c r="D2456" s="2" t="s">
        <v>33</v>
      </c>
      <c r="E2456" s="2" t="s">
        <v>47</v>
      </c>
      <c r="F2456" s="2" t="s">
        <v>48</v>
      </c>
      <c r="G2456" s="2" t="s">
        <v>28</v>
      </c>
      <c r="H2456" s="2" t="s">
        <v>49</v>
      </c>
      <c r="I2456" s="2" t="s">
        <v>8</v>
      </c>
      <c r="J2456" s="2" t="s">
        <v>50</v>
      </c>
      <c r="K2456" s="2" t="s">
        <v>51</v>
      </c>
      <c r="L2456" s="2" t="s">
        <v>52</v>
      </c>
      <c r="M2456" s="2" t="s">
        <v>53</v>
      </c>
      <c r="N2456" s="2" t="s">
        <v>54</v>
      </c>
      <c r="O2456" s="2" t="s">
        <v>27</v>
      </c>
      <c r="P2456" s="2" t="s">
        <v>55</v>
      </c>
      <c r="Q2456" s="2" t="s">
        <v>56</v>
      </c>
      <c r="R2456" s="2" t="s">
        <v>57</v>
      </c>
      <c r="S2456" s="2" t="s">
        <v>58</v>
      </c>
    </row>
    <row r="2457" spans="1:34" hidden="1" outlineLevel="1" collapsed="1" x14ac:dyDescent="0.25">
      <c r="A2457" t="s">
        <v>39</v>
      </c>
      <c r="B2457" s="4" t="s">
        <v>34</v>
      </c>
      <c r="C2457" s="4" t="s">
        <v>5702</v>
      </c>
      <c r="D2457" s="4" t="s">
        <v>341</v>
      </c>
      <c r="E2457" s="4">
        <v>8.3184499999999995E-2</v>
      </c>
      <c r="F2457" s="4">
        <v>1.35166E-3</v>
      </c>
      <c r="G2457" s="4">
        <v>1</v>
      </c>
      <c r="H2457" s="4">
        <v>1</v>
      </c>
      <c r="I2457" s="4">
        <v>1</v>
      </c>
      <c r="J2457" s="4" t="s">
        <v>5699</v>
      </c>
      <c r="K2457" s="4" t="s">
        <v>5703</v>
      </c>
      <c r="L2457" s="4" t="s">
        <v>5704</v>
      </c>
      <c r="M2457" s="4">
        <v>0</v>
      </c>
      <c r="N2457" s="4">
        <v>1573.8471999999999</v>
      </c>
      <c r="O2457" s="4" t="s">
        <v>34</v>
      </c>
      <c r="P2457" s="4" t="s">
        <v>34</v>
      </c>
      <c r="Q2457" s="4">
        <v>3.7310000000000002E-4</v>
      </c>
      <c r="R2457" s="4">
        <v>2.3480000000000001E-2</v>
      </c>
      <c r="S2457" s="4">
        <v>2.5299999999999998</v>
      </c>
    </row>
    <row r="2458" spans="1:34" x14ac:dyDescent="0.25">
      <c r="A2458" s="3" t="s">
        <v>34</v>
      </c>
      <c r="B2458" s="3" t="s">
        <v>35</v>
      </c>
      <c r="C2458" s="3" t="s">
        <v>5705</v>
      </c>
      <c r="D2458" s="3" t="s">
        <v>5706</v>
      </c>
      <c r="E2458" s="3">
        <v>4.0000000000000001E-3</v>
      </c>
      <c r="F2458" s="3">
        <v>1.5980000000000001</v>
      </c>
      <c r="G2458" s="3">
        <v>2</v>
      </c>
      <c r="H2458" s="3">
        <v>1</v>
      </c>
      <c r="I2458" s="3">
        <v>1</v>
      </c>
      <c r="J2458" s="3">
        <v>1</v>
      </c>
      <c r="K2458" s="3">
        <v>800</v>
      </c>
      <c r="L2458" s="3">
        <v>90</v>
      </c>
      <c r="M2458" s="3">
        <v>9.48</v>
      </c>
      <c r="N2458" s="3">
        <v>1.97</v>
      </c>
      <c r="O2458" s="3">
        <v>1</v>
      </c>
      <c r="P2458" s="3" t="s">
        <v>421</v>
      </c>
      <c r="Q2458" s="3" t="s">
        <v>39</v>
      </c>
      <c r="R2458" s="3" t="s">
        <v>1023</v>
      </c>
      <c r="S2458" s="3" t="s">
        <v>5087</v>
      </c>
      <c r="T2458" s="3" t="s">
        <v>39</v>
      </c>
      <c r="U2458" s="3" t="s">
        <v>5707</v>
      </c>
      <c r="V2458" s="3" t="s">
        <v>39</v>
      </c>
      <c r="W2458" s="3" t="s">
        <v>1340</v>
      </c>
      <c r="X2458" s="3" t="s">
        <v>39</v>
      </c>
      <c r="Y2458" s="3" t="s">
        <v>39</v>
      </c>
      <c r="Z2458" s="3" t="s">
        <v>39</v>
      </c>
      <c r="AA2458" s="3">
        <v>0</v>
      </c>
      <c r="AB2458" s="3" t="s">
        <v>34</v>
      </c>
      <c r="AC2458" s="3">
        <v>1</v>
      </c>
      <c r="AD2458" s="3">
        <v>0</v>
      </c>
      <c r="AE2458" s="3" t="s">
        <v>39</v>
      </c>
      <c r="AF2458" s="3">
        <v>0</v>
      </c>
      <c r="AG2458" s="3" t="s">
        <v>39</v>
      </c>
      <c r="AH2458" s="3" t="s">
        <v>39</v>
      </c>
    </row>
    <row r="2459" spans="1:34" hidden="1" outlineLevel="1" collapsed="1" x14ac:dyDescent="0.25">
      <c r="A2459" t="s">
        <v>39</v>
      </c>
      <c r="B2459" s="2" t="s">
        <v>45</v>
      </c>
      <c r="C2459" s="2" t="s">
        <v>46</v>
      </c>
      <c r="D2459" s="2" t="s">
        <v>33</v>
      </c>
      <c r="E2459" s="2" t="s">
        <v>47</v>
      </c>
      <c r="F2459" s="2" t="s">
        <v>48</v>
      </c>
      <c r="G2459" s="2" t="s">
        <v>28</v>
      </c>
      <c r="H2459" s="2" t="s">
        <v>49</v>
      </c>
      <c r="I2459" s="2" t="s">
        <v>8</v>
      </c>
      <c r="J2459" s="2" t="s">
        <v>50</v>
      </c>
      <c r="K2459" s="2" t="s">
        <v>51</v>
      </c>
      <c r="L2459" s="2" t="s">
        <v>52</v>
      </c>
      <c r="M2459" s="2" t="s">
        <v>53</v>
      </c>
      <c r="N2459" s="2" t="s">
        <v>54</v>
      </c>
      <c r="O2459" s="2" t="s">
        <v>27</v>
      </c>
      <c r="P2459" s="2" t="s">
        <v>55</v>
      </c>
      <c r="Q2459" s="2" t="s">
        <v>56</v>
      </c>
      <c r="R2459" s="2" t="s">
        <v>57</v>
      </c>
      <c r="S2459" s="2" t="s">
        <v>58</v>
      </c>
    </row>
    <row r="2460" spans="1:34" hidden="1" outlineLevel="1" collapsed="1" x14ac:dyDescent="0.25">
      <c r="A2460" t="s">
        <v>39</v>
      </c>
      <c r="B2460" s="4" t="s">
        <v>34</v>
      </c>
      <c r="C2460" s="4" t="s">
        <v>5708</v>
      </c>
      <c r="D2460" s="4" t="s">
        <v>39</v>
      </c>
      <c r="E2460" s="4">
        <v>8.7541900000000006E-2</v>
      </c>
      <c r="F2460" s="4">
        <v>1.35166E-3</v>
      </c>
      <c r="G2460" s="4">
        <v>1</v>
      </c>
      <c r="H2460" s="4">
        <v>1</v>
      </c>
      <c r="I2460" s="4">
        <v>1</v>
      </c>
      <c r="J2460" s="4" t="s">
        <v>5705</v>
      </c>
      <c r="K2460" s="4" t="s">
        <v>5709</v>
      </c>
      <c r="L2460" s="4" t="s">
        <v>39</v>
      </c>
      <c r="M2460" s="4">
        <v>0</v>
      </c>
      <c r="N2460" s="4">
        <v>1471.7387100000001</v>
      </c>
      <c r="O2460" s="4" t="s">
        <v>34</v>
      </c>
      <c r="P2460" s="4" t="s">
        <v>34</v>
      </c>
      <c r="Q2460" s="4">
        <v>3.7310000000000002E-4</v>
      </c>
      <c r="R2460" s="4">
        <v>2.521E-2</v>
      </c>
      <c r="S2460" s="4">
        <v>1.97</v>
      </c>
    </row>
    <row r="2461" spans="1:34" x14ac:dyDescent="0.25">
      <c r="A2461" s="3" t="s">
        <v>34</v>
      </c>
      <c r="B2461" s="3" t="s">
        <v>35</v>
      </c>
      <c r="C2461" s="3" t="s">
        <v>5710</v>
      </c>
      <c r="D2461" s="3" t="s">
        <v>5711</v>
      </c>
      <c r="E2461" s="3">
        <v>4.0000000000000001E-3</v>
      </c>
      <c r="F2461" s="3">
        <v>1.597</v>
      </c>
      <c r="G2461" s="3">
        <v>1</v>
      </c>
      <c r="H2461" s="3">
        <v>1</v>
      </c>
      <c r="I2461" s="3">
        <v>1</v>
      </c>
      <c r="J2461" s="3">
        <v>1</v>
      </c>
      <c r="K2461" s="3">
        <v>800</v>
      </c>
      <c r="L2461" s="3">
        <v>94.5</v>
      </c>
      <c r="M2461" s="3">
        <v>8.7799999999999994</v>
      </c>
      <c r="N2461" s="3">
        <v>1.95</v>
      </c>
      <c r="O2461" s="3">
        <v>1</v>
      </c>
      <c r="P2461" s="3" t="s">
        <v>39</v>
      </c>
      <c r="Q2461" s="3" t="s">
        <v>39</v>
      </c>
      <c r="R2461" s="3" t="s">
        <v>222</v>
      </c>
      <c r="S2461" s="3" t="s">
        <v>39</v>
      </c>
      <c r="T2461" s="3" t="s">
        <v>39</v>
      </c>
      <c r="U2461" s="3" t="s">
        <v>5710</v>
      </c>
      <c r="V2461" s="3" t="s">
        <v>39</v>
      </c>
      <c r="W2461" s="3" t="s">
        <v>620</v>
      </c>
      <c r="X2461" s="3" t="s">
        <v>39</v>
      </c>
      <c r="Y2461" s="3" t="s">
        <v>39</v>
      </c>
      <c r="Z2461" s="3" t="s">
        <v>39</v>
      </c>
      <c r="AA2461" s="3">
        <v>0</v>
      </c>
      <c r="AB2461" s="3" t="s">
        <v>34</v>
      </c>
      <c r="AC2461" s="3">
        <v>1</v>
      </c>
      <c r="AD2461" s="3">
        <v>0</v>
      </c>
      <c r="AE2461" s="3" t="s">
        <v>39</v>
      </c>
      <c r="AF2461" s="3">
        <v>0</v>
      </c>
      <c r="AG2461" s="3" t="s">
        <v>39</v>
      </c>
      <c r="AH2461" s="3" t="s">
        <v>39</v>
      </c>
    </row>
    <row r="2462" spans="1:34" hidden="1" outlineLevel="1" collapsed="1" x14ac:dyDescent="0.25">
      <c r="A2462" t="s">
        <v>39</v>
      </c>
      <c r="B2462" s="2" t="s">
        <v>45</v>
      </c>
      <c r="C2462" s="2" t="s">
        <v>46</v>
      </c>
      <c r="D2462" s="2" t="s">
        <v>33</v>
      </c>
      <c r="E2462" s="2" t="s">
        <v>47</v>
      </c>
      <c r="F2462" s="2" t="s">
        <v>48</v>
      </c>
      <c r="G2462" s="2" t="s">
        <v>28</v>
      </c>
      <c r="H2462" s="2" t="s">
        <v>49</v>
      </c>
      <c r="I2462" s="2" t="s">
        <v>8</v>
      </c>
      <c r="J2462" s="2" t="s">
        <v>50</v>
      </c>
      <c r="K2462" s="2" t="s">
        <v>51</v>
      </c>
      <c r="L2462" s="2" t="s">
        <v>52</v>
      </c>
      <c r="M2462" s="2" t="s">
        <v>53</v>
      </c>
      <c r="N2462" s="2" t="s">
        <v>54</v>
      </c>
      <c r="O2462" s="2" t="s">
        <v>27</v>
      </c>
      <c r="P2462" s="2" t="s">
        <v>55</v>
      </c>
      <c r="Q2462" s="2" t="s">
        <v>56</v>
      </c>
      <c r="R2462" s="2" t="s">
        <v>57</v>
      </c>
      <c r="S2462" s="2" t="s">
        <v>58</v>
      </c>
    </row>
    <row r="2463" spans="1:34" hidden="1" outlineLevel="1" collapsed="1" x14ac:dyDescent="0.25">
      <c r="A2463" t="s">
        <v>39</v>
      </c>
      <c r="B2463" s="4" t="s">
        <v>34</v>
      </c>
      <c r="C2463" s="4" t="s">
        <v>5712</v>
      </c>
      <c r="D2463" s="4" t="s">
        <v>39</v>
      </c>
      <c r="E2463" s="4">
        <v>8.7948299999999993E-2</v>
      </c>
      <c r="F2463" s="4">
        <v>1.35166E-3</v>
      </c>
      <c r="G2463" s="4">
        <v>1</v>
      </c>
      <c r="H2463" s="4">
        <v>1</v>
      </c>
      <c r="I2463" s="4">
        <v>1</v>
      </c>
      <c r="J2463" s="4" t="s">
        <v>5710</v>
      </c>
      <c r="K2463" s="4" t="s">
        <v>5713</v>
      </c>
      <c r="L2463" s="4" t="s">
        <v>39</v>
      </c>
      <c r="M2463" s="4">
        <v>0</v>
      </c>
      <c r="N2463" s="4">
        <v>905.43230000000005</v>
      </c>
      <c r="O2463" s="4" t="s">
        <v>34</v>
      </c>
      <c r="P2463" s="4" t="s">
        <v>34</v>
      </c>
      <c r="Q2463" s="4">
        <v>3.7310000000000002E-4</v>
      </c>
      <c r="R2463" s="4">
        <v>2.5270000000000001E-2</v>
      </c>
      <c r="S2463" s="4">
        <v>1.95</v>
      </c>
    </row>
    <row r="2464" spans="1:34" x14ac:dyDescent="0.25">
      <c r="A2464" s="3" t="s">
        <v>34</v>
      </c>
      <c r="B2464" s="3" t="s">
        <v>35</v>
      </c>
      <c r="C2464" s="3" t="s">
        <v>5714</v>
      </c>
      <c r="D2464" s="3" t="s">
        <v>5715</v>
      </c>
      <c r="E2464" s="3">
        <v>4.0000000000000001E-3</v>
      </c>
      <c r="F2464" s="3">
        <v>1.573</v>
      </c>
      <c r="G2464" s="3">
        <v>3</v>
      </c>
      <c r="H2464" s="3">
        <v>1</v>
      </c>
      <c r="I2464" s="3">
        <v>1</v>
      </c>
      <c r="J2464" s="3">
        <v>1</v>
      </c>
      <c r="K2464" s="3">
        <v>640</v>
      </c>
      <c r="L2464" s="3">
        <v>72.8</v>
      </c>
      <c r="M2464" s="3">
        <v>7.65</v>
      </c>
      <c r="N2464" s="3">
        <v>2.76</v>
      </c>
      <c r="O2464" s="3">
        <v>1</v>
      </c>
      <c r="P2464" s="3" t="s">
        <v>39</v>
      </c>
      <c r="Q2464" s="3" t="s">
        <v>39</v>
      </c>
      <c r="R2464" s="3" t="s">
        <v>222</v>
      </c>
      <c r="S2464" s="3" t="s">
        <v>5716</v>
      </c>
      <c r="T2464" s="3" t="s">
        <v>39</v>
      </c>
      <c r="U2464" s="3" t="s">
        <v>5717</v>
      </c>
      <c r="V2464" s="3" t="s">
        <v>39</v>
      </c>
      <c r="W2464" s="3" t="s">
        <v>1257</v>
      </c>
      <c r="X2464" s="3" t="s">
        <v>39</v>
      </c>
      <c r="Y2464" s="3" t="s">
        <v>39</v>
      </c>
      <c r="Z2464" s="3" t="s">
        <v>39</v>
      </c>
      <c r="AA2464" s="3">
        <v>0</v>
      </c>
      <c r="AB2464" s="3" t="s">
        <v>34</v>
      </c>
      <c r="AC2464" s="3">
        <v>1</v>
      </c>
      <c r="AD2464" s="3">
        <v>0</v>
      </c>
      <c r="AE2464" s="3" t="s">
        <v>39</v>
      </c>
      <c r="AF2464" s="3">
        <v>0</v>
      </c>
      <c r="AG2464" s="3" t="s">
        <v>39</v>
      </c>
      <c r="AH2464" s="3" t="s">
        <v>39</v>
      </c>
    </row>
    <row r="2465" spans="1:34" hidden="1" outlineLevel="1" collapsed="1" x14ac:dyDescent="0.25">
      <c r="A2465" t="s">
        <v>39</v>
      </c>
      <c r="B2465" s="2" t="s">
        <v>45</v>
      </c>
      <c r="C2465" s="2" t="s">
        <v>46</v>
      </c>
      <c r="D2465" s="2" t="s">
        <v>33</v>
      </c>
      <c r="E2465" s="2" t="s">
        <v>47</v>
      </c>
      <c r="F2465" s="2" t="s">
        <v>48</v>
      </c>
      <c r="G2465" s="2" t="s">
        <v>28</v>
      </c>
      <c r="H2465" s="2" t="s">
        <v>49</v>
      </c>
      <c r="I2465" s="2" t="s">
        <v>8</v>
      </c>
      <c r="J2465" s="2" t="s">
        <v>50</v>
      </c>
      <c r="K2465" s="2" t="s">
        <v>51</v>
      </c>
      <c r="L2465" s="2" t="s">
        <v>52</v>
      </c>
      <c r="M2465" s="2" t="s">
        <v>53</v>
      </c>
      <c r="N2465" s="2" t="s">
        <v>54</v>
      </c>
      <c r="O2465" s="2" t="s">
        <v>27</v>
      </c>
      <c r="P2465" s="2" t="s">
        <v>55</v>
      </c>
      <c r="Q2465" s="2" t="s">
        <v>56</v>
      </c>
      <c r="R2465" s="2" t="s">
        <v>57</v>
      </c>
      <c r="S2465" s="2" t="s">
        <v>58</v>
      </c>
    </row>
    <row r="2466" spans="1:34" hidden="1" outlineLevel="1" collapsed="1" x14ac:dyDescent="0.25">
      <c r="A2466" t="s">
        <v>39</v>
      </c>
      <c r="B2466" s="4" t="s">
        <v>34</v>
      </c>
      <c r="C2466" s="4" t="s">
        <v>5718</v>
      </c>
      <c r="D2466" s="4" t="s">
        <v>39</v>
      </c>
      <c r="E2466" s="4">
        <v>9.1262399999999994E-2</v>
      </c>
      <c r="F2466" s="4">
        <v>1.35166E-3</v>
      </c>
      <c r="G2466" s="4">
        <v>1</v>
      </c>
      <c r="H2466" s="4">
        <v>1</v>
      </c>
      <c r="I2466" s="4">
        <v>1</v>
      </c>
      <c r="J2466" s="4" t="s">
        <v>5714</v>
      </c>
      <c r="K2466" s="4" t="s">
        <v>5719</v>
      </c>
      <c r="L2466" s="4" t="s">
        <v>39</v>
      </c>
      <c r="M2466" s="4">
        <v>1</v>
      </c>
      <c r="N2466" s="4">
        <v>2283.0339800000002</v>
      </c>
      <c r="O2466" s="4" t="s">
        <v>34</v>
      </c>
      <c r="P2466" s="4" t="s">
        <v>34</v>
      </c>
      <c r="Q2466" s="4">
        <v>3.7310000000000002E-4</v>
      </c>
      <c r="R2466" s="4">
        <v>2.6700000000000002E-2</v>
      </c>
      <c r="S2466" s="4">
        <v>2.76</v>
      </c>
    </row>
    <row r="2467" spans="1:34" x14ac:dyDescent="0.25">
      <c r="A2467" s="3" t="s">
        <v>34</v>
      </c>
      <c r="B2467" s="3" t="s">
        <v>35</v>
      </c>
      <c r="C2467" s="3" t="s">
        <v>5720</v>
      </c>
      <c r="D2467" s="3" t="s">
        <v>5721</v>
      </c>
      <c r="E2467" s="3">
        <v>4.0000000000000001E-3</v>
      </c>
      <c r="F2467" s="3">
        <v>1.54</v>
      </c>
      <c r="G2467" s="3">
        <v>4</v>
      </c>
      <c r="H2467" s="3">
        <v>1</v>
      </c>
      <c r="I2467" s="3">
        <v>1</v>
      </c>
      <c r="J2467" s="3">
        <v>1</v>
      </c>
      <c r="K2467" s="3">
        <v>440</v>
      </c>
      <c r="L2467" s="3">
        <v>48.6</v>
      </c>
      <c r="M2467" s="3">
        <v>6.3</v>
      </c>
      <c r="N2467" s="3">
        <v>1.79</v>
      </c>
      <c r="O2467" s="3">
        <v>1</v>
      </c>
      <c r="P2467" s="3" t="s">
        <v>421</v>
      </c>
      <c r="Q2467" s="3" t="s">
        <v>39</v>
      </c>
      <c r="R2467" s="3" t="s">
        <v>619</v>
      </c>
      <c r="S2467" s="3" t="s">
        <v>5722</v>
      </c>
      <c r="T2467" s="3" t="s">
        <v>39</v>
      </c>
      <c r="U2467" s="3" t="s">
        <v>5723</v>
      </c>
      <c r="V2467" s="3" t="s">
        <v>39</v>
      </c>
      <c r="W2467" s="3" t="s">
        <v>42</v>
      </c>
      <c r="X2467" s="3" t="s">
        <v>39</v>
      </c>
      <c r="Y2467" s="3" t="s">
        <v>39</v>
      </c>
      <c r="Z2467" s="3" t="s">
        <v>39</v>
      </c>
      <c r="AA2467" s="3">
        <v>0</v>
      </c>
      <c r="AB2467" s="3" t="s">
        <v>34</v>
      </c>
      <c r="AC2467" s="3">
        <v>1</v>
      </c>
      <c r="AD2467" s="3">
        <v>0</v>
      </c>
      <c r="AE2467" s="3" t="s">
        <v>39</v>
      </c>
      <c r="AF2467" s="3">
        <v>0</v>
      </c>
      <c r="AG2467" s="3" t="s">
        <v>39</v>
      </c>
      <c r="AH2467" s="3" t="s">
        <v>39</v>
      </c>
    </row>
    <row r="2468" spans="1:34" hidden="1" outlineLevel="1" collapsed="1" x14ac:dyDescent="0.25">
      <c r="A2468" t="s">
        <v>39</v>
      </c>
      <c r="B2468" s="2" t="s">
        <v>45</v>
      </c>
      <c r="C2468" s="2" t="s">
        <v>46</v>
      </c>
      <c r="D2468" s="2" t="s">
        <v>33</v>
      </c>
      <c r="E2468" s="2" t="s">
        <v>47</v>
      </c>
      <c r="F2468" s="2" t="s">
        <v>48</v>
      </c>
      <c r="G2468" s="2" t="s">
        <v>28</v>
      </c>
      <c r="H2468" s="2" t="s">
        <v>49</v>
      </c>
      <c r="I2468" s="2" t="s">
        <v>8</v>
      </c>
      <c r="J2468" s="2" t="s">
        <v>50</v>
      </c>
      <c r="K2468" s="2" t="s">
        <v>51</v>
      </c>
      <c r="L2468" s="2" t="s">
        <v>52</v>
      </c>
      <c r="M2468" s="2" t="s">
        <v>53</v>
      </c>
      <c r="N2468" s="2" t="s">
        <v>54</v>
      </c>
      <c r="O2468" s="2" t="s">
        <v>27</v>
      </c>
      <c r="P2468" s="2" t="s">
        <v>55</v>
      </c>
      <c r="Q2468" s="2" t="s">
        <v>56</v>
      </c>
      <c r="R2468" s="2" t="s">
        <v>57</v>
      </c>
      <c r="S2468" s="2" t="s">
        <v>58</v>
      </c>
    </row>
    <row r="2469" spans="1:34" hidden="1" outlineLevel="1" collapsed="1" x14ac:dyDescent="0.25">
      <c r="A2469" t="s">
        <v>39</v>
      </c>
      <c r="B2469" s="4" t="s">
        <v>34</v>
      </c>
      <c r="C2469" s="4" t="s">
        <v>5724</v>
      </c>
      <c r="D2469" s="4" t="s">
        <v>39</v>
      </c>
      <c r="E2469" s="4">
        <v>9.6893000000000007E-2</v>
      </c>
      <c r="F2469" s="4">
        <v>1.35166E-3</v>
      </c>
      <c r="G2469" s="4">
        <v>1</v>
      </c>
      <c r="H2469" s="4">
        <v>2</v>
      </c>
      <c r="I2469" s="4">
        <v>1</v>
      </c>
      <c r="J2469" s="4" t="s">
        <v>5720</v>
      </c>
      <c r="K2469" s="4" t="s">
        <v>5725</v>
      </c>
      <c r="L2469" s="4" t="s">
        <v>39</v>
      </c>
      <c r="M2469" s="4">
        <v>0</v>
      </c>
      <c r="N2469" s="4">
        <v>1744.93272</v>
      </c>
      <c r="O2469" s="4" t="s">
        <v>34</v>
      </c>
      <c r="P2469" s="4" t="s">
        <v>34</v>
      </c>
      <c r="Q2469" s="4">
        <v>3.7310000000000002E-4</v>
      </c>
      <c r="R2469" s="4">
        <v>2.8840000000000001E-2</v>
      </c>
      <c r="S2469" s="4">
        <v>1.79</v>
      </c>
    </row>
    <row r="2470" spans="1:34" x14ac:dyDescent="0.25">
      <c r="A2470" s="3" t="s">
        <v>34</v>
      </c>
      <c r="B2470" s="3" t="s">
        <v>35</v>
      </c>
      <c r="C2470" s="3" t="s">
        <v>5726</v>
      </c>
      <c r="D2470" s="3" t="s">
        <v>5727</v>
      </c>
      <c r="E2470" s="3">
        <v>6.0000000000000001E-3</v>
      </c>
      <c r="F2470" s="3">
        <v>1.526</v>
      </c>
      <c r="G2470" s="3">
        <v>13</v>
      </c>
      <c r="H2470" s="3">
        <v>1</v>
      </c>
      <c r="I2470" s="3">
        <v>1</v>
      </c>
      <c r="J2470" s="3">
        <v>1</v>
      </c>
      <c r="K2470" s="3">
        <v>195</v>
      </c>
      <c r="L2470" s="3">
        <v>22.4</v>
      </c>
      <c r="M2470" s="3">
        <v>10.18</v>
      </c>
      <c r="N2470" s="3">
        <v>0</v>
      </c>
      <c r="O2470" s="3">
        <v>1</v>
      </c>
      <c r="P2470" s="3" t="s">
        <v>794</v>
      </c>
      <c r="Q2470" s="3" t="s">
        <v>4896</v>
      </c>
      <c r="R2470" s="3" t="s">
        <v>877</v>
      </c>
      <c r="S2470" s="3" t="s">
        <v>5728</v>
      </c>
      <c r="T2470" s="3" t="s">
        <v>5729</v>
      </c>
      <c r="U2470" s="3" t="s">
        <v>5726</v>
      </c>
      <c r="V2470" s="3" t="s">
        <v>5730</v>
      </c>
      <c r="W2470" s="3" t="s">
        <v>147</v>
      </c>
      <c r="X2470" s="3" t="s">
        <v>39</v>
      </c>
      <c r="Y2470" s="3" t="s">
        <v>39</v>
      </c>
      <c r="Z2470" s="3" t="s">
        <v>39</v>
      </c>
      <c r="AA2470" s="3">
        <v>0</v>
      </c>
      <c r="AB2470" s="3" t="s">
        <v>34</v>
      </c>
      <c r="AC2470" s="3">
        <v>1</v>
      </c>
      <c r="AD2470" s="3">
        <v>0</v>
      </c>
      <c r="AE2470" s="3" t="s">
        <v>39</v>
      </c>
      <c r="AF2470" s="3">
        <v>1</v>
      </c>
      <c r="AG2470" s="3" t="s">
        <v>2753</v>
      </c>
      <c r="AH2470" s="3" t="s">
        <v>2753</v>
      </c>
    </row>
    <row r="2471" spans="1:34" hidden="1" outlineLevel="1" collapsed="1" x14ac:dyDescent="0.25">
      <c r="A2471" t="s">
        <v>39</v>
      </c>
      <c r="B2471" s="2" t="s">
        <v>45</v>
      </c>
      <c r="C2471" s="2" t="s">
        <v>46</v>
      </c>
      <c r="D2471" s="2" t="s">
        <v>33</v>
      </c>
      <c r="E2471" s="2" t="s">
        <v>47</v>
      </c>
      <c r="F2471" s="2" t="s">
        <v>48</v>
      </c>
      <c r="G2471" s="2" t="s">
        <v>28</v>
      </c>
      <c r="H2471" s="2" t="s">
        <v>49</v>
      </c>
      <c r="I2471" s="2" t="s">
        <v>8</v>
      </c>
      <c r="J2471" s="2" t="s">
        <v>50</v>
      </c>
      <c r="K2471" s="2" t="s">
        <v>51</v>
      </c>
      <c r="L2471" s="2" t="s">
        <v>52</v>
      </c>
      <c r="M2471" s="2" t="s">
        <v>53</v>
      </c>
      <c r="N2471" s="2" t="s">
        <v>54</v>
      </c>
      <c r="O2471" s="2" t="s">
        <v>27</v>
      </c>
      <c r="P2471" s="2" t="s">
        <v>55</v>
      </c>
      <c r="Q2471" s="2" t="s">
        <v>56</v>
      </c>
      <c r="R2471" s="2" t="s">
        <v>57</v>
      </c>
      <c r="S2471" s="2" t="s">
        <v>58</v>
      </c>
    </row>
    <row r="2472" spans="1:34" hidden="1" outlineLevel="1" collapsed="1" x14ac:dyDescent="0.25">
      <c r="A2472" t="s">
        <v>39</v>
      </c>
      <c r="B2472" s="4" t="s">
        <v>34</v>
      </c>
      <c r="C2472" s="4" t="s">
        <v>5731</v>
      </c>
      <c r="D2472" s="4" t="s">
        <v>152</v>
      </c>
      <c r="E2472" s="4">
        <v>9.9141800000000002E-2</v>
      </c>
      <c r="F2472" s="4">
        <v>1.97102E-3</v>
      </c>
      <c r="G2472" s="4">
        <v>1</v>
      </c>
      <c r="H2472" s="4">
        <v>1</v>
      </c>
      <c r="I2472" s="4">
        <v>1</v>
      </c>
      <c r="J2472" s="4" t="s">
        <v>5726</v>
      </c>
      <c r="K2472" s="4" t="s">
        <v>5732</v>
      </c>
      <c r="L2472" s="4" t="s">
        <v>5733</v>
      </c>
      <c r="M2472" s="4">
        <v>0</v>
      </c>
      <c r="N2472" s="4">
        <v>2686.2301000000002</v>
      </c>
      <c r="O2472" s="4" t="s">
        <v>34</v>
      </c>
      <c r="P2472" s="4" t="s">
        <v>34</v>
      </c>
      <c r="Q2472" s="4">
        <v>5.2709999999999996E-4</v>
      </c>
      <c r="R2472" s="4">
        <v>2.9790000000000001E-2</v>
      </c>
      <c r="S2472" s="4">
        <v>1.1299999999999999</v>
      </c>
    </row>
    <row r="2473" spans="1:34" x14ac:dyDescent="0.25">
      <c r="A2473" s="3" t="s">
        <v>34</v>
      </c>
      <c r="B2473" s="3" t="s">
        <v>35</v>
      </c>
      <c r="C2473" s="3" t="s">
        <v>5734</v>
      </c>
      <c r="D2473" s="3" t="s">
        <v>5735</v>
      </c>
      <c r="E2473" s="3">
        <v>6.0000000000000001E-3</v>
      </c>
      <c r="F2473" s="3">
        <v>1.514</v>
      </c>
      <c r="G2473" s="3">
        <v>7</v>
      </c>
      <c r="H2473" s="3">
        <v>1</v>
      </c>
      <c r="I2473" s="3">
        <v>1</v>
      </c>
      <c r="J2473" s="3">
        <v>1</v>
      </c>
      <c r="K2473" s="3">
        <v>351</v>
      </c>
      <c r="L2473" s="3">
        <v>39.4</v>
      </c>
      <c r="M2473" s="3">
        <v>5.03</v>
      </c>
      <c r="N2473" s="3">
        <v>0</v>
      </c>
      <c r="O2473" s="3">
        <v>1</v>
      </c>
      <c r="P2473" s="3" t="s">
        <v>39</v>
      </c>
      <c r="Q2473" s="3" t="s">
        <v>39</v>
      </c>
      <c r="R2473" s="3" t="s">
        <v>222</v>
      </c>
      <c r="S2473" s="3" t="s">
        <v>5736</v>
      </c>
      <c r="T2473" s="3" t="s">
        <v>39</v>
      </c>
      <c r="U2473" s="3" t="s">
        <v>5734</v>
      </c>
      <c r="V2473" s="3" t="s">
        <v>39</v>
      </c>
      <c r="W2473" s="3" t="s">
        <v>1026</v>
      </c>
      <c r="X2473" s="3" t="s">
        <v>39</v>
      </c>
      <c r="Y2473" s="3" t="s">
        <v>39</v>
      </c>
      <c r="Z2473" s="3" t="s">
        <v>39</v>
      </c>
      <c r="AA2473" s="3">
        <v>0</v>
      </c>
      <c r="AB2473" s="3" t="s">
        <v>34</v>
      </c>
      <c r="AC2473" s="3">
        <v>1</v>
      </c>
      <c r="AD2473" s="3">
        <v>0</v>
      </c>
      <c r="AE2473" s="3" t="s">
        <v>39</v>
      </c>
      <c r="AF2473" s="3">
        <v>0</v>
      </c>
      <c r="AG2473" s="3" t="s">
        <v>39</v>
      </c>
      <c r="AH2473" s="3" t="s">
        <v>39</v>
      </c>
    </row>
    <row r="2474" spans="1:34" hidden="1" outlineLevel="1" collapsed="1" x14ac:dyDescent="0.25">
      <c r="A2474" t="s">
        <v>39</v>
      </c>
      <c r="B2474" s="2" t="s">
        <v>45</v>
      </c>
      <c r="C2474" s="2" t="s">
        <v>46</v>
      </c>
      <c r="D2474" s="2" t="s">
        <v>33</v>
      </c>
      <c r="E2474" s="2" t="s">
        <v>47</v>
      </c>
      <c r="F2474" s="2" t="s">
        <v>48</v>
      </c>
      <c r="G2474" s="2" t="s">
        <v>28</v>
      </c>
      <c r="H2474" s="2" t="s">
        <v>49</v>
      </c>
      <c r="I2474" s="2" t="s">
        <v>8</v>
      </c>
      <c r="J2474" s="2" t="s">
        <v>50</v>
      </c>
      <c r="K2474" s="2" t="s">
        <v>51</v>
      </c>
      <c r="L2474" s="2" t="s">
        <v>52</v>
      </c>
      <c r="M2474" s="2" t="s">
        <v>53</v>
      </c>
      <c r="N2474" s="2" t="s">
        <v>54</v>
      </c>
      <c r="O2474" s="2" t="s">
        <v>27</v>
      </c>
      <c r="P2474" s="2" t="s">
        <v>55</v>
      </c>
      <c r="Q2474" s="2" t="s">
        <v>56</v>
      </c>
      <c r="R2474" s="2" t="s">
        <v>57</v>
      </c>
      <c r="S2474" s="2" t="s">
        <v>58</v>
      </c>
    </row>
    <row r="2475" spans="1:34" hidden="1" outlineLevel="1" collapsed="1" x14ac:dyDescent="0.25">
      <c r="A2475" t="s">
        <v>39</v>
      </c>
      <c r="B2475" s="4" t="s">
        <v>34</v>
      </c>
      <c r="C2475" s="4" t="s">
        <v>5737</v>
      </c>
      <c r="D2475" s="4" t="s">
        <v>39</v>
      </c>
      <c r="E2475" s="4">
        <v>0.100975</v>
      </c>
      <c r="F2475" s="4">
        <v>1.97102E-3</v>
      </c>
      <c r="G2475" s="4">
        <v>1</v>
      </c>
      <c r="H2475" s="4">
        <v>1</v>
      </c>
      <c r="I2475" s="4">
        <v>1</v>
      </c>
      <c r="J2475" s="4" t="s">
        <v>5734</v>
      </c>
      <c r="K2475" s="4" t="s">
        <v>5738</v>
      </c>
      <c r="L2475" s="4" t="s">
        <v>39</v>
      </c>
      <c r="M2475" s="4">
        <v>0</v>
      </c>
      <c r="N2475" s="4">
        <v>2675.30062</v>
      </c>
      <c r="O2475" s="4" t="s">
        <v>34</v>
      </c>
      <c r="P2475" s="4" t="s">
        <v>34</v>
      </c>
      <c r="Q2475" s="4">
        <v>5.2709999999999996E-4</v>
      </c>
      <c r="R2475" s="4">
        <v>3.0640000000000001E-2</v>
      </c>
      <c r="S2475" s="4">
        <v>1.59</v>
      </c>
    </row>
    <row r="2476" spans="1:34" x14ac:dyDescent="0.25">
      <c r="A2476" s="3" t="s">
        <v>34</v>
      </c>
      <c r="B2476" s="3" t="s">
        <v>35</v>
      </c>
      <c r="C2476" s="3" t="s">
        <v>5739</v>
      </c>
      <c r="D2476" s="3" t="s">
        <v>5740</v>
      </c>
      <c r="E2476" s="3">
        <v>6.0000000000000001E-3</v>
      </c>
      <c r="F2476" s="3">
        <v>1.512</v>
      </c>
      <c r="G2476" s="3">
        <v>1</v>
      </c>
      <c r="H2476" s="3">
        <v>1</v>
      </c>
      <c r="I2476" s="3">
        <v>7</v>
      </c>
      <c r="J2476" s="3">
        <v>1</v>
      </c>
      <c r="K2476" s="3">
        <v>558</v>
      </c>
      <c r="L2476" s="3">
        <v>65.8</v>
      </c>
      <c r="M2476" s="3">
        <v>5.39</v>
      </c>
      <c r="N2476" s="3">
        <v>5.66</v>
      </c>
      <c r="O2476" s="3">
        <v>1</v>
      </c>
      <c r="P2476" s="3" t="s">
        <v>5097</v>
      </c>
      <c r="Q2476" s="3" t="s">
        <v>795</v>
      </c>
      <c r="R2476" s="3" t="s">
        <v>5741</v>
      </c>
      <c r="S2476" s="3" t="s">
        <v>5742</v>
      </c>
      <c r="T2476" s="3" t="s">
        <v>5743</v>
      </c>
      <c r="U2476" s="3" t="s">
        <v>5739</v>
      </c>
      <c r="V2476" s="3" t="s">
        <v>5744</v>
      </c>
      <c r="W2476" s="3" t="s">
        <v>226</v>
      </c>
      <c r="X2476" s="3" t="s">
        <v>39</v>
      </c>
      <c r="Y2476" s="3" t="s">
        <v>39</v>
      </c>
      <c r="Z2476" s="3" t="s">
        <v>39</v>
      </c>
      <c r="AA2476" s="3">
        <v>0</v>
      </c>
      <c r="AB2476" s="3" t="s">
        <v>34</v>
      </c>
      <c r="AC2476" s="3">
        <v>1</v>
      </c>
      <c r="AD2476" s="3">
        <v>0</v>
      </c>
      <c r="AE2476" s="3" t="s">
        <v>39</v>
      </c>
      <c r="AF2476" s="3">
        <v>0</v>
      </c>
      <c r="AG2476" s="3" t="s">
        <v>39</v>
      </c>
      <c r="AH2476" s="3" t="s">
        <v>39</v>
      </c>
    </row>
    <row r="2477" spans="1:34" hidden="1" outlineLevel="1" collapsed="1" x14ac:dyDescent="0.25">
      <c r="A2477" t="s">
        <v>39</v>
      </c>
      <c r="B2477" s="2" t="s">
        <v>45</v>
      </c>
      <c r="C2477" s="2" t="s">
        <v>46</v>
      </c>
      <c r="D2477" s="2" t="s">
        <v>33</v>
      </c>
      <c r="E2477" s="2" t="s">
        <v>47</v>
      </c>
      <c r="F2477" s="2" t="s">
        <v>48</v>
      </c>
      <c r="G2477" s="2" t="s">
        <v>28</v>
      </c>
      <c r="H2477" s="2" t="s">
        <v>49</v>
      </c>
      <c r="I2477" s="2" t="s">
        <v>8</v>
      </c>
      <c r="J2477" s="2" t="s">
        <v>50</v>
      </c>
      <c r="K2477" s="2" t="s">
        <v>51</v>
      </c>
      <c r="L2477" s="2" t="s">
        <v>52</v>
      </c>
      <c r="M2477" s="2" t="s">
        <v>53</v>
      </c>
      <c r="N2477" s="2" t="s">
        <v>54</v>
      </c>
      <c r="O2477" s="2" t="s">
        <v>27</v>
      </c>
      <c r="P2477" s="2" t="s">
        <v>55</v>
      </c>
      <c r="Q2477" s="2" t="s">
        <v>56</v>
      </c>
      <c r="R2477" s="2" t="s">
        <v>57</v>
      </c>
      <c r="S2477" s="2" t="s">
        <v>58</v>
      </c>
    </row>
    <row r="2478" spans="1:34" hidden="1" outlineLevel="1" collapsed="1" x14ac:dyDescent="0.25">
      <c r="A2478" t="s">
        <v>39</v>
      </c>
      <c r="B2478" s="4" t="s">
        <v>34</v>
      </c>
      <c r="C2478" s="4" t="s">
        <v>5745</v>
      </c>
      <c r="D2478" s="4" t="s">
        <v>39</v>
      </c>
      <c r="E2478" s="4">
        <v>0.101438</v>
      </c>
      <c r="F2478" s="4">
        <v>1.97102E-3</v>
      </c>
      <c r="G2478" s="4">
        <v>1</v>
      </c>
      <c r="H2478" s="4">
        <v>1</v>
      </c>
      <c r="I2478" s="4">
        <v>7</v>
      </c>
      <c r="J2478" s="4" t="s">
        <v>5739</v>
      </c>
      <c r="K2478" s="4" t="s">
        <v>5746</v>
      </c>
      <c r="L2478" s="4" t="s">
        <v>39</v>
      </c>
      <c r="M2478" s="4">
        <v>0</v>
      </c>
      <c r="N2478" s="4">
        <v>905.43230000000005</v>
      </c>
      <c r="O2478" s="4" t="s">
        <v>34</v>
      </c>
      <c r="P2478" s="4" t="s">
        <v>34</v>
      </c>
      <c r="Q2478" s="4">
        <v>5.2709999999999996E-4</v>
      </c>
      <c r="R2478" s="4">
        <v>3.074E-2</v>
      </c>
      <c r="S2478" s="4">
        <v>1.77</v>
      </c>
    </row>
    <row r="2479" spans="1:34" x14ac:dyDescent="0.25">
      <c r="A2479" s="3" t="s">
        <v>34</v>
      </c>
      <c r="B2479" s="3" t="s">
        <v>35</v>
      </c>
      <c r="C2479" s="3" t="s">
        <v>5747</v>
      </c>
      <c r="D2479" s="3" t="s">
        <v>5748</v>
      </c>
      <c r="E2479" s="3">
        <v>6.0000000000000001E-3</v>
      </c>
      <c r="F2479" s="3">
        <v>1.5049999999999999</v>
      </c>
      <c r="G2479" s="3">
        <v>3</v>
      </c>
      <c r="H2479" s="3">
        <v>1</v>
      </c>
      <c r="I2479" s="3">
        <v>1</v>
      </c>
      <c r="J2479" s="3">
        <v>1</v>
      </c>
      <c r="K2479" s="3">
        <v>705</v>
      </c>
      <c r="L2479" s="3">
        <v>78.7</v>
      </c>
      <c r="M2479" s="3">
        <v>7.03</v>
      </c>
      <c r="N2479" s="3">
        <v>0</v>
      </c>
      <c r="O2479" s="3">
        <v>1</v>
      </c>
      <c r="P2479" s="3" t="s">
        <v>421</v>
      </c>
      <c r="Q2479" s="3" t="s">
        <v>39</v>
      </c>
      <c r="R2479" s="3" t="s">
        <v>2807</v>
      </c>
      <c r="S2479" s="3" t="s">
        <v>5749</v>
      </c>
      <c r="T2479" s="3" t="s">
        <v>39</v>
      </c>
      <c r="U2479" s="3" t="s">
        <v>5750</v>
      </c>
      <c r="V2479" s="3" t="s">
        <v>39</v>
      </c>
      <c r="W2479" s="3" t="s">
        <v>879</v>
      </c>
      <c r="X2479" s="3" t="s">
        <v>39</v>
      </c>
      <c r="Y2479" s="3" t="s">
        <v>39</v>
      </c>
      <c r="Z2479" s="3" t="s">
        <v>39</v>
      </c>
      <c r="AA2479" s="3">
        <v>0</v>
      </c>
      <c r="AB2479" s="3" t="s">
        <v>34</v>
      </c>
      <c r="AC2479" s="3">
        <v>1</v>
      </c>
      <c r="AD2479" s="3">
        <v>0</v>
      </c>
      <c r="AE2479" s="3" t="s">
        <v>39</v>
      </c>
      <c r="AF2479" s="3">
        <v>0</v>
      </c>
      <c r="AG2479" s="3" t="s">
        <v>39</v>
      </c>
      <c r="AH2479" s="3" t="s">
        <v>39</v>
      </c>
    </row>
    <row r="2480" spans="1:34" hidden="1" outlineLevel="1" collapsed="1" x14ac:dyDescent="0.25">
      <c r="A2480" t="s">
        <v>39</v>
      </c>
      <c r="B2480" s="2" t="s">
        <v>45</v>
      </c>
      <c r="C2480" s="2" t="s">
        <v>46</v>
      </c>
      <c r="D2480" s="2" t="s">
        <v>33</v>
      </c>
      <c r="E2480" s="2" t="s">
        <v>47</v>
      </c>
      <c r="F2480" s="2" t="s">
        <v>48</v>
      </c>
      <c r="G2480" s="2" t="s">
        <v>28</v>
      </c>
      <c r="H2480" s="2" t="s">
        <v>49</v>
      </c>
      <c r="I2480" s="2" t="s">
        <v>8</v>
      </c>
      <c r="J2480" s="2" t="s">
        <v>50</v>
      </c>
      <c r="K2480" s="2" t="s">
        <v>51</v>
      </c>
      <c r="L2480" s="2" t="s">
        <v>52</v>
      </c>
      <c r="M2480" s="2" t="s">
        <v>53</v>
      </c>
      <c r="N2480" s="2" t="s">
        <v>54</v>
      </c>
      <c r="O2480" s="2" t="s">
        <v>27</v>
      </c>
      <c r="P2480" s="2" t="s">
        <v>55</v>
      </c>
      <c r="Q2480" s="2" t="s">
        <v>56</v>
      </c>
      <c r="R2480" s="2" t="s">
        <v>57</v>
      </c>
      <c r="S2480" s="2" t="s">
        <v>58</v>
      </c>
    </row>
    <row r="2481" spans="1:34" hidden="1" outlineLevel="1" collapsed="1" x14ac:dyDescent="0.25">
      <c r="A2481" t="s">
        <v>39</v>
      </c>
      <c r="B2481" s="4" t="s">
        <v>34</v>
      </c>
      <c r="C2481" s="4" t="s">
        <v>5751</v>
      </c>
      <c r="D2481" s="4" t="s">
        <v>39</v>
      </c>
      <c r="E2481" s="4">
        <v>0.102839</v>
      </c>
      <c r="F2481" s="4">
        <v>1.97102E-3</v>
      </c>
      <c r="G2481" s="4">
        <v>1</v>
      </c>
      <c r="H2481" s="4">
        <v>1</v>
      </c>
      <c r="I2481" s="4">
        <v>1</v>
      </c>
      <c r="J2481" s="4" t="s">
        <v>5747</v>
      </c>
      <c r="K2481" s="4" t="s">
        <v>5752</v>
      </c>
      <c r="L2481" s="4" t="s">
        <v>39</v>
      </c>
      <c r="M2481" s="4">
        <v>0</v>
      </c>
      <c r="N2481" s="4">
        <v>2243.0648700000002</v>
      </c>
      <c r="O2481" s="4" t="s">
        <v>34</v>
      </c>
      <c r="P2481" s="4" t="s">
        <v>34</v>
      </c>
      <c r="Q2481" s="4">
        <v>5.2709999999999996E-4</v>
      </c>
      <c r="R2481" s="4">
        <v>3.124E-2</v>
      </c>
      <c r="S2481" s="4">
        <v>1.52</v>
      </c>
    </row>
    <row r="2482" spans="1:34" x14ac:dyDescent="0.25">
      <c r="A2482" s="3" t="s">
        <v>34</v>
      </c>
      <c r="B2482" s="3" t="s">
        <v>35</v>
      </c>
      <c r="C2482" s="3" t="s">
        <v>5753</v>
      </c>
      <c r="D2482" s="3" t="s">
        <v>5754</v>
      </c>
      <c r="E2482" s="3">
        <v>6.0000000000000001E-3</v>
      </c>
      <c r="F2482" s="3">
        <v>1.502</v>
      </c>
      <c r="G2482" s="3">
        <v>5</v>
      </c>
      <c r="H2482" s="3">
        <v>1</v>
      </c>
      <c r="I2482" s="3">
        <v>1</v>
      </c>
      <c r="J2482" s="3">
        <v>1</v>
      </c>
      <c r="K2482" s="3">
        <v>546</v>
      </c>
      <c r="L2482" s="3">
        <v>59.9</v>
      </c>
      <c r="M2482" s="3">
        <v>7.71</v>
      </c>
      <c r="N2482" s="3">
        <v>1.83</v>
      </c>
      <c r="O2482" s="3">
        <v>1</v>
      </c>
      <c r="P2482" s="3" t="s">
        <v>421</v>
      </c>
      <c r="Q2482" s="3" t="s">
        <v>885</v>
      </c>
      <c r="R2482" s="3" t="s">
        <v>1023</v>
      </c>
      <c r="S2482" s="3" t="s">
        <v>5755</v>
      </c>
      <c r="T2482" s="3" t="s">
        <v>39</v>
      </c>
      <c r="U2482" s="3" t="s">
        <v>5756</v>
      </c>
      <c r="V2482" s="3" t="s">
        <v>39</v>
      </c>
      <c r="W2482" s="3" t="s">
        <v>1885</v>
      </c>
      <c r="X2482" s="3" t="s">
        <v>39</v>
      </c>
      <c r="Y2482" s="3" t="s">
        <v>39</v>
      </c>
      <c r="Z2482" s="3" t="s">
        <v>39</v>
      </c>
      <c r="AA2482" s="3">
        <v>0</v>
      </c>
      <c r="AB2482" s="3" t="s">
        <v>34</v>
      </c>
      <c r="AC2482" s="3">
        <v>1</v>
      </c>
      <c r="AD2482" s="3">
        <v>0</v>
      </c>
      <c r="AE2482" s="3" t="s">
        <v>39</v>
      </c>
      <c r="AF2482" s="3">
        <v>0</v>
      </c>
      <c r="AG2482" s="3" t="s">
        <v>39</v>
      </c>
      <c r="AH2482" s="3" t="s">
        <v>39</v>
      </c>
    </row>
    <row r="2483" spans="1:34" hidden="1" outlineLevel="1" collapsed="1" x14ac:dyDescent="0.25">
      <c r="A2483" t="s">
        <v>39</v>
      </c>
      <c r="B2483" s="2" t="s">
        <v>45</v>
      </c>
      <c r="C2483" s="2" t="s">
        <v>46</v>
      </c>
      <c r="D2483" s="2" t="s">
        <v>33</v>
      </c>
      <c r="E2483" s="2" t="s">
        <v>47</v>
      </c>
      <c r="F2483" s="2" t="s">
        <v>48</v>
      </c>
      <c r="G2483" s="2" t="s">
        <v>28</v>
      </c>
      <c r="H2483" s="2" t="s">
        <v>49</v>
      </c>
      <c r="I2483" s="2" t="s">
        <v>8</v>
      </c>
      <c r="J2483" s="2" t="s">
        <v>50</v>
      </c>
      <c r="K2483" s="2" t="s">
        <v>51</v>
      </c>
      <c r="L2483" s="2" t="s">
        <v>52</v>
      </c>
      <c r="M2483" s="2" t="s">
        <v>53</v>
      </c>
      <c r="N2483" s="2" t="s">
        <v>54</v>
      </c>
      <c r="O2483" s="2" t="s">
        <v>27</v>
      </c>
      <c r="P2483" s="2" t="s">
        <v>55</v>
      </c>
      <c r="Q2483" s="2" t="s">
        <v>56</v>
      </c>
      <c r="R2483" s="2" t="s">
        <v>57</v>
      </c>
      <c r="S2483" s="2" t="s">
        <v>58</v>
      </c>
    </row>
    <row r="2484" spans="1:34" hidden="1" outlineLevel="1" collapsed="1" x14ac:dyDescent="0.25">
      <c r="A2484" t="s">
        <v>39</v>
      </c>
      <c r="B2484" s="4" t="s">
        <v>34</v>
      </c>
      <c r="C2484" s="4" t="s">
        <v>5757</v>
      </c>
      <c r="D2484" s="4" t="s">
        <v>39</v>
      </c>
      <c r="E2484" s="4">
        <v>0.10331</v>
      </c>
      <c r="F2484" s="4">
        <v>1.97102E-3</v>
      </c>
      <c r="G2484" s="4">
        <v>1</v>
      </c>
      <c r="H2484" s="4">
        <v>1</v>
      </c>
      <c r="I2484" s="4">
        <v>1</v>
      </c>
      <c r="J2484" s="4" t="s">
        <v>5753</v>
      </c>
      <c r="K2484" s="4" t="s">
        <v>5758</v>
      </c>
      <c r="L2484" s="4" t="s">
        <v>39</v>
      </c>
      <c r="M2484" s="4">
        <v>0</v>
      </c>
      <c r="N2484" s="4">
        <v>2658.31448</v>
      </c>
      <c r="O2484" s="4" t="s">
        <v>34</v>
      </c>
      <c r="P2484" s="4" t="s">
        <v>34</v>
      </c>
      <c r="Q2484" s="4">
        <v>5.2709999999999996E-4</v>
      </c>
      <c r="R2484" s="4">
        <v>3.1489999999999997E-2</v>
      </c>
      <c r="S2484" s="4">
        <v>1.83</v>
      </c>
    </row>
    <row r="2485" spans="1:34" x14ac:dyDescent="0.25">
      <c r="A2485" s="3" t="s">
        <v>34</v>
      </c>
      <c r="B2485" s="3" t="s">
        <v>35</v>
      </c>
      <c r="C2485" s="3" t="s">
        <v>5759</v>
      </c>
      <c r="D2485" s="3" t="s">
        <v>5760</v>
      </c>
      <c r="E2485" s="3">
        <v>6.0000000000000001E-3</v>
      </c>
      <c r="F2485" s="3">
        <v>1.5009999999999999</v>
      </c>
      <c r="G2485" s="3">
        <v>2</v>
      </c>
      <c r="H2485" s="3">
        <v>1</v>
      </c>
      <c r="I2485" s="3">
        <v>1</v>
      </c>
      <c r="J2485" s="3">
        <v>1</v>
      </c>
      <c r="K2485" s="3">
        <v>859</v>
      </c>
      <c r="L2485" s="3">
        <v>97.6</v>
      </c>
      <c r="M2485" s="3">
        <v>9</v>
      </c>
      <c r="N2485" s="3">
        <v>2.0699999999999998</v>
      </c>
      <c r="O2485" s="3">
        <v>1</v>
      </c>
      <c r="P2485" s="3" t="s">
        <v>2831</v>
      </c>
      <c r="Q2485" s="3" t="s">
        <v>39</v>
      </c>
      <c r="R2485" s="3" t="s">
        <v>1023</v>
      </c>
      <c r="S2485" s="3" t="s">
        <v>5761</v>
      </c>
      <c r="T2485" s="3" t="s">
        <v>39</v>
      </c>
      <c r="U2485" s="3" t="s">
        <v>5759</v>
      </c>
      <c r="V2485" s="3" t="s">
        <v>39</v>
      </c>
      <c r="W2485" s="3" t="s">
        <v>620</v>
      </c>
      <c r="X2485" s="3" t="s">
        <v>39</v>
      </c>
      <c r="Y2485" s="3" t="s">
        <v>39</v>
      </c>
      <c r="Z2485" s="3" t="s">
        <v>39</v>
      </c>
      <c r="AA2485" s="3">
        <v>0</v>
      </c>
      <c r="AB2485" s="3" t="s">
        <v>34</v>
      </c>
      <c r="AC2485" s="3">
        <v>1</v>
      </c>
      <c r="AD2485" s="3">
        <v>0</v>
      </c>
      <c r="AE2485" s="3" t="s">
        <v>39</v>
      </c>
      <c r="AF2485" s="3">
        <v>1</v>
      </c>
      <c r="AG2485" s="3" t="s">
        <v>5762</v>
      </c>
      <c r="AH2485" s="3" t="s">
        <v>5762</v>
      </c>
    </row>
    <row r="2486" spans="1:34" hidden="1" outlineLevel="1" collapsed="1" x14ac:dyDescent="0.25">
      <c r="A2486" t="s">
        <v>39</v>
      </c>
      <c r="B2486" s="2" t="s">
        <v>45</v>
      </c>
      <c r="C2486" s="2" t="s">
        <v>46</v>
      </c>
      <c r="D2486" s="2" t="s">
        <v>33</v>
      </c>
      <c r="E2486" s="2" t="s">
        <v>47</v>
      </c>
      <c r="F2486" s="2" t="s">
        <v>48</v>
      </c>
      <c r="G2486" s="2" t="s">
        <v>28</v>
      </c>
      <c r="H2486" s="2" t="s">
        <v>49</v>
      </c>
      <c r="I2486" s="2" t="s">
        <v>8</v>
      </c>
      <c r="J2486" s="2" t="s">
        <v>50</v>
      </c>
      <c r="K2486" s="2" t="s">
        <v>51</v>
      </c>
      <c r="L2486" s="2" t="s">
        <v>52</v>
      </c>
      <c r="M2486" s="2" t="s">
        <v>53</v>
      </c>
      <c r="N2486" s="2" t="s">
        <v>54</v>
      </c>
      <c r="O2486" s="2" t="s">
        <v>27</v>
      </c>
      <c r="P2486" s="2" t="s">
        <v>55</v>
      </c>
      <c r="Q2486" s="2" t="s">
        <v>56</v>
      </c>
      <c r="R2486" s="2" t="s">
        <v>57</v>
      </c>
      <c r="S2486" s="2" t="s">
        <v>58</v>
      </c>
    </row>
    <row r="2487" spans="1:34" hidden="1" outlineLevel="1" collapsed="1" x14ac:dyDescent="0.25">
      <c r="A2487" t="s">
        <v>39</v>
      </c>
      <c r="B2487" s="4" t="s">
        <v>34</v>
      </c>
      <c r="C2487" s="4" t="s">
        <v>5763</v>
      </c>
      <c r="D2487" s="4" t="s">
        <v>711</v>
      </c>
      <c r="E2487" s="4">
        <v>0.10331</v>
      </c>
      <c r="F2487" s="4">
        <v>1.97102E-3</v>
      </c>
      <c r="G2487" s="4">
        <v>1</v>
      </c>
      <c r="H2487" s="4">
        <v>1</v>
      </c>
      <c r="I2487" s="4">
        <v>1</v>
      </c>
      <c r="J2487" s="4" t="s">
        <v>5759</v>
      </c>
      <c r="K2487" s="4" t="s">
        <v>5764</v>
      </c>
      <c r="L2487" s="4" t="s">
        <v>5765</v>
      </c>
      <c r="M2487" s="4">
        <v>0</v>
      </c>
      <c r="N2487" s="4">
        <v>2085.9685100000002</v>
      </c>
      <c r="O2487" s="4" t="s">
        <v>34</v>
      </c>
      <c r="P2487" s="4" t="s">
        <v>34</v>
      </c>
      <c r="Q2487" s="4">
        <v>5.2709999999999996E-4</v>
      </c>
      <c r="R2487" s="4">
        <v>3.1550000000000002E-2</v>
      </c>
      <c r="S2487" s="4">
        <v>2.0699999999999998</v>
      </c>
    </row>
    <row r="2488" spans="1:34" x14ac:dyDescent="0.25">
      <c r="A2488" s="3" t="s">
        <v>34</v>
      </c>
      <c r="B2488" s="3" t="s">
        <v>35</v>
      </c>
      <c r="C2488" s="3" t="s">
        <v>5766</v>
      </c>
      <c r="D2488" s="3" t="s">
        <v>5767</v>
      </c>
      <c r="E2488" s="3">
        <v>6.0000000000000001E-3</v>
      </c>
      <c r="F2488" s="3">
        <v>1.4790000000000001</v>
      </c>
      <c r="G2488" s="3">
        <v>3</v>
      </c>
      <c r="H2488" s="3">
        <v>1</v>
      </c>
      <c r="I2488" s="3">
        <v>2</v>
      </c>
      <c r="J2488" s="3">
        <v>1</v>
      </c>
      <c r="K2488" s="3">
        <v>557</v>
      </c>
      <c r="L2488" s="3">
        <v>63.6</v>
      </c>
      <c r="M2488" s="3">
        <v>9</v>
      </c>
      <c r="N2488" s="3">
        <v>4.9800000000000004</v>
      </c>
      <c r="O2488" s="3">
        <v>1</v>
      </c>
      <c r="P2488" s="3" t="s">
        <v>39</v>
      </c>
      <c r="Q2488" s="3" t="s">
        <v>39</v>
      </c>
      <c r="R2488" s="3" t="s">
        <v>619</v>
      </c>
      <c r="S2488" s="3" t="s">
        <v>5768</v>
      </c>
      <c r="T2488" s="3" t="s">
        <v>39</v>
      </c>
      <c r="U2488" s="3" t="s">
        <v>5769</v>
      </c>
      <c r="V2488" s="3" t="s">
        <v>39</v>
      </c>
      <c r="W2488" s="3" t="s">
        <v>1885</v>
      </c>
      <c r="X2488" s="3" t="s">
        <v>39</v>
      </c>
      <c r="Y2488" s="3" t="s">
        <v>39</v>
      </c>
      <c r="Z2488" s="3" t="s">
        <v>39</v>
      </c>
      <c r="AA2488" s="3">
        <v>0</v>
      </c>
      <c r="AB2488" s="3" t="s">
        <v>34</v>
      </c>
      <c r="AC2488" s="3">
        <v>1</v>
      </c>
      <c r="AD2488" s="3">
        <v>0</v>
      </c>
      <c r="AE2488" s="3" t="s">
        <v>39</v>
      </c>
      <c r="AF2488" s="3">
        <v>0</v>
      </c>
      <c r="AG2488" s="3" t="s">
        <v>39</v>
      </c>
      <c r="AH2488" s="3" t="s">
        <v>39</v>
      </c>
    </row>
    <row r="2489" spans="1:34" hidden="1" outlineLevel="1" collapsed="1" x14ac:dyDescent="0.25">
      <c r="A2489" t="s">
        <v>39</v>
      </c>
      <c r="B2489" s="2" t="s">
        <v>45</v>
      </c>
      <c r="C2489" s="2" t="s">
        <v>46</v>
      </c>
      <c r="D2489" s="2" t="s">
        <v>33</v>
      </c>
      <c r="E2489" s="2" t="s">
        <v>47</v>
      </c>
      <c r="F2489" s="2" t="s">
        <v>48</v>
      </c>
      <c r="G2489" s="2" t="s">
        <v>28</v>
      </c>
      <c r="H2489" s="2" t="s">
        <v>49</v>
      </c>
      <c r="I2489" s="2" t="s">
        <v>8</v>
      </c>
      <c r="J2489" s="2" t="s">
        <v>50</v>
      </c>
      <c r="K2489" s="2" t="s">
        <v>51</v>
      </c>
      <c r="L2489" s="2" t="s">
        <v>52</v>
      </c>
      <c r="M2489" s="2" t="s">
        <v>53</v>
      </c>
      <c r="N2489" s="2" t="s">
        <v>54</v>
      </c>
      <c r="O2489" s="2" t="s">
        <v>27</v>
      </c>
      <c r="P2489" s="2" t="s">
        <v>55</v>
      </c>
      <c r="Q2489" s="2" t="s">
        <v>56</v>
      </c>
      <c r="R2489" s="2" t="s">
        <v>57</v>
      </c>
      <c r="S2489" s="2" t="s">
        <v>58</v>
      </c>
    </row>
    <row r="2490" spans="1:34" hidden="1" outlineLevel="1" collapsed="1" x14ac:dyDescent="0.25">
      <c r="A2490" t="s">
        <v>39</v>
      </c>
      <c r="B2490" s="4" t="s">
        <v>34</v>
      </c>
      <c r="C2490" s="4" t="s">
        <v>5770</v>
      </c>
      <c r="D2490" s="4" t="s">
        <v>39</v>
      </c>
      <c r="E2490" s="4">
        <v>0.10714700000000001</v>
      </c>
      <c r="F2490" s="4">
        <v>1.97102E-3</v>
      </c>
      <c r="G2490" s="4">
        <v>1</v>
      </c>
      <c r="H2490" s="4">
        <v>1</v>
      </c>
      <c r="I2490" s="4">
        <v>2</v>
      </c>
      <c r="J2490" s="4" t="s">
        <v>5766</v>
      </c>
      <c r="K2490" s="4" t="s">
        <v>5771</v>
      </c>
      <c r="L2490" s="4" t="s">
        <v>39</v>
      </c>
      <c r="M2490" s="4">
        <v>0</v>
      </c>
      <c r="N2490" s="4">
        <v>1591.8326099999999</v>
      </c>
      <c r="O2490" s="4" t="s">
        <v>34</v>
      </c>
      <c r="P2490" s="4" t="s">
        <v>34</v>
      </c>
      <c r="Q2490" s="4">
        <v>5.2709999999999996E-4</v>
      </c>
      <c r="R2490" s="4">
        <v>3.3180000000000001E-2</v>
      </c>
      <c r="S2490" s="4">
        <v>2.4700000000000002</v>
      </c>
    </row>
    <row r="2491" spans="1:34" x14ac:dyDescent="0.25">
      <c r="A2491" s="3" t="s">
        <v>34</v>
      </c>
      <c r="B2491" s="3" t="s">
        <v>35</v>
      </c>
      <c r="C2491" s="3" t="s">
        <v>5772</v>
      </c>
      <c r="D2491" s="3" t="s">
        <v>5773</v>
      </c>
      <c r="E2491" s="3">
        <v>6.0000000000000001E-3</v>
      </c>
      <c r="F2491" s="3">
        <v>1.4690000000000001</v>
      </c>
      <c r="G2491" s="3">
        <v>2</v>
      </c>
      <c r="H2491" s="3">
        <v>1</v>
      </c>
      <c r="I2491" s="3">
        <v>1</v>
      </c>
      <c r="J2491" s="3">
        <v>1</v>
      </c>
      <c r="K2491" s="3">
        <v>825</v>
      </c>
      <c r="L2491" s="3">
        <v>94.5</v>
      </c>
      <c r="M2491" s="3">
        <v>7.21</v>
      </c>
      <c r="N2491" s="3">
        <v>2.08</v>
      </c>
      <c r="O2491" s="3">
        <v>1</v>
      </c>
      <c r="P2491" s="3" t="s">
        <v>39</v>
      </c>
      <c r="Q2491" s="3" t="s">
        <v>39</v>
      </c>
      <c r="R2491" s="3" t="s">
        <v>355</v>
      </c>
      <c r="S2491" s="3" t="s">
        <v>39</v>
      </c>
      <c r="T2491" s="3" t="s">
        <v>39</v>
      </c>
      <c r="U2491" s="3" t="s">
        <v>5772</v>
      </c>
      <c r="V2491" s="3" t="s">
        <v>39</v>
      </c>
      <c r="W2491" s="3" t="s">
        <v>427</v>
      </c>
      <c r="X2491" s="3" t="s">
        <v>39</v>
      </c>
      <c r="Y2491" s="3" t="s">
        <v>39</v>
      </c>
      <c r="Z2491" s="3" t="s">
        <v>39</v>
      </c>
      <c r="AA2491" s="3">
        <v>0</v>
      </c>
      <c r="AB2491" s="3" t="s">
        <v>34</v>
      </c>
      <c r="AC2491" s="3">
        <v>1</v>
      </c>
      <c r="AD2491" s="3">
        <v>0</v>
      </c>
      <c r="AE2491" s="3" t="s">
        <v>39</v>
      </c>
      <c r="AF2491" s="3">
        <v>1</v>
      </c>
      <c r="AG2491" s="3" t="s">
        <v>5774</v>
      </c>
      <c r="AH2491" s="3" t="s">
        <v>5774</v>
      </c>
    </row>
    <row r="2492" spans="1:34" hidden="1" outlineLevel="1" collapsed="1" x14ac:dyDescent="0.25">
      <c r="A2492" t="s">
        <v>39</v>
      </c>
      <c r="B2492" s="2" t="s">
        <v>45</v>
      </c>
      <c r="C2492" s="2" t="s">
        <v>46</v>
      </c>
      <c r="D2492" s="2" t="s">
        <v>33</v>
      </c>
      <c r="E2492" s="2" t="s">
        <v>47</v>
      </c>
      <c r="F2492" s="2" t="s">
        <v>48</v>
      </c>
      <c r="G2492" s="2" t="s">
        <v>28</v>
      </c>
      <c r="H2492" s="2" t="s">
        <v>49</v>
      </c>
      <c r="I2492" s="2" t="s">
        <v>8</v>
      </c>
      <c r="J2492" s="2" t="s">
        <v>50</v>
      </c>
      <c r="K2492" s="2" t="s">
        <v>51</v>
      </c>
      <c r="L2492" s="2" t="s">
        <v>52</v>
      </c>
      <c r="M2492" s="2" t="s">
        <v>53</v>
      </c>
      <c r="N2492" s="2" t="s">
        <v>54</v>
      </c>
      <c r="O2492" s="2" t="s">
        <v>27</v>
      </c>
      <c r="P2492" s="2" t="s">
        <v>55</v>
      </c>
      <c r="Q2492" s="2" t="s">
        <v>56</v>
      </c>
      <c r="R2492" s="2" t="s">
        <v>57</v>
      </c>
      <c r="S2492" s="2" t="s">
        <v>58</v>
      </c>
    </row>
    <row r="2493" spans="1:34" hidden="1" outlineLevel="1" collapsed="1" x14ac:dyDescent="0.25">
      <c r="A2493" t="s">
        <v>39</v>
      </c>
      <c r="B2493" s="4" t="s">
        <v>34</v>
      </c>
      <c r="C2493" s="4" t="s">
        <v>5775</v>
      </c>
      <c r="D2493" s="4" t="s">
        <v>94</v>
      </c>
      <c r="E2493" s="4">
        <v>0.109113</v>
      </c>
      <c r="F2493" s="4">
        <v>1.97102E-3</v>
      </c>
      <c r="G2493" s="4">
        <v>1</v>
      </c>
      <c r="H2493" s="4">
        <v>1</v>
      </c>
      <c r="I2493" s="4">
        <v>1</v>
      </c>
      <c r="J2493" s="4" t="s">
        <v>5772</v>
      </c>
      <c r="K2493" s="4" t="s">
        <v>5776</v>
      </c>
      <c r="L2493" s="4" t="s">
        <v>5777</v>
      </c>
      <c r="M2493" s="4">
        <v>0</v>
      </c>
      <c r="N2493" s="4">
        <v>1401.77701</v>
      </c>
      <c r="O2493" s="4" t="s">
        <v>34</v>
      </c>
      <c r="P2493" s="4" t="s">
        <v>34</v>
      </c>
      <c r="Q2493" s="4">
        <v>5.2709999999999996E-4</v>
      </c>
      <c r="R2493" s="4">
        <v>3.4000000000000002E-2</v>
      </c>
      <c r="S2493" s="4">
        <v>2.08</v>
      </c>
    </row>
    <row r="2494" spans="1:34" x14ac:dyDescent="0.25">
      <c r="A2494" s="3" t="s">
        <v>34</v>
      </c>
      <c r="B2494" s="3" t="s">
        <v>35</v>
      </c>
      <c r="C2494" s="3" t="s">
        <v>5778</v>
      </c>
      <c r="D2494" s="3" t="s">
        <v>5779</v>
      </c>
      <c r="E2494" s="3">
        <v>5.0000000000000001E-3</v>
      </c>
      <c r="F2494" s="3">
        <v>1.46</v>
      </c>
      <c r="G2494" s="3">
        <v>4</v>
      </c>
      <c r="H2494" s="3">
        <v>1</v>
      </c>
      <c r="I2494" s="3">
        <v>1</v>
      </c>
      <c r="J2494" s="3">
        <v>1</v>
      </c>
      <c r="K2494" s="3">
        <v>551</v>
      </c>
      <c r="L2494" s="3">
        <v>61.9</v>
      </c>
      <c r="M2494" s="3">
        <v>7.97</v>
      </c>
      <c r="N2494" s="3">
        <v>0</v>
      </c>
      <c r="O2494" s="3">
        <v>1</v>
      </c>
      <c r="P2494" s="3" t="s">
        <v>3039</v>
      </c>
      <c r="Q2494" s="3" t="s">
        <v>39</v>
      </c>
      <c r="R2494" s="3" t="s">
        <v>619</v>
      </c>
      <c r="S2494" s="3" t="s">
        <v>5780</v>
      </c>
      <c r="T2494" s="3" t="s">
        <v>39</v>
      </c>
      <c r="U2494" s="3" t="s">
        <v>5781</v>
      </c>
      <c r="V2494" s="3" t="s">
        <v>39</v>
      </c>
      <c r="W2494" s="3" t="s">
        <v>1441</v>
      </c>
      <c r="X2494" s="3" t="s">
        <v>39</v>
      </c>
      <c r="Y2494" s="3" t="s">
        <v>39</v>
      </c>
      <c r="Z2494" s="3" t="s">
        <v>39</v>
      </c>
      <c r="AA2494" s="3">
        <v>0</v>
      </c>
      <c r="AB2494" s="3" t="s">
        <v>34</v>
      </c>
      <c r="AC2494" s="3">
        <v>1</v>
      </c>
      <c r="AD2494" s="3">
        <v>0</v>
      </c>
      <c r="AE2494" s="3" t="s">
        <v>39</v>
      </c>
      <c r="AF2494" s="3">
        <v>1</v>
      </c>
      <c r="AG2494" s="3" t="s">
        <v>5782</v>
      </c>
      <c r="AH2494" s="3" t="s">
        <v>5782</v>
      </c>
    </row>
    <row r="2495" spans="1:34" hidden="1" outlineLevel="1" collapsed="1" x14ac:dyDescent="0.25">
      <c r="A2495" t="s">
        <v>39</v>
      </c>
      <c r="B2495" s="2" t="s">
        <v>45</v>
      </c>
      <c r="C2495" s="2" t="s">
        <v>46</v>
      </c>
      <c r="D2495" s="2" t="s">
        <v>33</v>
      </c>
      <c r="E2495" s="2" t="s">
        <v>47</v>
      </c>
      <c r="F2495" s="2" t="s">
        <v>48</v>
      </c>
      <c r="G2495" s="2" t="s">
        <v>28</v>
      </c>
      <c r="H2495" s="2" t="s">
        <v>49</v>
      </c>
      <c r="I2495" s="2" t="s">
        <v>8</v>
      </c>
      <c r="J2495" s="2" t="s">
        <v>50</v>
      </c>
      <c r="K2495" s="2" t="s">
        <v>51</v>
      </c>
      <c r="L2495" s="2" t="s">
        <v>52</v>
      </c>
      <c r="M2495" s="2" t="s">
        <v>53</v>
      </c>
      <c r="N2495" s="2" t="s">
        <v>54</v>
      </c>
      <c r="O2495" s="2" t="s">
        <v>27</v>
      </c>
      <c r="P2495" s="2" t="s">
        <v>55</v>
      </c>
      <c r="Q2495" s="2" t="s">
        <v>56</v>
      </c>
      <c r="R2495" s="2" t="s">
        <v>57</v>
      </c>
      <c r="S2495" s="2" t="s">
        <v>58</v>
      </c>
    </row>
    <row r="2496" spans="1:34" hidden="1" outlineLevel="1" collapsed="1" x14ac:dyDescent="0.25">
      <c r="A2496" t="s">
        <v>39</v>
      </c>
      <c r="B2496" s="4" t="s">
        <v>34</v>
      </c>
      <c r="C2496" s="4" t="s">
        <v>5783</v>
      </c>
      <c r="D2496" s="4" t="s">
        <v>94</v>
      </c>
      <c r="E2496" s="4">
        <v>0.110609</v>
      </c>
      <c r="F2496" s="4">
        <v>1.97102E-3</v>
      </c>
      <c r="G2496" s="4">
        <v>1</v>
      </c>
      <c r="H2496" s="4">
        <v>1</v>
      </c>
      <c r="I2496" s="4">
        <v>1</v>
      </c>
      <c r="J2496" s="4" t="s">
        <v>5778</v>
      </c>
      <c r="K2496" s="4" t="s">
        <v>5784</v>
      </c>
      <c r="L2496" s="4" t="s">
        <v>5785</v>
      </c>
      <c r="M2496" s="4">
        <v>0</v>
      </c>
      <c r="N2496" s="4">
        <v>2320.0357600000002</v>
      </c>
      <c r="O2496" s="4" t="s">
        <v>34</v>
      </c>
      <c r="P2496" s="4" t="s">
        <v>34</v>
      </c>
      <c r="Q2496" s="4">
        <v>5.2709999999999996E-4</v>
      </c>
      <c r="R2496" s="4">
        <v>3.4669999999999999E-2</v>
      </c>
      <c r="S2496" s="4">
        <v>1.43</v>
      </c>
    </row>
    <row r="2497" spans="1:34" x14ac:dyDescent="0.25">
      <c r="A2497" s="3" t="s">
        <v>34</v>
      </c>
      <c r="B2497" s="3" t="s">
        <v>35</v>
      </c>
      <c r="C2497" s="3" t="s">
        <v>5786</v>
      </c>
      <c r="D2497" s="3" t="s">
        <v>5787</v>
      </c>
      <c r="E2497" s="3">
        <v>5.0000000000000001E-3</v>
      </c>
      <c r="F2497" s="3">
        <v>1.46</v>
      </c>
      <c r="G2497" s="3">
        <v>1</v>
      </c>
      <c r="H2497" s="3">
        <v>1</v>
      </c>
      <c r="I2497" s="3">
        <v>1</v>
      </c>
      <c r="J2497" s="3">
        <v>1</v>
      </c>
      <c r="K2497" s="3">
        <v>1312</v>
      </c>
      <c r="L2497" s="3">
        <v>152.5</v>
      </c>
      <c r="M2497" s="3">
        <v>6.06</v>
      </c>
      <c r="N2497" s="3">
        <v>2.06</v>
      </c>
      <c r="O2497" s="3">
        <v>1</v>
      </c>
      <c r="P2497" s="3" t="s">
        <v>5788</v>
      </c>
      <c r="Q2497" s="3" t="s">
        <v>795</v>
      </c>
      <c r="R2497" s="3" t="s">
        <v>2349</v>
      </c>
      <c r="S2497" s="3" t="s">
        <v>5789</v>
      </c>
      <c r="T2497" s="3" t="s">
        <v>39</v>
      </c>
      <c r="U2497" s="3" t="s">
        <v>5790</v>
      </c>
      <c r="V2497" s="3" t="s">
        <v>39</v>
      </c>
      <c r="W2497" s="3" t="s">
        <v>138</v>
      </c>
      <c r="X2497" s="3" t="s">
        <v>39</v>
      </c>
      <c r="Y2497" s="3" t="s">
        <v>39</v>
      </c>
      <c r="Z2497" s="3" t="s">
        <v>39</v>
      </c>
      <c r="AA2497" s="3">
        <v>0</v>
      </c>
      <c r="AB2497" s="3" t="s">
        <v>34</v>
      </c>
      <c r="AC2497" s="3">
        <v>1</v>
      </c>
      <c r="AD2497" s="3">
        <v>2</v>
      </c>
      <c r="AE2497" s="3" t="s">
        <v>5791</v>
      </c>
      <c r="AF2497" s="3">
        <v>1</v>
      </c>
      <c r="AG2497" s="3" t="s">
        <v>929</v>
      </c>
      <c r="AH2497" s="3" t="s">
        <v>5792</v>
      </c>
    </row>
    <row r="2498" spans="1:34" hidden="1" outlineLevel="1" collapsed="1" x14ac:dyDescent="0.25">
      <c r="A2498" t="s">
        <v>39</v>
      </c>
      <c r="B2498" s="2" t="s">
        <v>45</v>
      </c>
      <c r="C2498" s="2" t="s">
        <v>46</v>
      </c>
      <c r="D2498" s="2" t="s">
        <v>33</v>
      </c>
      <c r="E2498" s="2" t="s">
        <v>47</v>
      </c>
      <c r="F2498" s="2" t="s">
        <v>48</v>
      </c>
      <c r="G2498" s="2" t="s">
        <v>28</v>
      </c>
      <c r="H2498" s="2" t="s">
        <v>49</v>
      </c>
      <c r="I2498" s="2" t="s">
        <v>8</v>
      </c>
      <c r="J2498" s="2" t="s">
        <v>50</v>
      </c>
      <c r="K2498" s="2" t="s">
        <v>51</v>
      </c>
      <c r="L2498" s="2" t="s">
        <v>52</v>
      </c>
      <c r="M2498" s="2" t="s">
        <v>53</v>
      </c>
      <c r="N2498" s="2" t="s">
        <v>54</v>
      </c>
      <c r="O2498" s="2" t="s">
        <v>27</v>
      </c>
      <c r="P2498" s="2" t="s">
        <v>55</v>
      </c>
      <c r="Q2498" s="2" t="s">
        <v>56</v>
      </c>
      <c r="R2498" s="2" t="s">
        <v>57</v>
      </c>
      <c r="S2498" s="2" t="s">
        <v>58</v>
      </c>
    </row>
    <row r="2499" spans="1:34" hidden="1" outlineLevel="1" collapsed="1" x14ac:dyDescent="0.25">
      <c r="A2499" t="s">
        <v>39</v>
      </c>
      <c r="B2499" s="4" t="s">
        <v>34</v>
      </c>
      <c r="C2499" s="4" t="s">
        <v>5793</v>
      </c>
      <c r="D2499" s="4" t="s">
        <v>5794</v>
      </c>
      <c r="E2499" s="4">
        <v>0.110609</v>
      </c>
      <c r="F2499" s="4">
        <v>1.97102E-3</v>
      </c>
      <c r="G2499" s="4">
        <v>1</v>
      </c>
      <c r="H2499" s="4">
        <v>1</v>
      </c>
      <c r="I2499" s="4">
        <v>1</v>
      </c>
      <c r="J2499" s="4" t="s">
        <v>5786</v>
      </c>
      <c r="K2499" s="4" t="s">
        <v>5795</v>
      </c>
      <c r="L2499" s="4" t="s">
        <v>5796</v>
      </c>
      <c r="M2499" s="4">
        <v>1</v>
      </c>
      <c r="N2499" s="4">
        <v>1655.76277</v>
      </c>
      <c r="O2499" s="4" t="s">
        <v>34</v>
      </c>
      <c r="P2499" s="4" t="s">
        <v>34</v>
      </c>
      <c r="Q2499" s="4">
        <v>5.2709999999999996E-4</v>
      </c>
      <c r="R2499" s="4">
        <v>3.4709999999999998E-2</v>
      </c>
      <c r="S2499" s="4">
        <v>2.06</v>
      </c>
    </row>
    <row r="2500" spans="1:34" x14ac:dyDescent="0.25">
      <c r="A2500" s="3" t="s">
        <v>34</v>
      </c>
      <c r="B2500" s="3" t="s">
        <v>35</v>
      </c>
      <c r="C2500" s="3" t="s">
        <v>5797</v>
      </c>
      <c r="D2500" s="3" t="s">
        <v>5798</v>
      </c>
      <c r="E2500" s="3">
        <v>5.0000000000000001E-3</v>
      </c>
      <c r="F2500" s="3">
        <v>1.4179999999999999</v>
      </c>
      <c r="G2500" s="3">
        <v>4</v>
      </c>
      <c r="H2500" s="3">
        <v>1</v>
      </c>
      <c r="I2500" s="3">
        <v>1</v>
      </c>
      <c r="J2500" s="3">
        <v>1</v>
      </c>
      <c r="K2500" s="3">
        <v>442</v>
      </c>
      <c r="L2500" s="3">
        <v>48.3</v>
      </c>
      <c r="M2500" s="3">
        <v>6.35</v>
      </c>
      <c r="N2500" s="3">
        <v>2.4</v>
      </c>
      <c r="O2500" s="3">
        <v>1</v>
      </c>
      <c r="P2500" s="3" t="s">
        <v>5799</v>
      </c>
      <c r="Q2500" s="3" t="s">
        <v>4396</v>
      </c>
      <c r="R2500" s="3" t="s">
        <v>3078</v>
      </c>
      <c r="S2500" s="3" t="s">
        <v>5800</v>
      </c>
      <c r="T2500" s="3" t="s">
        <v>5801</v>
      </c>
      <c r="U2500" s="3" t="s">
        <v>5797</v>
      </c>
      <c r="V2500" s="3" t="s">
        <v>5802</v>
      </c>
      <c r="W2500" s="3" t="s">
        <v>620</v>
      </c>
      <c r="X2500" s="3" t="s">
        <v>39</v>
      </c>
      <c r="Y2500" s="3" t="s">
        <v>5803</v>
      </c>
      <c r="Z2500" s="3" t="s">
        <v>39</v>
      </c>
      <c r="AA2500" s="3">
        <v>9</v>
      </c>
      <c r="AB2500" s="3" t="s">
        <v>34</v>
      </c>
      <c r="AC2500" s="3">
        <v>1</v>
      </c>
      <c r="AD2500" s="3">
        <v>0</v>
      </c>
      <c r="AE2500" s="3" t="s">
        <v>39</v>
      </c>
      <c r="AF2500" s="3">
        <v>0</v>
      </c>
      <c r="AG2500" s="3" t="s">
        <v>39</v>
      </c>
      <c r="AH2500" s="3" t="s">
        <v>39</v>
      </c>
    </row>
    <row r="2501" spans="1:34" hidden="1" outlineLevel="1" collapsed="1" x14ac:dyDescent="0.25">
      <c r="A2501" t="s">
        <v>39</v>
      </c>
      <c r="B2501" s="2" t="s">
        <v>45</v>
      </c>
      <c r="C2501" s="2" t="s">
        <v>46</v>
      </c>
      <c r="D2501" s="2" t="s">
        <v>33</v>
      </c>
      <c r="E2501" s="2" t="s">
        <v>47</v>
      </c>
      <c r="F2501" s="2" t="s">
        <v>48</v>
      </c>
      <c r="G2501" s="2" t="s">
        <v>28</v>
      </c>
      <c r="H2501" s="2" t="s">
        <v>49</v>
      </c>
      <c r="I2501" s="2" t="s">
        <v>8</v>
      </c>
      <c r="J2501" s="2" t="s">
        <v>50</v>
      </c>
      <c r="K2501" s="2" t="s">
        <v>51</v>
      </c>
      <c r="L2501" s="2" t="s">
        <v>52</v>
      </c>
      <c r="M2501" s="2" t="s">
        <v>53</v>
      </c>
      <c r="N2501" s="2" t="s">
        <v>54</v>
      </c>
      <c r="O2501" s="2" t="s">
        <v>27</v>
      </c>
      <c r="P2501" s="2" t="s">
        <v>55</v>
      </c>
      <c r="Q2501" s="2" t="s">
        <v>56</v>
      </c>
      <c r="R2501" s="2" t="s">
        <v>57</v>
      </c>
      <c r="S2501" s="2" t="s">
        <v>58</v>
      </c>
    </row>
    <row r="2502" spans="1:34" hidden="1" outlineLevel="1" collapsed="1" x14ac:dyDescent="0.25">
      <c r="A2502" t="s">
        <v>39</v>
      </c>
      <c r="B2502" s="4" t="s">
        <v>34</v>
      </c>
      <c r="C2502" s="4" t="s">
        <v>5804</v>
      </c>
      <c r="D2502" s="4" t="s">
        <v>39</v>
      </c>
      <c r="E2502" s="4">
        <v>0.11890299999999999</v>
      </c>
      <c r="F2502" s="4">
        <v>1.97102E-3</v>
      </c>
      <c r="G2502" s="4">
        <v>1</v>
      </c>
      <c r="H2502" s="4">
        <v>1</v>
      </c>
      <c r="I2502" s="4">
        <v>1</v>
      </c>
      <c r="J2502" s="4" t="s">
        <v>5797</v>
      </c>
      <c r="K2502" s="4" t="s">
        <v>5805</v>
      </c>
      <c r="L2502" s="4" t="s">
        <v>39</v>
      </c>
      <c r="M2502" s="4">
        <v>0</v>
      </c>
      <c r="N2502" s="4">
        <v>1855.02835</v>
      </c>
      <c r="O2502" s="4" t="s">
        <v>34</v>
      </c>
      <c r="P2502" s="4" t="s">
        <v>34</v>
      </c>
      <c r="Q2502" s="4">
        <v>5.2709999999999996E-4</v>
      </c>
      <c r="R2502" s="4">
        <v>3.8199999999999998E-2</v>
      </c>
      <c r="S2502" s="4">
        <v>2.4</v>
      </c>
    </row>
    <row r="2503" spans="1:34" x14ac:dyDescent="0.25">
      <c r="A2503" s="3" t="s">
        <v>34</v>
      </c>
      <c r="B2503" s="3" t="s">
        <v>35</v>
      </c>
      <c r="C2503" s="3" t="s">
        <v>5806</v>
      </c>
      <c r="D2503" s="3" t="s">
        <v>5807</v>
      </c>
      <c r="E2503" s="3">
        <v>5.0000000000000001E-3</v>
      </c>
      <c r="F2503" s="3">
        <v>1.4019999999999999</v>
      </c>
      <c r="G2503" s="3">
        <v>13</v>
      </c>
      <c r="H2503" s="3">
        <v>1</v>
      </c>
      <c r="I2503" s="3">
        <v>1</v>
      </c>
      <c r="J2503" s="3">
        <v>1</v>
      </c>
      <c r="K2503" s="3">
        <v>63</v>
      </c>
      <c r="L2503" s="3">
        <v>7.1</v>
      </c>
      <c r="M2503" s="3">
        <v>11.68</v>
      </c>
      <c r="N2503" s="3">
        <v>1.61</v>
      </c>
      <c r="O2503" s="3">
        <v>1</v>
      </c>
      <c r="P2503" s="3" t="s">
        <v>421</v>
      </c>
      <c r="Q2503" s="3" t="s">
        <v>1233</v>
      </c>
      <c r="R2503" s="3" t="s">
        <v>877</v>
      </c>
      <c r="S2503" s="3" t="s">
        <v>5808</v>
      </c>
      <c r="T2503" s="3" t="s">
        <v>5809</v>
      </c>
      <c r="U2503" s="3" t="s">
        <v>5810</v>
      </c>
      <c r="V2503" s="3" t="s">
        <v>5811</v>
      </c>
      <c r="W2503" s="3" t="s">
        <v>5812</v>
      </c>
      <c r="X2503" s="3" t="s">
        <v>848</v>
      </c>
      <c r="Y2503" s="3" t="s">
        <v>1494</v>
      </c>
      <c r="Z2503" s="3" t="s">
        <v>850</v>
      </c>
      <c r="AA2503" s="3">
        <v>16</v>
      </c>
      <c r="AB2503" s="3" t="s">
        <v>34</v>
      </c>
      <c r="AC2503" s="3">
        <v>1</v>
      </c>
      <c r="AD2503" s="3">
        <v>0</v>
      </c>
      <c r="AE2503" s="3" t="s">
        <v>39</v>
      </c>
      <c r="AF2503" s="3">
        <v>1</v>
      </c>
      <c r="AG2503" s="3" t="s">
        <v>5813</v>
      </c>
      <c r="AH2503" s="3" t="s">
        <v>5813</v>
      </c>
    </row>
    <row r="2504" spans="1:34" hidden="1" outlineLevel="1" collapsed="1" x14ac:dyDescent="0.25">
      <c r="A2504" t="s">
        <v>39</v>
      </c>
      <c r="B2504" s="2" t="s">
        <v>45</v>
      </c>
      <c r="C2504" s="2" t="s">
        <v>46</v>
      </c>
      <c r="D2504" s="2" t="s">
        <v>33</v>
      </c>
      <c r="E2504" s="2" t="s">
        <v>47</v>
      </c>
      <c r="F2504" s="2" t="s">
        <v>48</v>
      </c>
      <c r="G2504" s="2" t="s">
        <v>28</v>
      </c>
      <c r="H2504" s="2" t="s">
        <v>49</v>
      </c>
      <c r="I2504" s="2" t="s">
        <v>8</v>
      </c>
      <c r="J2504" s="2" t="s">
        <v>50</v>
      </c>
      <c r="K2504" s="2" t="s">
        <v>51</v>
      </c>
      <c r="L2504" s="2" t="s">
        <v>52</v>
      </c>
      <c r="M2504" s="2" t="s">
        <v>53</v>
      </c>
      <c r="N2504" s="2" t="s">
        <v>54</v>
      </c>
      <c r="O2504" s="2" t="s">
        <v>27</v>
      </c>
      <c r="P2504" s="2" t="s">
        <v>55</v>
      </c>
      <c r="Q2504" s="2" t="s">
        <v>56</v>
      </c>
      <c r="R2504" s="2" t="s">
        <v>57</v>
      </c>
      <c r="S2504" s="2" t="s">
        <v>58</v>
      </c>
    </row>
    <row r="2505" spans="1:34" hidden="1" outlineLevel="1" collapsed="1" x14ac:dyDescent="0.25">
      <c r="A2505" t="s">
        <v>39</v>
      </c>
      <c r="B2505" s="4" t="s">
        <v>34</v>
      </c>
      <c r="C2505" s="4" t="s">
        <v>5814</v>
      </c>
      <c r="D2505" s="4" t="s">
        <v>94</v>
      </c>
      <c r="E2505" s="4">
        <v>0.122153</v>
      </c>
      <c r="F2505" s="4">
        <v>1.97102E-3</v>
      </c>
      <c r="G2505" s="4">
        <v>1</v>
      </c>
      <c r="H2505" s="4">
        <v>1</v>
      </c>
      <c r="I2505" s="4">
        <v>1</v>
      </c>
      <c r="J2505" s="4" t="s">
        <v>5806</v>
      </c>
      <c r="K2505" s="4" t="s">
        <v>5815</v>
      </c>
      <c r="L2505" s="4" t="s">
        <v>5816</v>
      </c>
      <c r="M2505" s="4">
        <v>0</v>
      </c>
      <c r="N2505" s="4">
        <v>845.38217999999995</v>
      </c>
      <c r="O2505" s="4" t="s">
        <v>34</v>
      </c>
      <c r="P2505" s="4" t="s">
        <v>34</v>
      </c>
      <c r="Q2505" s="4">
        <v>5.2709999999999996E-4</v>
      </c>
      <c r="R2505" s="4">
        <v>3.9660000000000001E-2</v>
      </c>
      <c r="S2505" s="4">
        <v>1.61</v>
      </c>
    </row>
    <row r="2506" spans="1:34" x14ac:dyDescent="0.25">
      <c r="A2506" s="3" t="s">
        <v>34</v>
      </c>
      <c r="B2506" s="3" t="s">
        <v>35</v>
      </c>
      <c r="C2506" s="3" t="s">
        <v>5817</v>
      </c>
      <c r="D2506" s="3" t="s">
        <v>5818</v>
      </c>
      <c r="E2506" s="3">
        <v>5.0000000000000001E-3</v>
      </c>
      <c r="F2506" s="3">
        <v>1.395</v>
      </c>
      <c r="G2506" s="3">
        <v>5</v>
      </c>
      <c r="H2506" s="3">
        <v>1</v>
      </c>
      <c r="I2506" s="3">
        <v>1</v>
      </c>
      <c r="J2506" s="3">
        <v>1</v>
      </c>
      <c r="K2506" s="3">
        <v>257</v>
      </c>
      <c r="L2506" s="3">
        <v>29.5</v>
      </c>
      <c r="M2506" s="3">
        <v>9.52</v>
      </c>
      <c r="N2506" s="3">
        <v>1.78</v>
      </c>
      <c r="O2506" s="3">
        <v>1</v>
      </c>
      <c r="P2506" s="3" t="s">
        <v>3597</v>
      </c>
      <c r="Q2506" s="3" t="s">
        <v>39</v>
      </c>
      <c r="R2506" s="3" t="s">
        <v>39</v>
      </c>
      <c r="S2506" s="3" t="s">
        <v>39</v>
      </c>
      <c r="T2506" s="3" t="s">
        <v>39</v>
      </c>
      <c r="U2506" s="3" t="s">
        <v>5817</v>
      </c>
      <c r="V2506" s="3" t="s">
        <v>39</v>
      </c>
      <c r="W2506" s="3" t="s">
        <v>1340</v>
      </c>
      <c r="X2506" s="3" t="s">
        <v>39</v>
      </c>
      <c r="Y2506" s="3" t="s">
        <v>39</v>
      </c>
      <c r="Z2506" s="3" t="s">
        <v>39</v>
      </c>
      <c r="AA2506" s="3">
        <v>0</v>
      </c>
      <c r="AB2506" s="3" t="s">
        <v>34</v>
      </c>
      <c r="AC2506" s="3">
        <v>1</v>
      </c>
      <c r="AD2506" s="3">
        <v>0</v>
      </c>
      <c r="AE2506" s="3" t="s">
        <v>39</v>
      </c>
      <c r="AF2506" s="3">
        <v>0</v>
      </c>
      <c r="AG2506" s="3" t="s">
        <v>39</v>
      </c>
      <c r="AH2506" s="3" t="s">
        <v>39</v>
      </c>
    </row>
    <row r="2507" spans="1:34" hidden="1" outlineLevel="1" collapsed="1" x14ac:dyDescent="0.25">
      <c r="A2507" t="s">
        <v>39</v>
      </c>
      <c r="B2507" s="2" t="s">
        <v>45</v>
      </c>
      <c r="C2507" s="2" t="s">
        <v>46</v>
      </c>
      <c r="D2507" s="2" t="s">
        <v>33</v>
      </c>
      <c r="E2507" s="2" t="s">
        <v>47</v>
      </c>
      <c r="F2507" s="2" t="s">
        <v>48</v>
      </c>
      <c r="G2507" s="2" t="s">
        <v>28</v>
      </c>
      <c r="H2507" s="2" t="s">
        <v>49</v>
      </c>
      <c r="I2507" s="2" t="s">
        <v>8</v>
      </c>
      <c r="J2507" s="2" t="s">
        <v>50</v>
      </c>
      <c r="K2507" s="2" t="s">
        <v>51</v>
      </c>
      <c r="L2507" s="2" t="s">
        <v>52</v>
      </c>
      <c r="M2507" s="2" t="s">
        <v>53</v>
      </c>
      <c r="N2507" s="2" t="s">
        <v>54</v>
      </c>
      <c r="O2507" s="2" t="s">
        <v>27</v>
      </c>
      <c r="P2507" s="2" t="s">
        <v>55</v>
      </c>
      <c r="Q2507" s="2" t="s">
        <v>56</v>
      </c>
      <c r="R2507" s="2" t="s">
        <v>57</v>
      </c>
      <c r="S2507" s="2" t="s">
        <v>58</v>
      </c>
    </row>
    <row r="2508" spans="1:34" hidden="1" outlineLevel="1" collapsed="1" x14ac:dyDescent="0.25">
      <c r="A2508" t="s">
        <v>39</v>
      </c>
      <c r="B2508" s="4" t="s">
        <v>34</v>
      </c>
      <c r="C2508" s="4" t="s">
        <v>5819</v>
      </c>
      <c r="D2508" s="4" t="s">
        <v>39</v>
      </c>
      <c r="E2508" s="4">
        <v>0.123254</v>
      </c>
      <c r="F2508" s="4">
        <v>1.97102E-3</v>
      </c>
      <c r="G2508" s="4">
        <v>1</v>
      </c>
      <c r="H2508" s="4">
        <v>1</v>
      </c>
      <c r="I2508" s="4">
        <v>1</v>
      </c>
      <c r="J2508" s="4" t="s">
        <v>5817</v>
      </c>
      <c r="K2508" s="4" t="s">
        <v>5820</v>
      </c>
      <c r="L2508" s="4" t="s">
        <v>39</v>
      </c>
      <c r="M2508" s="4">
        <v>0</v>
      </c>
      <c r="N2508" s="4">
        <v>1614.84457</v>
      </c>
      <c r="O2508" s="4" t="s">
        <v>34</v>
      </c>
      <c r="P2508" s="4" t="s">
        <v>34</v>
      </c>
      <c r="Q2508" s="4">
        <v>5.2709999999999996E-4</v>
      </c>
      <c r="R2508" s="4">
        <v>4.0250000000000001E-2</v>
      </c>
      <c r="S2508" s="4">
        <v>1.78</v>
      </c>
    </row>
    <row r="2509" spans="1:34" x14ac:dyDescent="0.25">
      <c r="A2509" s="3" t="s">
        <v>34</v>
      </c>
      <c r="B2509" s="3" t="s">
        <v>35</v>
      </c>
      <c r="C2509" s="3" t="s">
        <v>5821</v>
      </c>
      <c r="D2509" s="3" t="s">
        <v>5822</v>
      </c>
      <c r="E2509" s="3">
        <v>5.0000000000000001E-3</v>
      </c>
      <c r="F2509" s="3">
        <v>1.3839999999999999</v>
      </c>
      <c r="G2509" s="3">
        <v>1</v>
      </c>
      <c r="H2509" s="3">
        <v>1</v>
      </c>
      <c r="I2509" s="3">
        <v>1</v>
      </c>
      <c r="J2509" s="3">
        <v>1</v>
      </c>
      <c r="K2509" s="3">
        <v>864</v>
      </c>
      <c r="L2509" s="3">
        <v>98.9</v>
      </c>
      <c r="M2509" s="3">
        <v>8.31</v>
      </c>
      <c r="N2509" s="3">
        <v>2.42</v>
      </c>
      <c r="O2509" s="3">
        <v>1</v>
      </c>
      <c r="P2509" s="3" t="s">
        <v>38</v>
      </c>
      <c r="Q2509" s="3" t="s">
        <v>39</v>
      </c>
      <c r="R2509" s="3" t="s">
        <v>39</v>
      </c>
      <c r="S2509" s="3" t="s">
        <v>39</v>
      </c>
      <c r="T2509" s="3" t="s">
        <v>39</v>
      </c>
      <c r="U2509" s="3" t="s">
        <v>5821</v>
      </c>
      <c r="V2509" s="3" t="s">
        <v>39</v>
      </c>
      <c r="W2509" s="3" t="s">
        <v>42</v>
      </c>
      <c r="X2509" s="3" t="s">
        <v>39</v>
      </c>
      <c r="Y2509" s="3" t="s">
        <v>39</v>
      </c>
      <c r="Z2509" s="3" t="s">
        <v>39</v>
      </c>
      <c r="AA2509" s="3">
        <v>0</v>
      </c>
      <c r="AB2509" s="3" t="s">
        <v>34</v>
      </c>
      <c r="AC2509" s="3">
        <v>1</v>
      </c>
      <c r="AD2509" s="3">
        <v>0</v>
      </c>
      <c r="AE2509" s="3" t="s">
        <v>39</v>
      </c>
      <c r="AF2509" s="3">
        <v>1</v>
      </c>
      <c r="AG2509" s="3" t="s">
        <v>5823</v>
      </c>
      <c r="AH2509" s="3" t="s">
        <v>5823</v>
      </c>
    </row>
    <row r="2510" spans="1:34" hidden="1" outlineLevel="1" collapsed="1" x14ac:dyDescent="0.25">
      <c r="A2510" t="s">
        <v>39</v>
      </c>
      <c r="B2510" s="2" t="s">
        <v>45</v>
      </c>
      <c r="C2510" s="2" t="s">
        <v>46</v>
      </c>
      <c r="D2510" s="2" t="s">
        <v>33</v>
      </c>
      <c r="E2510" s="2" t="s">
        <v>47</v>
      </c>
      <c r="F2510" s="2" t="s">
        <v>48</v>
      </c>
      <c r="G2510" s="2" t="s">
        <v>28</v>
      </c>
      <c r="H2510" s="2" t="s">
        <v>49</v>
      </c>
      <c r="I2510" s="2" t="s">
        <v>8</v>
      </c>
      <c r="J2510" s="2" t="s">
        <v>50</v>
      </c>
      <c r="K2510" s="2" t="s">
        <v>51</v>
      </c>
      <c r="L2510" s="2" t="s">
        <v>52</v>
      </c>
      <c r="M2510" s="2" t="s">
        <v>53</v>
      </c>
      <c r="N2510" s="2" t="s">
        <v>54</v>
      </c>
      <c r="O2510" s="2" t="s">
        <v>27</v>
      </c>
      <c r="P2510" s="2" t="s">
        <v>55</v>
      </c>
      <c r="Q2510" s="2" t="s">
        <v>56</v>
      </c>
      <c r="R2510" s="2" t="s">
        <v>57</v>
      </c>
      <c r="S2510" s="2" t="s">
        <v>58</v>
      </c>
    </row>
    <row r="2511" spans="1:34" hidden="1" outlineLevel="1" collapsed="1" x14ac:dyDescent="0.25">
      <c r="A2511" t="s">
        <v>39</v>
      </c>
      <c r="B2511" s="4" t="s">
        <v>34</v>
      </c>
      <c r="C2511" s="4" t="s">
        <v>5824</v>
      </c>
      <c r="D2511" s="4" t="s">
        <v>2135</v>
      </c>
      <c r="E2511" s="4">
        <v>0.12604399999999999</v>
      </c>
      <c r="F2511" s="4">
        <v>1.97102E-3</v>
      </c>
      <c r="G2511" s="4">
        <v>1</v>
      </c>
      <c r="H2511" s="4">
        <v>1</v>
      </c>
      <c r="I2511" s="4">
        <v>1</v>
      </c>
      <c r="J2511" s="4" t="s">
        <v>5821</v>
      </c>
      <c r="K2511" s="4" t="s">
        <v>5825</v>
      </c>
      <c r="L2511" s="4" t="s">
        <v>5826</v>
      </c>
      <c r="M2511" s="4">
        <v>0</v>
      </c>
      <c r="N2511" s="4">
        <v>1406.68317</v>
      </c>
      <c r="O2511" s="4" t="s">
        <v>34</v>
      </c>
      <c r="P2511" s="4" t="s">
        <v>34</v>
      </c>
      <c r="Q2511" s="4">
        <v>5.2709999999999996E-4</v>
      </c>
      <c r="R2511" s="4">
        <v>4.1349999999999998E-2</v>
      </c>
      <c r="S2511" s="4">
        <v>2.42</v>
      </c>
    </row>
    <row r="2512" spans="1:34" x14ac:dyDescent="0.25">
      <c r="A2512" s="3" t="s">
        <v>34</v>
      </c>
      <c r="B2512" s="3" t="s">
        <v>35</v>
      </c>
      <c r="C2512" s="3" t="s">
        <v>5827</v>
      </c>
      <c r="D2512" s="3" t="s">
        <v>5828</v>
      </c>
      <c r="E2512" s="3">
        <v>5.0000000000000001E-3</v>
      </c>
      <c r="F2512" s="3">
        <v>1.36</v>
      </c>
      <c r="G2512" s="3">
        <v>3</v>
      </c>
      <c r="H2512" s="3">
        <v>1</v>
      </c>
      <c r="I2512" s="3">
        <v>1</v>
      </c>
      <c r="J2512" s="3">
        <v>1</v>
      </c>
      <c r="K2512" s="3">
        <v>1341</v>
      </c>
      <c r="L2512" s="3">
        <v>151.19999999999999</v>
      </c>
      <c r="M2512" s="3">
        <v>8.2899999999999991</v>
      </c>
      <c r="N2512" s="3">
        <v>0</v>
      </c>
      <c r="O2512" s="3">
        <v>1</v>
      </c>
      <c r="P2512" s="3" t="s">
        <v>3039</v>
      </c>
      <c r="Q2512" s="3" t="s">
        <v>795</v>
      </c>
      <c r="R2512" s="3" t="s">
        <v>5829</v>
      </c>
      <c r="S2512" s="3" t="s">
        <v>5830</v>
      </c>
      <c r="T2512" s="3" t="s">
        <v>39</v>
      </c>
      <c r="U2512" s="3" t="s">
        <v>5827</v>
      </c>
      <c r="V2512" s="3" t="s">
        <v>39</v>
      </c>
      <c r="W2512" s="3" t="s">
        <v>427</v>
      </c>
      <c r="X2512" s="3" t="s">
        <v>39</v>
      </c>
      <c r="Y2512" s="3" t="s">
        <v>39</v>
      </c>
      <c r="Z2512" s="3" t="s">
        <v>39</v>
      </c>
      <c r="AA2512" s="3">
        <v>0</v>
      </c>
      <c r="AB2512" s="3" t="s">
        <v>34</v>
      </c>
      <c r="AC2512" s="3">
        <v>1</v>
      </c>
      <c r="AD2512" s="3">
        <v>0</v>
      </c>
      <c r="AE2512" s="3" t="s">
        <v>39</v>
      </c>
      <c r="AF2512" s="3">
        <v>1</v>
      </c>
      <c r="AG2512" s="3" t="s">
        <v>5831</v>
      </c>
      <c r="AH2512" s="3" t="s">
        <v>5831</v>
      </c>
    </row>
    <row r="2513" spans="1:34" hidden="1" outlineLevel="1" collapsed="1" x14ac:dyDescent="0.25">
      <c r="A2513" t="s">
        <v>39</v>
      </c>
      <c r="B2513" s="2" t="s">
        <v>45</v>
      </c>
      <c r="C2513" s="2" t="s">
        <v>46</v>
      </c>
      <c r="D2513" s="2" t="s">
        <v>33</v>
      </c>
      <c r="E2513" s="2" t="s">
        <v>47</v>
      </c>
      <c r="F2513" s="2" t="s">
        <v>48</v>
      </c>
      <c r="G2513" s="2" t="s">
        <v>28</v>
      </c>
      <c r="H2513" s="2" t="s">
        <v>49</v>
      </c>
      <c r="I2513" s="2" t="s">
        <v>8</v>
      </c>
      <c r="J2513" s="2" t="s">
        <v>50</v>
      </c>
      <c r="K2513" s="2" t="s">
        <v>51</v>
      </c>
      <c r="L2513" s="2" t="s">
        <v>52</v>
      </c>
      <c r="M2513" s="2" t="s">
        <v>53</v>
      </c>
      <c r="N2513" s="2" t="s">
        <v>54</v>
      </c>
      <c r="O2513" s="2" t="s">
        <v>27</v>
      </c>
      <c r="P2513" s="2" t="s">
        <v>55</v>
      </c>
      <c r="Q2513" s="2" t="s">
        <v>56</v>
      </c>
      <c r="R2513" s="2" t="s">
        <v>57</v>
      </c>
      <c r="S2513" s="2" t="s">
        <v>58</v>
      </c>
    </row>
    <row r="2514" spans="1:34" hidden="1" outlineLevel="1" collapsed="1" x14ac:dyDescent="0.25">
      <c r="A2514" t="s">
        <v>39</v>
      </c>
      <c r="B2514" s="4" t="s">
        <v>34</v>
      </c>
      <c r="C2514" s="4" t="s">
        <v>5832</v>
      </c>
      <c r="D2514" s="4" t="s">
        <v>5833</v>
      </c>
      <c r="E2514" s="4">
        <v>0.13120599999999999</v>
      </c>
      <c r="F2514" s="4">
        <v>1.97102E-3</v>
      </c>
      <c r="G2514" s="4">
        <v>1</v>
      </c>
      <c r="H2514" s="4">
        <v>1</v>
      </c>
      <c r="I2514" s="4">
        <v>1</v>
      </c>
      <c r="J2514" s="4" t="s">
        <v>5827</v>
      </c>
      <c r="K2514" s="4" t="s">
        <v>5834</v>
      </c>
      <c r="L2514" s="4" t="s">
        <v>5835</v>
      </c>
      <c r="M2514" s="4">
        <v>0</v>
      </c>
      <c r="N2514" s="4">
        <v>4493.9092700000001</v>
      </c>
      <c r="O2514" s="4" t="s">
        <v>34</v>
      </c>
      <c r="P2514" s="4" t="s">
        <v>34</v>
      </c>
      <c r="Q2514" s="4">
        <v>5.2709999999999996E-4</v>
      </c>
      <c r="R2514" s="4">
        <v>4.3659999999999997E-2</v>
      </c>
      <c r="S2514" s="4">
        <v>2.68</v>
      </c>
    </row>
    <row r="2515" spans="1:34" x14ac:dyDescent="0.25">
      <c r="A2515" s="3" t="s">
        <v>34</v>
      </c>
      <c r="B2515" s="3" t="s">
        <v>35</v>
      </c>
      <c r="C2515" s="3" t="s">
        <v>5836</v>
      </c>
      <c r="D2515" s="3" t="s">
        <v>5837</v>
      </c>
      <c r="E2515" s="3">
        <v>5.0000000000000001E-3</v>
      </c>
      <c r="F2515" s="3">
        <v>1.3580000000000001</v>
      </c>
      <c r="G2515" s="3">
        <v>6</v>
      </c>
      <c r="H2515" s="3">
        <v>1</v>
      </c>
      <c r="I2515" s="3">
        <v>1</v>
      </c>
      <c r="J2515" s="3">
        <v>1</v>
      </c>
      <c r="K2515" s="3">
        <v>244</v>
      </c>
      <c r="L2515" s="3">
        <v>26.9</v>
      </c>
      <c r="M2515" s="3">
        <v>4.8899999999999997</v>
      </c>
      <c r="N2515" s="3">
        <v>1.95</v>
      </c>
      <c r="O2515" s="3">
        <v>1</v>
      </c>
      <c r="P2515" s="3" t="s">
        <v>39</v>
      </c>
      <c r="Q2515" s="3" t="s">
        <v>4839</v>
      </c>
      <c r="R2515" s="3" t="s">
        <v>39</v>
      </c>
      <c r="S2515" s="3" t="s">
        <v>5838</v>
      </c>
      <c r="T2515" s="3" t="s">
        <v>39</v>
      </c>
      <c r="U2515" s="3" t="s">
        <v>5839</v>
      </c>
      <c r="V2515" s="3" t="s">
        <v>39</v>
      </c>
      <c r="W2515" s="3" t="s">
        <v>358</v>
      </c>
      <c r="X2515" s="3" t="s">
        <v>39</v>
      </c>
      <c r="Y2515" s="3" t="s">
        <v>39</v>
      </c>
      <c r="Z2515" s="3" t="s">
        <v>39</v>
      </c>
      <c r="AA2515" s="3">
        <v>0</v>
      </c>
      <c r="AB2515" s="3" t="s">
        <v>34</v>
      </c>
      <c r="AC2515" s="3">
        <v>1</v>
      </c>
      <c r="AD2515" s="3">
        <v>0</v>
      </c>
      <c r="AE2515" s="3" t="s">
        <v>39</v>
      </c>
      <c r="AF2515" s="3">
        <v>0</v>
      </c>
      <c r="AG2515" s="3" t="s">
        <v>39</v>
      </c>
      <c r="AH2515" s="3" t="s">
        <v>1912</v>
      </c>
    </row>
    <row r="2516" spans="1:34" hidden="1" outlineLevel="1" collapsed="1" x14ac:dyDescent="0.25">
      <c r="A2516" t="s">
        <v>39</v>
      </c>
      <c r="B2516" s="2" t="s">
        <v>45</v>
      </c>
      <c r="C2516" s="2" t="s">
        <v>46</v>
      </c>
      <c r="D2516" s="2" t="s">
        <v>33</v>
      </c>
      <c r="E2516" s="2" t="s">
        <v>47</v>
      </c>
      <c r="F2516" s="2" t="s">
        <v>48</v>
      </c>
      <c r="G2516" s="2" t="s">
        <v>28</v>
      </c>
      <c r="H2516" s="2" t="s">
        <v>49</v>
      </c>
      <c r="I2516" s="2" t="s">
        <v>8</v>
      </c>
      <c r="J2516" s="2" t="s">
        <v>50</v>
      </c>
      <c r="K2516" s="2" t="s">
        <v>51</v>
      </c>
      <c r="L2516" s="2" t="s">
        <v>52</v>
      </c>
      <c r="M2516" s="2" t="s">
        <v>53</v>
      </c>
      <c r="N2516" s="2" t="s">
        <v>54</v>
      </c>
      <c r="O2516" s="2" t="s">
        <v>27</v>
      </c>
      <c r="P2516" s="2" t="s">
        <v>55</v>
      </c>
      <c r="Q2516" s="2" t="s">
        <v>56</v>
      </c>
      <c r="R2516" s="2" t="s">
        <v>57</v>
      </c>
      <c r="S2516" s="2" t="s">
        <v>58</v>
      </c>
    </row>
    <row r="2517" spans="1:34" hidden="1" outlineLevel="1" collapsed="1" x14ac:dyDescent="0.25">
      <c r="A2517" t="s">
        <v>39</v>
      </c>
      <c r="B2517" s="4" t="s">
        <v>34</v>
      </c>
      <c r="C2517" s="4" t="s">
        <v>5840</v>
      </c>
      <c r="D2517" s="4" t="s">
        <v>341</v>
      </c>
      <c r="E2517" s="4">
        <v>0.13120599999999999</v>
      </c>
      <c r="F2517" s="4">
        <v>1.97102E-3</v>
      </c>
      <c r="G2517" s="4">
        <v>1</v>
      </c>
      <c r="H2517" s="4">
        <v>1</v>
      </c>
      <c r="I2517" s="4">
        <v>1</v>
      </c>
      <c r="J2517" s="4" t="s">
        <v>5836</v>
      </c>
      <c r="K2517" s="4" t="s">
        <v>5841</v>
      </c>
      <c r="L2517" s="4" t="s">
        <v>5842</v>
      </c>
      <c r="M2517" s="4">
        <v>0</v>
      </c>
      <c r="N2517" s="4">
        <v>1461.7835399999999</v>
      </c>
      <c r="O2517" s="4" t="s">
        <v>34</v>
      </c>
      <c r="P2517" s="4" t="s">
        <v>34</v>
      </c>
      <c r="Q2517" s="4">
        <v>5.2709999999999996E-4</v>
      </c>
      <c r="R2517" s="4">
        <v>4.3889999999999998E-2</v>
      </c>
      <c r="S2517" s="4">
        <v>1.95</v>
      </c>
    </row>
    <row r="2518" spans="1:34" x14ac:dyDescent="0.25">
      <c r="A2518" s="3" t="s">
        <v>34</v>
      </c>
      <c r="B2518" s="3" t="s">
        <v>35</v>
      </c>
      <c r="C2518" s="3" t="s">
        <v>5843</v>
      </c>
      <c r="D2518" s="3" t="s">
        <v>5844</v>
      </c>
      <c r="E2518" s="3">
        <v>5.0000000000000001E-3</v>
      </c>
      <c r="F2518" s="3">
        <v>1.353</v>
      </c>
      <c r="G2518" s="3">
        <v>12</v>
      </c>
      <c r="H2518" s="3">
        <v>1</v>
      </c>
      <c r="I2518" s="3">
        <v>1</v>
      </c>
      <c r="J2518" s="3">
        <v>1</v>
      </c>
      <c r="K2518" s="3">
        <v>161</v>
      </c>
      <c r="L2518" s="3">
        <v>18.399999999999999</v>
      </c>
      <c r="M2518" s="3">
        <v>10.78</v>
      </c>
      <c r="N2518" s="3">
        <v>2.35</v>
      </c>
      <c r="O2518" s="3">
        <v>1</v>
      </c>
      <c r="P2518" s="3" t="s">
        <v>39</v>
      </c>
      <c r="Q2518" s="3" t="s">
        <v>876</v>
      </c>
      <c r="R2518" s="3" t="s">
        <v>39</v>
      </c>
      <c r="S2518" s="3" t="s">
        <v>5845</v>
      </c>
      <c r="T2518" s="3" t="s">
        <v>39</v>
      </c>
      <c r="U2518" s="3" t="s">
        <v>5846</v>
      </c>
      <c r="V2518" s="3" t="s">
        <v>39</v>
      </c>
      <c r="W2518" s="3" t="s">
        <v>1026</v>
      </c>
      <c r="X2518" s="3" t="s">
        <v>39</v>
      </c>
      <c r="Y2518" s="3" t="s">
        <v>39</v>
      </c>
      <c r="Z2518" s="3" t="s">
        <v>39</v>
      </c>
      <c r="AA2518" s="3">
        <v>0</v>
      </c>
      <c r="AB2518" s="3" t="s">
        <v>34</v>
      </c>
      <c r="AC2518" s="3">
        <v>1</v>
      </c>
      <c r="AD2518" s="3">
        <v>0</v>
      </c>
      <c r="AE2518" s="3" t="s">
        <v>39</v>
      </c>
      <c r="AF2518" s="3">
        <v>1</v>
      </c>
      <c r="AG2518" s="3" t="s">
        <v>3799</v>
      </c>
      <c r="AH2518" s="3" t="s">
        <v>3799</v>
      </c>
    </row>
    <row r="2519" spans="1:34" hidden="1" outlineLevel="1" collapsed="1" x14ac:dyDescent="0.25">
      <c r="A2519" t="s">
        <v>39</v>
      </c>
      <c r="B2519" s="2" t="s">
        <v>45</v>
      </c>
      <c r="C2519" s="2" t="s">
        <v>46</v>
      </c>
      <c r="D2519" s="2" t="s">
        <v>33</v>
      </c>
      <c r="E2519" s="2" t="s">
        <v>47</v>
      </c>
      <c r="F2519" s="2" t="s">
        <v>48</v>
      </c>
      <c r="G2519" s="2" t="s">
        <v>28</v>
      </c>
      <c r="H2519" s="2" t="s">
        <v>49</v>
      </c>
      <c r="I2519" s="2" t="s">
        <v>8</v>
      </c>
      <c r="J2519" s="2" t="s">
        <v>50</v>
      </c>
      <c r="K2519" s="2" t="s">
        <v>51</v>
      </c>
      <c r="L2519" s="2" t="s">
        <v>52</v>
      </c>
      <c r="M2519" s="2" t="s">
        <v>53</v>
      </c>
      <c r="N2519" s="2" t="s">
        <v>54</v>
      </c>
      <c r="O2519" s="2" t="s">
        <v>27</v>
      </c>
      <c r="P2519" s="2" t="s">
        <v>55</v>
      </c>
      <c r="Q2519" s="2" t="s">
        <v>56</v>
      </c>
      <c r="R2519" s="2" t="s">
        <v>57</v>
      </c>
      <c r="S2519" s="2" t="s">
        <v>58</v>
      </c>
    </row>
    <row r="2520" spans="1:34" hidden="1" outlineLevel="1" collapsed="1" x14ac:dyDescent="0.25">
      <c r="A2520" t="s">
        <v>39</v>
      </c>
      <c r="B2520" s="4" t="s">
        <v>34</v>
      </c>
      <c r="C2520" s="4" t="s">
        <v>5847</v>
      </c>
      <c r="D2520" s="4" t="s">
        <v>463</v>
      </c>
      <c r="E2520" s="4">
        <v>0.132378</v>
      </c>
      <c r="F2520" s="4">
        <v>1.97102E-3</v>
      </c>
      <c r="G2520" s="4">
        <v>1</v>
      </c>
      <c r="H2520" s="4">
        <v>1</v>
      </c>
      <c r="I2520" s="4">
        <v>1</v>
      </c>
      <c r="J2520" s="4" t="s">
        <v>5843</v>
      </c>
      <c r="K2520" s="4" t="s">
        <v>5848</v>
      </c>
      <c r="L2520" s="4" t="s">
        <v>5849</v>
      </c>
      <c r="M2520" s="4">
        <v>0</v>
      </c>
      <c r="N2520" s="4">
        <v>2035.9964600000001</v>
      </c>
      <c r="O2520" s="4" t="s">
        <v>34</v>
      </c>
      <c r="P2520" s="4" t="s">
        <v>34</v>
      </c>
      <c r="Q2520" s="4">
        <v>5.2709999999999996E-4</v>
      </c>
      <c r="R2520" s="4">
        <v>4.4389999999999999E-2</v>
      </c>
      <c r="S2520" s="4">
        <v>2.35</v>
      </c>
    </row>
    <row r="2521" spans="1:34" x14ac:dyDescent="0.25">
      <c r="A2521" s="3" t="s">
        <v>34</v>
      </c>
      <c r="B2521" s="3" t="s">
        <v>35</v>
      </c>
      <c r="C2521" s="3" t="s">
        <v>5850</v>
      </c>
      <c r="D2521" s="3" t="s">
        <v>5851</v>
      </c>
      <c r="E2521" s="3">
        <v>5.0000000000000001E-3</v>
      </c>
      <c r="F2521" s="3">
        <v>1.339</v>
      </c>
      <c r="G2521" s="3">
        <v>12</v>
      </c>
      <c r="H2521" s="3">
        <v>1</v>
      </c>
      <c r="I2521" s="3">
        <v>1</v>
      </c>
      <c r="J2521" s="3">
        <v>1</v>
      </c>
      <c r="K2521" s="3">
        <v>155</v>
      </c>
      <c r="L2521" s="3">
        <v>17.899999999999999</v>
      </c>
      <c r="M2521" s="3">
        <v>4.63</v>
      </c>
      <c r="N2521" s="3">
        <v>2.0099999999999998</v>
      </c>
      <c r="O2521" s="3">
        <v>1</v>
      </c>
      <c r="P2521" s="3" t="s">
        <v>421</v>
      </c>
      <c r="Q2521" s="3" t="s">
        <v>795</v>
      </c>
      <c r="R2521" s="3" t="s">
        <v>2807</v>
      </c>
      <c r="S2521" s="3" t="s">
        <v>5852</v>
      </c>
      <c r="T2521" s="3" t="s">
        <v>39</v>
      </c>
      <c r="U2521" s="3" t="s">
        <v>5853</v>
      </c>
      <c r="V2521" s="3" t="s">
        <v>39</v>
      </c>
      <c r="W2521" s="3" t="s">
        <v>1885</v>
      </c>
      <c r="X2521" s="3" t="s">
        <v>39</v>
      </c>
      <c r="Y2521" s="3" t="s">
        <v>39</v>
      </c>
      <c r="Z2521" s="3" t="s">
        <v>39</v>
      </c>
      <c r="AA2521" s="3">
        <v>0</v>
      </c>
      <c r="AB2521" s="3" t="s">
        <v>34</v>
      </c>
      <c r="AC2521" s="3">
        <v>1</v>
      </c>
      <c r="AD2521" s="3">
        <v>0</v>
      </c>
      <c r="AE2521" s="3" t="s">
        <v>39</v>
      </c>
      <c r="AF2521" s="3">
        <v>0</v>
      </c>
      <c r="AG2521" s="3" t="s">
        <v>39</v>
      </c>
      <c r="AH2521" s="3" t="s">
        <v>39</v>
      </c>
    </row>
    <row r="2522" spans="1:34" hidden="1" outlineLevel="1" collapsed="1" x14ac:dyDescent="0.25">
      <c r="A2522" t="s">
        <v>39</v>
      </c>
      <c r="B2522" s="2" t="s">
        <v>45</v>
      </c>
      <c r="C2522" s="2" t="s">
        <v>46</v>
      </c>
      <c r="D2522" s="2" t="s">
        <v>33</v>
      </c>
      <c r="E2522" s="2" t="s">
        <v>47</v>
      </c>
      <c r="F2522" s="2" t="s">
        <v>48</v>
      </c>
      <c r="G2522" s="2" t="s">
        <v>28</v>
      </c>
      <c r="H2522" s="2" t="s">
        <v>49</v>
      </c>
      <c r="I2522" s="2" t="s">
        <v>8</v>
      </c>
      <c r="J2522" s="2" t="s">
        <v>50</v>
      </c>
      <c r="K2522" s="2" t="s">
        <v>51</v>
      </c>
      <c r="L2522" s="2" t="s">
        <v>52</v>
      </c>
      <c r="M2522" s="2" t="s">
        <v>53</v>
      </c>
      <c r="N2522" s="2" t="s">
        <v>54</v>
      </c>
      <c r="O2522" s="2" t="s">
        <v>27</v>
      </c>
      <c r="P2522" s="2" t="s">
        <v>55</v>
      </c>
      <c r="Q2522" s="2" t="s">
        <v>56</v>
      </c>
      <c r="R2522" s="2" t="s">
        <v>57</v>
      </c>
      <c r="S2522" s="2" t="s">
        <v>58</v>
      </c>
    </row>
    <row r="2523" spans="1:34" hidden="1" outlineLevel="1" collapsed="1" x14ac:dyDescent="0.25">
      <c r="A2523" t="s">
        <v>39</v>
      </c>
      <c r="B2523" s="4" t="s">
        <v>34</v>
      </c>
      <c r="C2523" s="4" t="s">
        <v>5854</v>
      </c>
      <c r="D2523" s="4" t="s">
        <v>39</v>
      </c>
      <c r="E2523" s="4">
        <v>0.13594899999999999</v>
      </c>
      <c r="F2523" s="4">
        <v>1.97102E-3</v>
      </c>
      <c r="G2523" s="4">
        <v>1</v>
      </c>
      <c r="H2523" s="4">
        <v>1</v>
      </c>
      <c r="I2523" s="4">
        <v>1</v>
      </c>
      <c r="J2523" s="4" t="s">
        <v>5850</v>
      </c>
      <c r="K2523" s="4" t="s">
        <v>5855</v>
      </c>
      <c r="L2523" s="4" t="s">
        <v>39</v>
      </c>
      <c r="M2523" s="4">
        <v>0</v>
      </c>
      <c r="N2523" s="4">
        <v>2126.02612</v>
      </c>
      <c r="O2523" s="4" t="s">
        <v>34</v>
      </c>
      <c r="P2523" s="4" t="s">
        <v>34</v>
      </c>
      <c r="Q2523" s="4">
        <v>5.2709999999999996E-4</v>
      </c>
      <c r="R2523" s="4">
        <v>4.5859999999999998E-2</v>
      </c>
      <c r="S2523" s="4">
        <v>2.0099999999999998</v>
      </c>
    </row>
    <row r="2524" spans="1:34" x14ac:dyDescent="0.25">
      <c r="A2524" s="3" t="s">
        <v>34</v>
      </c>
      <c r="B2524" s="3" t="s">
        <v>35</v>
      </c>
      <c r="C2524" s="3" t="s">
        <v>5856</v>
      </c>
      <c r="D2524" s="3" t="s">
        <v>5857</v>
      </c>
      <c r="E2524" s="3">
        <v>5.0000000000000001E-3</v>
      </c>
      <c r="F2524" s="3">
        <v>1.3380000000000001</v>
      </c>
      <c r="G2524" s="3">
        <v>2</v>
      </c>
      <c r="H2524" s="3">
        <v>1</v>
      </c>
      <c r="I2524" s="3">
        <v>1</v>
      </c>
      <c r="J2524" s="3">
        <v>1</v>
      </c>
      <c r="K2524" s="3">
        <v>640</v>
      </c>
      <c r="L2524" s="3">
        <v>73.5</v>
      </c>
      <c r="M2524" s="3">
        <v>9.41</v>
      </c>
      <c r="N2524" s="3">
        <v>1.99</v>
      </c>
      <c r="O2524" s="3">
        <v>1</v>
      </c>
      <c r="P2524" s="3" t="s">
        <v>5569</v>
      </c>
      <c r="Q2524" s="3" t="s">
        <v>39</v>
      </c>
      <c r="R2524" s="3" t="s">
        <v>796</v>
      </c>
      <c r="S2524" s="3" t="s">
        <v>5858</v>
      </c>
      <c r="T2524" s="3" t="s">
        <v>39</v>
      </c>
      <c r="U2524" s="3" t="s">
        <v>5859</v>
      </c>
      <c r="V2524" s="3" t="s">
        <v>39</v>
      </c>
      <c r="W2524" s="3" t="s">
        <v>1885</v>
      </c>
      <c r="X2524" s="3" t="s">
        <v>39</v>
      </c>
      <c r="Y2524" s="3" t="s">
        <v>39</v>
      </c>
      <c r="Z2524" s="3" t="s">
        <v>39</v>
      </c>
      <c r="AA2524" s="3">
        <v>0</v>
      </c>
      <c r="AB2524" s="3" t="s">
        <v>34</v>
      </c>
      <c r="AC2524" s="3">
        <v>1</v>
      </c>
      <c r="AD2524" s="3">
        <v>0</v>
      </c>
      <c r="AE2524" s="3" t="s">
        <v>39</v>
      </c>
      <c r="AF2524" s="3">
        <v>1</v>
      </c>
      <c r="AG2524" s="3" t="s">
        <v>5860</v>
      </c>
      <c r="AH2524" s="3" t="s">
        <v>5860</v>
      </c>
    </row>
    <row r="2525" spans="1:34" hidden="1" outlineLevel="1" collapsed="1" x14ac:dyDescent="0.25">
      <c r="A2525" t="s">
        <v>39</v>
      </c>
      <c r="B2525" s="2" t="s">
        <v>45</v>
      </c>
      <c r="C2525" s="2" t="s">
        <v>46</v>
      </c>
      <c r="D2525" s="2" t="s">
        <v>33</v>
      </c>
      <c r="E2525" s="2" t="s">
        <v>47</v>
      </c>
      <c r="F2525" s="2" t="s">
        <v>48</v>
      </c>
      <c r="G2525" s="2" t="s">
        <v>28</v>
      </c>
      <c r="H2525" s="2" t="s">
        <v>49</v>
      </c>
      <c r="I2525" s="2" t="s">
        <v>8</v>
      </c>
      <c r="J2525" s="2" t="s">
        <v>50</v>
      </c>
      <c r="K2525" s="2" t="s">
        <v>51</v>
      </c>
      <c r="L2525" s="2" t="s">
        <v>52</v>
      </c>
      <c r="M2525" s="2" t="s">
        <v>53</v>
      </c>
      <c r="N2525" s="2" t="s">
        <v>54</v>
      </c>
      <c r="O2525" s="2" t="s">
        <v>27</v>
      </c>
      <c r="P2525" s="2" t="s">
        <v>55</v>
      </c>
      <c r="Q2525" s="2" t="s">
        <v>56</v>
      </c>
      <c r="R2525" s="2" t="s">
        <v>57</v>
      </c>
      <c r="S2525" s="2" t="s">
        <v>58</v>
      </c>
    </row>
    <row r="2526" spans="1:34" hidden="1" outlineLevel="1" collapsed="1" x14ac:dyDescent="0.25">
      <c r="A2526" t="s">
        <v>39</v>
      </c>
      <c r="B2526" s="4" t="s">
        <v>34</v>
      </c>
      <c r="C2526" s="4" t="s">
        <v>5861</v>
      </c>
      <c r="D2526" s="4" t="s">
        <v>463</v>
      </c>
      <c r="E2526" s="4">
        <v>0.13594899999999999</v>
      </c>
      <c r="F2526" s="4">
        <v>1.97102E-3</v>
      </c>
      <c r="G2526" s="4">
        <v>1</v>
      </c>
      <c r="H2526" s="4">
        <v>1</v>
      </c>
      <c r="I2526" s="4">
        <v>1</v>
      </c>
      <c r="J2526" s="4" t="s">
        <v>5856</v>
      </c>
      <c r="K2526" s="4" t="s">
        <v>5862</v>
      </c>
      <c r="L2526" s="4" t="s">
        <v>5863</v>
      </c>
      <c r="M2526" s="4">
        <v>0</v>
      </c>
      <c r="N2526" s="4">
        <v>1345.71441</v>
      </c>
      <c r="O2526" s="4" t="s">
        <v>34</v>
      </c>
      <c r="P2526" s="4" t="s">
        <v>34</v>
      </c>
      <c r="Q2526" s="4">
        <v>5.2709999999999996E-4</v>
      </c>
      <c r="R2526" s="4">
        <v>4.5940000000000002E-2</v>
      </c>
      <c r="S2526" s="4">
        <v>1.99</v>
      </c>
    </row>
    <row r="2527" spans="1:34" x14ac:dyDescent="0.25">
      <c r="A2527" s="3" t="s">
        <v>34</v>
      </c>
      <c r="B2527" s="3" t="s">
        <v>35</v>
      </c>
      <c r="C2527" s="3" t="s">
        <v>5864</v>
      </c>
      <c r="D2527" s="3" t="s">
        <v>5865</v>
      </c>
      <c r="E2527" s="3">
        <v>5.0000000000000001E-3</v>
      </c>
      <c r="F2527" s="3">
        <v>1.337</v>
      </c>
      <c r="G2527" s="3">
        <v>6</v>
      </c>
      <c r="H2527" s="3">
        <v>1</v>
      </c>
      <c r="I2527" s="3">
        <v>1</v>
      </c>
      <c r="J2527" s="3">
        <v>1</v>
      </c>
      <c r="K2527" s="3">
        <v>285</v>
      </c>
      <c r="L2527" s="3">
        <v>31</v>
      </c>
      <c r="M2527" s="3">
        <v>9.9600000000000009</v>
      </c>
      <c r="N2527" s="3">
        <v>2.6</v>
      </c>
      <c r="O2527" s="3">
        <v>1</v>
      </c>
      <c r="P2527" s="3" t="s">
        <v>421</v>
      </c>
      <c r="Q2527" s="3" t="s">
        <v>4122</v>
      </c>
      <c r="R2527" s="3" t="s">
        <v>844</v>
      </c>
      <c r="S2527" s="3" t="s">
        <v>2204</v>
      </c>
      <c r="T2527" s="3" t="s">
        <v>39</v>
      </c>
      <c r="U2527" s="3" t="s">
        <v>5864</v>
      </c>
      <c r="V2527" s="3" t="s">
        <v>39</v>
      </c>
      <c r="W2527" s="3" t="s">
        <v>42</v>
      </c>
      <c r="X2527" s="3" t="s">
        <v>39</v>
      </c>
      <c r="Y2527" s="3" t="s">
        <v>39</v>
      </c>
      <c r="Z2527" s="3" t="s">
        <v>39</v>
      </c>
      <c r="AA2527" s="3">
        <v>0</v>
      </c>
      <c r="AB2527" s="3" t="s">
        <v>34</v>
      </c>
      <c r="AC2527" s="3">
        <v>1</v>
      </c>
      <c r="AD2527" s="3">
        <v>0</v>
      </c>
      <c r="AE2527" s="3" t="s">
        <v>39</v>
      </c>
      <c r="AF2527" s="3">
        <v>0</v>
      </c>
      <c r="AG2527" s="3" t="s">
        <v>39</v>
      </c>
      <c r="AH2527" s="3" t="s">
        <v>39</v>
      </c>
    </row>
    <row r="2528" spans="1:34" hidden="1" outlineLevel="1" collapsed="1" x14ac:dyDescent="0.25">
      <c r="A2528" t="s">
        <v>39</v>
      </c>
      <c r="B2528" s="2" t="s">
        <v>45</v>
      </c>
      <c r="C2528" s="2" t="s">
        <v>46</v>
      </c>
      <c r="D2528" s="2" t="s">
        <v>33</v>
      </c>
      <c r="E2528" s="2" t="s">
        <v>47</v>
      </c>
      <c r="F2528" s="2" t="s">
        <v>48</v>
      </c>
      <c r="G2528" s="2" t="s">
        <v>28</v>
      </c>
      <c r="H2528" s="2" t="s">
        <v>49</v>
      </c>
      <c r="I2528" s="2" t="s">
        <v>8</v>
      </c>
      <c r="J2528" s="2" t="s">
        <v>50</v>
      </c>
      <c r="K2528" s="2" t="s">
        <v>51</v>
      </c>
      <c r="L2528" s="2" t="s">
        <v>52</v>
      </c>
      <c r="M2528" s="2" t="s">
        <v>53</v>
      </c>
      <c r="N2528" s="2" t="s">
        <v>54</v>
      </c>
      <c r="O2528" s="2" t="s">
        <v>27</v>
      </c>
      <c r="P2528" s="2" t="s">
        <v>55</v>
      </c>
      <c r="Q2528" s="2" t="s">
        <v>56</v>
      </c>
      <c r="R2528" s="2" t="s">
        <v>57</v>
      </c>
      <c r="S2528" s="2" t="s">
        <v>58</v>
      </c>
    </row>
    <row r="2529" spans="1:34" hidden="1" outlineLevel="1" collapsed="1" x14ac:dyDescent="0.25">
      <c r="A2529" t="s">
        <v>39</v>
      </c>
      <c r="B2529" s="4" t="s">
        <v>34</v>
      </c>
      <c r="C2529" s="4" t="s">
        <v>5866</v>
      </c>
      <c r="D2529" s="4" t="s">
        <v>39</v>
      </c>
      <c r="E2529" s="4">
        <v>0.13594899999999999</v>
      </c>
      <c r="F2529" s="4">
        <v>1.97102E-3</v>
      </c>
      <c r="G2529" s="4">
        <v>1</v>
      </c>
      <c r="H2529" s="4">
        <v>1</v>
      </c>
      <c r="I2529" s="4">
        <v>1</v>
      </c>
      <c r="J2529" s="4" t="s">
        <v>5864</v>
      </c>
      <c r="K2529" s="4" t="s">
        <v>5867</v>
      </c>
      <c r="L2529" s="4" t="s">
        <v>39</v>
      </c>
      <c r="M2529" s="4">
        <v>0</v>
      </c>
      <c r="N2529" s="4">
        <v>1615.8326099999999</v>
      </c>
      <c r="O2529" s="4" t="s">
        <v>34</v>
      </c>
      <c r="P2529" s="4" t="s">
        <v>34</v>
      </c>
      <c r="Q2529" s="4">
        <v>5.2709999999999996E-4</v>
      </c>
      <c r="R2529" s="4">
        <v>4.6019999999999998E-2</v>
      </c>
      <c r="S2529" s="4">
        <v>2.6</v>
      </c>
    </row>
    <row r="2530" spans="1:34" x14ac:dyDescent="0.25">
      <c r="A2530" s="3" t="s">
        <v>34</v>
      </c>
      <c r="B2530" s="3" t="s">
        <v>35</v>
      </c>
      <c r="C2530" s="3" t="s">
        <v>5868</v>
      </c>
      <c r="D2530" s="3" t="s">
        <v>5869</v>
      </c>
      <c r="E2530" s="3">
        <v>5.0000000000000001E-3</v>
      </c>
      <c r="F2530" s="3">
        <v>1.3169999999999999</v>
      </c>
      <c r="G2530" s="3">
        <v>5</v>
      </c>
      <c r="H2530" s="3">
        <v>1</v>
      </c>
      <c r="I2530" s="3">
        <v>1</v>
      </c>
      <c r="J2530" s="3">
        <v>1</v>
      </c>
      <c r="K2530" s="3">
        <v>273</v>
      </c>
      <c r="L2530" s="3">
        <v>30.8</v>
      </c>
      <c r="M2530" s="3">
        <v>6.34</v>
      </c>
      <c r="N2530" s="3">
        <v>1.98</v>
      </c>
      <c r="O2530" s="3">
        <v>1</v>
      </c>
      <c r="P2530" s="3" t="s">
        <v>39</v>
      </c>
      <c r="Q2530" s="3" t="s">
        <v>4045</v>
      </c>
      <c r="R2530" s="3" t="s">
        <v>3962</v>
      </c>
      <c r="S2530" s="3" t="s">
        <v>5870</v>
      </c>
      <c r="T2530" s="3" t="s">
        <v>5871</v>
      </c>
      <c r="U2530" s="3" t="s">
        <v>5868</v>
      </c>
      <c r="V2530" s="3" t="s">
        <v>5868</v>
      </c>
      <c r="W2530" s="3" t="s">
        <v>42</v>
      </c>
      <c r="X2530" s="3" t="s">
        <v>5872</v>
      </c>
      <c r="Y2530" s="3" t="s">
        <v>39</v>
      </c>
      <c r="Z2530" s="3" t="s">
        <v>39</v>
      </c>
      <c r="AA2530" s="3">
        <v>3</v>
      </c>
      <c r="AB2530" s="3" t="s">
        <v>34</v>
      </c>
      <c r="AC2530" s="3">
        <v>1</v>
      </c>
      <c r="AD2530" s="3">
        <v>0</v>
      </c>
      <c r="AE2530" s="3" t="s">
        <v>39</v>
      </c>
      <c r="AF2530" s="3">
        <v>0</v>
      </c>
      <c r="AG2530" s="3" t="s">
        <v>39</v>
      </c>
      <c r="AH2530" s="3" t="s">
        <v>5873</v>
      </c>
    </row>
    <row r="2531" spans="1:34" hidden="1" outlineLevel="1" collapsed="1" x14ac:dyDescent="0.25">
      <c r="A2531" t="s">
        <v>39</v>
      </c>
      <c r="B2531" s="2" t="s">
        <v>45</v>
      </c>
      <c r="C2531" s="2" t="s">
        <v>46</v>
      </c>
      <c r="D2531" s="2" t="s">
        <v>33</v>
      </c>
      <c r="E2531" s="2" t="s">
        <v>47</v>
      </c>
      <c r="F2531" s="2" t="s">
        <v>48</v>
      </c>
      <c r="G2531" s="2" t="s">
        <v>28</v>
      </c>
      <c r="H2531" s="2" t="s">
        <v>49</v>
      </c>
      <c r="I2531" s="2" t="s">
        <v>8</v>
      </c>
      <c r="J2531" s="2" t="s">
        <v>50</v>
      </c>
      <c r="K2531" s="2" t="s">
        <v>51</v>
      </c>
      <c r="L2531" s="2" t="s">
        <v>52</v>
      </c>
      <c r="M2531" s="2" t="s">
        <v>53</v>
      </c>
      <c r="N2531" s="2" t="s">
        <v>54</v>
      </c>
      <c r="O2531" s="2" t="s">
        <v>27</v>
      </c>
      <c r="P2531" s="2" t="s">
        <v>55</v>
      </c>
      <c r="Q2531" s="2" t="s">
        <v>56</v>
      </c>
      <c r="R2531" s="2" t="s">
        <v>57</v>
      </c>
      <c r="S2531" s="2" t="s">
        <v>58</v>
      </c>
    </row>
    <row r="2532" spans="1:34" hidden="1" outlineLevel="1" collapsed="1" x14ac:dyDescent="0.25">
      <c r="A2532" t="s">
        <v>39</v>
      </c>
      <c r="B2532" s="4" t="s">
        <v>34</v>
      </c>
      <c r="C2532" s="4" t="s">
        <v>5874</v>
      </c>
      <c r="D2532" s="4" t="s">
        <v>1889</v>
      </c>
      <c r="E2532" s="4">
        <v>0.14084099999999999</v>
      </c>
      <c r="F2532" s="4">
        <v>1.97102E-3</v>
      </c>
      <c r="G2532" s="4">
        <v>1</v>
      </c>
      <c r="H2532" s="4">
        <v>1</v>
      </c>
      <c r="I2532" s="4">
        <v>1</v>
      </c>
      <c r="J2532" s="4" t="s">
        <v>5868</v>
      </c>
      <c r="K2532" s="4" t="s">
        <v>5875</v>
      </c>
      <c r="L2532" s="4" t="s">
        <v>5876</v>
      </c>
      <c r="M2532" s="4">
        <v>0</v>
      </c>
      <c r="N2532" s="4">
        <v>1576.7722799999999</v>
      </c>
      <c r="O2532" s="4" t="s">
        <v>34</v>
      </c>
      <c r="P2532" s="4" t="s">
        <v>34</v>
      </c>
      <c r="Q2532" s="4">
        <v>5.2709999999999996E-4</v>
      </c>
      <c r="R2532" s="4">
        <v>4.82E-2</v>
      </c>
      <c r="S2532" s="4">
        <v>1.98</v>
      </c>
    </row>
    <row r="2533" spans="1:34" x14ac:dyDescent="0.25">
      <c r="A2533" s="3" t="s">
        <v>34</v>
      </c>
      <c r="B2533" s="3" t="s">
        <v>35</v>
      </c>
      <c r="C2533" s="3" t="s">
        <v>5877</v>
      </c>
      <c r="D2533" s="3" t="s">
        <v>5878</v>
      </c>
      <c r="E2533" s="3">
        <v>5.0000000000000001E-3</v>
      </c>
      <c r="F2533" s="3">
        <v>1.3140000000000001</v>
      </c>
      <c r="G2533" s="3">
        <v>5</v>
      </c>
      <c r="H2533" s="3">
        <v>1</v>
      </c>
      <c r="I2533" s="3">
        <v>1</v>
      </c>
      <c r="J2533" s="3">
        <v>1</v>
      </c>
      <c r="K2533" s="3">
        <v>309</v>
      </c>
      <c r="L2533" s="3">
        <v>34</v>
      </c>
      <c r="M2533" s="3">
        <v>6.52</v>
      </c>
      <c r="N2533" s="3">
        <v>1.61</v>
      </c>
      <c r="O2533" s="3">
        <v>1</v>
      </c>
      <c r="P2533" s="3" t="s">
        <v>3039</v>
      </c>
      <c r="Q2533" s="3" t="s">
        <v>4122</v>
      </c>
      <c r="R2533" s="3" t="s">
        <v>5879</v>
      </c>
      <c r="S2533" s="3" t="s">
        <v>5880</v>
      </c>
      <c r="T2533" s="3" t="s">
        <v>5881</v>
      </c>
      <c r="U2533" s="3" t="s">
        <v>5877</v>
      </c>
      <c r="V2533" s="3" t="s">
        <v>5882</v>
      </c>
      <c r="W2533" s="3" t="s">
        <v>1558</v>
      </c>
      <c r="X2533" s="3" t="s">
        <v>5883</v>
      </c>
      <c r="Y2533" s="3" t="s">
        <v>39</v>
      </c>
      <c r="Z2533" s="3" t="s">
        <v>5884</v>
      </c>
      <c r="AA2533" s="3">
        <v>13</v>
      </c>
      <c r="AB2533" s="3" t="s">
        <v>34</v>
      </c>
      <c r="AC2533" s="3">
        <v>1</v>
      </c>
      <c r="AD2533" s="3">
        <v>0</v>
      </c>
      <c r="AE2533" s="3" t="s">
        <v>39</v>
      </c>
      <c r="AF2533" s="3">
        <v>1</v>
      </c>
      <c r="AG2533" s="3" t="s">
        <v>1742</v>
      </c>
      <c r="AH2533" s="3" t="s">
        <v>1742</v>
      </c>
    </row>
    <row r="2534" spans="1:34" hidden="1" outlineLevel="1" collapsed="1" x14ac:dyDescent="0.25">
      <c r="A2534" t="s">
        <v>39</v>
      </c>
      <c r="B2534" s="2" t="s">
        <v>45</v>
      </c>
      <c r="C2534" s="2" t="s">
        <v>46</v>
      </c>
      <c r="D2534" s="2" t="s">
        <v>33</v>
      </c>
      <c r="E2534" s="2" t="s">
        <v>47</v>
      </c>
      <c r="F2534" s="2" t="s">
        <v>48</v>
      </c>
      <c r="G2534" s="2" t="s">
        <v>28</v>
      </c>
      <c r="H2534" s="2" t="s">
        <v>49</v>
      </c>
      <c r="I2534" s="2" t="s">
        <v>8</v>
      </c>
      <c r="J2534" s="2" t="s">
        <v>50</v>
      </c>
      <c r="K2534" s="2" t="s">
        <v>51</v>
      </c>
      <c r="L2534" s="2" t="s">
        <v>52</v>
      </c>
      <c r="M2534" s="2" t="s">
        <v>53</v>
      </c>
      <c r="N2534" s="2" t="s">
        <v>54</v>
      </c>
      <c r="O2534" s="2" t="s">
        <v>27</v>
      </c>
      <c r="P2534" s="2" t="s">
        <v>55</v>
      </c>
      <c r="Q2534" s="2" t="s">
        <v>56</v>
      </c>
      <c r="R2534" s="2" t="s">
        <v>57</v>
      </c>
      <c r="S2534" s="2" t="s">
        <v>58</v>
      </c>
    </row>
    <row r="2535" spans="1:34" hidden="1" outlineLevel="1" collapsed="1" x14ac:dyDescent="0.25">
      <c r="A2535" t="s">
        <v>39</v>
      </c>
      <c r="B2535" s="4" t="s">
        <v>34</v>
      </c>
      <c r="C2535" s="4" t="s">
        <v>5885</v>
      </c>
      <c r="D2535" s="4" t="s">
        <v>94</v>
      </c>
      <c r="E2535" s="4">
        <v>0.14146300000000001</v>
      </c>
      <c r="F2535" s="4">
        <v>1.97102E-3</v>
      </c>
      <c r="G2535" s="4">
        <v>1</v>
      </c>
      <c r="H2535" s="4">
        <v>1</v>
      </c>
      <c r="I2535" s="4">
        <v>1</v>
      </c>
      <c r="J2535" s="4" t="s">
        <v>5877</v>
      </c>
      <c r="K2535" s="4" t="s">
        <v>5886</v>
      </c>
      <c r="L2535" s="4" t="s">
        <v>5887</v>
      </c>
      <c r="M2535" s="4">
        <v>0</v>
      </c>
      <c r="N2535" s="4">
        <v>1759.9007099999999</v>
      </c>
      <c r="O2535" s="4" t="s">
        <v>34</v>
      </c>
      <c r="P2535" s="4" t="s">
        <v>34</v>
      </c>
      <c r="Q2535" s="4">
        <v>5.2709999999999996E-4</v>
      </c>
      <c r="R2535" s="4">
        <v>4.8500000000000001E-2</v>
      </c>
      <c r="S2535" s="4">
        <v>1.61</v>
      </c>
    </row>
    <row r="2536" spans="1:34" x14ac:dyDescent="0.25">
      <c r="A2536" s="3" t="s">
        <v>34</v>
      </c>
      <c r="B2536" s="3" t="s">
        <v>35</v>
      </c>
      <c r="C2536" s="3" t="s">
        <v>5888</v>
      </c>
      <c r="D2536" s="3" t="s">
        <v>5889</v>
      </c>
      <c r="E2536" s="3">
        <v>5.0000000000000001E-3</v>
      </c>
      <c r="F2536" s="3">
        <v>1.3120000000000001</v>
      </c>
      <c r="G2536" s="3">
        <v>3</v>
      </c>
      <c r="H2536" s="3">
        <v>1</v>
      </c>
      <c r="I2536" s="3">
        <v>1</v>
      </c>
      <c r="J2536" s="3">
        <v>1</v>
      </c>
      <c r="K2536" s="3">
        <v>427</v>
      </c>
      <c r="L2536" s="3">
        <v>47</v>
      </c>
      <c r="M2536" s="3">
        <v>5.73</v>
      </c>
      <c r="N2536" s="3">
        <v>0</v>
      </c>
      <c r="O2536" s="3">
        <v>1</v>
      </c>
      <c r="P2536" s="3" t="s">
        <v>421</v>
      </c>
      <c r="Q2536" s="3" t="s">
        <v>39</v>
      </c>
      <c r="R2536" s="3" t="s">
        <v>666</v>
      </c>
      <c r="S2536" s="3" t="s">
        <v>5890</v>
      </c>
      <c r="T2536" s="3" t="s">
        <v>39</v>
      </c>
      <c r="U2536" s="3" t="s">
        <v>5891</v>
      </c>
      <c r="V2536" s="3" t="s">
        <v>39</v>
      </c>
      <c r="W2536" s="3" t="s">
        <v>147</v>
      </c>
      <c r="X2536" s="3" t="s">
        <v>39</v>
      </c>
      <c r="Y2536" s="3" t="s">
        <v>39</v>
      </c>
      <c r="Z2536" s="3" t="s">
        <v>39</v>
      </c>
      <c r="AA2536" s="3">
        <v>0</v>
      </c>
      <c r="AB2536" s="3" t="s">
        <v>34</v>
      </c>
      <c r="AC2536" s="3">
        <v>1</v>
      </c>
      <c r="AD2536" s="3">
        <v>0</v>
      </c>
      <c r="AE2536" s="3" t="s">
        <v>39</v>
      </c>
      <c r="AF2536" s="3">
        <v>0</v>
      </c>
      <c r="AG2536" s="3" t="s">
        <v>39</v>
      </c>
      <c r="AH2536" s="3" t="s">
        <v>39</v>
      </c>
    </row>
    <row r="2537" spans="1:34" hidden="1" outlineLevel="1" collapsed="1" x14ac:dyDescent="0.25">
      <c r="A2537" t="s">
        <v>39</v>
      </c>
      <c r="B2537" s="2" t="s">
        <v>45</v>
      </c>
      <c r="C2537" s="2" t="s">
        <v>46</v>
      </c>
      <c r="D2537" s="2" t="s">
        <v>33</v>
      </c>
      <c r="E2537" s="2" t="s">
        <v>47</v>
      </c>
      <c r="F2537" s="2" t="s">
        <v>48</v>
      </c>
      <c r="G2537" s="2" t="s">
        <v>28</v>
      </c>
      <c r="H2537" s="2" t="s">
        <v>49</v>
      </c>
      <c r="I2537" s="2" t="s">
        <v>8</v>
      </c>
      <c r="J2537" s="2" t="s">
        <v>50</v>
      </c>
      <c r="K2537" s="2" t="s">
        <v>51</v>
      </c>
      <c r="L2537" s="2" t="s">
        <v>52</v>
      </c>
      <c r="M2537" s="2" t="s">
        <v>53</v>
      </c>
      <c r="N2537" s="2" t="s">
        <v>54</v>
      </c>
      <c r="O2537" s="2" t="s">
        <v>27</v>
      </c>
      <c r="P2537" s="2" t="s">
        <v>55</v>
      </c>
      <c r="Q2537" s="2" t="s">
        <v>56</v>
      </c>
      <c r="R2537" s="2" t="s">
        <v>57</v>
      </c>
      <c r="S2537" s="2" t="s">
        <v>58</v>
      </c>
    </row>
    <row r="2538" spans="1:34" hidden="1" outlineLevel="1" collapsed="1" x14ac:dyDescent="0.25">
      <c r="A2538" t="s">
        <v>39</v>
      </c>
      <c r="B2538" s="4" t="s">
        <v>34</v>
      </c>
      <c r="C2538" s="4" t="s">
        <v>5892</v>
      </c>
      <c r="D2538" s="4" t="s">
        <v>39</v>
      </c>
      <c r="E2538" s="4">
        <v>0.14208699999999999</v>
      </c>
      <c r="F2538" s="4">
        <v>1.97102E-3</v>
      </c>
      <c r="G2538" s="4">
        <v>1</v>
      </c>
      <c r="H2538" s="4">
        <v>1</v>
      </c>
      <c r="I2538" s="4">
        <v>1</v>
      </c>
      <c r="J2538" s="4" t="s">
        <v>5888</v>
      </c>
      <c r="K2538" s="4" t="s">
        <v>5893</v>
      </c>
      <c r="L2538" s="4" t="s">
        <v>39</v>
      </c>
      <c r="M2538" s="4">
        <v>0</v>
      </c>
      <c r="N2538" s="4">
        <v>1241.7212099999999</v>
      </c>
      <c r="O2538" s="4" t="s">
        <v>34</v>
      </c>
      <c r="P2538" s="4" t="s">
        <v>34</v>
      </c>
      <c r="Q2538" s="4">
        <v>5.2709999999999996E-4</v>
      </c>
      <c r="R2538" s="4">
        <v>4.8719999999999999E-2</v>
      </c>
      <c r="S2538" s="4">
        <v>1.4</v>
      </c>
    </row>
    <row r="2539" spans="1:34" x14ac:dyDescent="0.25">
      <c r="A2539" s="3" t="s">
        <v>34</v>
      </c>
      <c r="B2539" s="3" t="s">
        <v>35</v>
      </c>
      <c r="C2539" s="3" t="s">
        <v>5894</v>
      </c>
      <c r="D2539" s="3" t="s">
        <v>5895</v>
      </c>
      <c r="E2539" s="3">
        <v>7.0000000000000001E-3</v>
      </c>
      <c r="F2539" s="3">
        <v>1.2909999999999999</v>
      </c>
      <c r="G2539" s="3">
        <v>1</v>
      </c>
      <c r="H2539" s="3">
        <v>1</v>
      </c>
      <c r="I2539" s="3">
        <v>1</v>
      </c>
      <c r="J2539" s="3">
        <v>1</v>
      </c>
      <c r="K2539" s="3">
        <v>956</v>
      </c>
      <c r="L2539" s="3">
        <v>111.8</v>
      </c>
      <c r="M2539" s="3">
        <v>6.19</v>
      </c>
      <c r="N2539" s="3">
        <v>2.56</v>
      </c>
      <c r="O2539" s="3">
        <v>1</v>
      </c>
      <c r="P2539" s="3" t="s">
        <v>39</v>
      </c>
      <c r="Q2539" s="3" t="s">
        <v>39</v>
      </c>
      <c r="R2539" s="3" t="s">
        <v>39</v>
      </c>
      <c r="S2539" s="3" t="s">
        <v>5896</v>
      </c>
      <c r="T2539" s="3" t="s">
        <v>39</v>
      </c>
      <c r="U2539" s="3" t="s">
        <v>5894</v>
      </c>
      <c r="V2539" s="3" t="s">
        <v>39</v>
      </c>
      <c r="W2539" s="3" t="s">
        <v>226</v>
      </c>
      <c r="X2539" s="3" t="s">
        <v>39</v>
      </c>
      <c r="Y2539" s="3" t="s">
        <v>39</v>
      </c>
      <c r="Z2539" s="3" t="s">
        <v>39</v>
      </c>
      <c r="AA2539" s="3">
        <v>0</v>
      </c>
      <c r="AB2539" s="3" t="s">
        <v>34</v>
      </c>
      <c r="AC2539" s="3">
        <v>1</v>
      </c>
      <c r="AD2539" s="3">
        <v>0</v>
      </c>
      <c r="AE2539" s="3" t="s">
        <v>39</v>
      </c>
      <c r="AF2539" s="3">
        <v>0</v>
      </c>
      <c r="AG2539" s="3" t="s">
        <v>39</v>
      </c>
      <c r="AH2539" s="3" t="s">
        <v>5897</v>
      </c>
    </row>
    <row r="2540" spans="1:34" hidden="1" outlineLevel="1" collapsed="1" x14ac:dyDescent="0.25">
      <c r="A2540" t="s">
        <v>39</v>
      </c>
      <c r="B2540" s="2" t="s">
        <v>45</v>
      </c>
      <c r="C2540" s="2" t="s">
        <v>46</v>
      </c>
      <c r="D2540" s="2" t="s">
        <v>33</v>
      </c>
      <c r="E2540" s="2" t="s">
        <v>47</v>
      </c>
      <c r="F2540" s="2" t="s">
        <v>48</v>
      </c>
      <c r="G2540" s="2" t="s">
        <v>28</v>
      </c>
      <c r="H2540" s="2" t="s">
        <v>49</v>
      </c>
      <c r="I2540" s="2" t="s">
        <v>8</v>
      </c>
      <c r="J2540" s="2" t="s">
        <v>50</v>
      </c>
      <c r="K2540" s="2" t="s">
        <v>51</v>
      </c>
      <c r="L2540" s="2" t="s">
        <v>52</v>
      </c>
      <c r="M2540" s="2" t="s">
        <v>53</v>
      </c>
      <c r="N2540" s="2" t="s">
        <v>54</v>
      </c>
      <c r="O2540" s="2" t="s">
        <v>27</v>
      </c>
      <c r="P2540" s="2" t="s">
        <v>55</v>
      </c>
      <c r="Q2540" s="2" t="s">
        <v>56</v>
      </c>
      <c r="R2540" s="2" t="s">
        <v>57</v>
      </c>
      <c r="S2540" s="2" t="s">
        <v>58</v>
      </c>
    </row>
    <row r="2541" spans="1:34" hidden="1" outlineLevel="1" collapsed="1" x14ac:dyDescent="0.25">
      <c r="A2541" t="s">
        <v>39</v>
      </c>
      <c r="B2541" s="4" t="s">
        <v>34</v>
      </c>
      <c r="C2541" s="4" t="s">
        <v>5898</v>
      </c>
      <c r="D2541" s="4" t="s">
        <v>308</v>
      </c>
      <c r="E2541" s="4">
        <v>0.14716799999999999</v>
      </c>
      <c r="F2541" s="4">
        <v>2.64504E-3</v>
      </c>
      <c r="G2541" s="4">
        <v>1</v>
      </c>
      <c r="H2541" s="4">
        <v>1</v>
      </c>
      <c r="I2541" s="4">
        <v>1</v>
      </c>
      <c r="J2541" s="4" t="s">
        <v>5894</v>
      </c>
      <c r="K2541" s="4" t="s">
        <v>5899</v>
      </c>
      <c r="L2541" s="4" t="s">
        <v>5900</v>
      </c>
      <c r="M2541" s="4">
        <v>0</v>
      </c>
      <c r="N2541" s="4">
        <v>1815.8006600000001</v>
      </c>
      <c r="O2541" s="4" t="s">
        <v>34</v>
      </c>
      <c r="P2541" s="4" t="s">
        <v>34</v>
      </c>
      <c r="Q2541" s="4">
        <v>6.9879999999999996E-4</v>
      </c>
      <c r="R2541" s="4">
        <v>5.1209999999999999E-2</v>
      </c>
      <c r="S2541" s="4">
        <v>2.56</v>
      </c>
    </row>
    <row r="2542" spans="1:34" x14ac:dyDescent="0.25">
      <c r="A2542" s="3" t="s">
        <v>34</v>
      </c>
      <c r="B2542" s="3" t="s">
        <v>35</v>
      </c>
      <c r="C2542" s="3" t="s">
        <v>5901</v>
      </c>
      <c r="D2542" s="3" t="s">
        <v>5902</v>
      </c>
      <c r="E2542" s="3">
        <v>8.9999999999999993E-3</v>
      </c>
      <c r="F2542" s="3">
        <v>1.268</v>
      </c>
      <c r="G2542" s="3">
        <v>2</v>
      </c>
      <c r="H2542" s="3">
        <v>1</v>
      </c>
      <c r="I2542" s="3">
        <v>1</v>
      </c>
      <c r="J2542" s="3">
        <v>1</v>
      </c>
      <c r="K2542" s="3">
        <v>812</v>
      </c>
      <c r="L2542" s="3">
        <v>93.1</v>
      </c>
      <c r="M2542" s="3">
        <v>5</v>
      </c>
      <c r="N2542" s="3">
        <v>0</v>
      </c>
      <c r="O2542" s="3">
        <v>1</v>
      </c>
      <c r="P2542" s="3" t="s">
        <v>421</v>
      </c>
      <c r="Q2542" s="3" t="s">
        <v>39</v>
      </c>
      <c r="R2542" s="3" t="s">
        <v>796</v>
      </c>
      <c r="S2542" s="3" t="s">
        <v>5903</v>
      </c>
      <c r="T2542" s="3" t="s">
        <v>39</v>
      </c>
      <c r="U2542" s="3" t="s">
        <v>5901</v>
      </c>
      <c r="V2542" s="3" t="s">
        <v>39</v>
      </c>
      <c r="W2542" s="3" t="s">
        <v>620</v>
      </c>
      <c r="X2542" s="3" t="s">
        <v>39</v>
      </c>
      <c r="Y2542" s="3" t="s">
        <v>39</v>
      </c>
      <c r="Z2542" s="3" t="s">
        <v>39</v>
      </c>
      <c r="AA2542" s="3">
        <v>0</v>
      </c>
      <c r="AB2542" s="3" t="s">
        <v>34</v>
      </c>
      <c r="AC2542" s="3">
        <v>1</v>
      </c>
      <c r="AD2542" s="3">
        <v>0</v>
      </c>
      <c r="AE2542" s="3" t="s">
        <v>39</v>
      </c>
      <c r="AF2542" s="3">
        <v>0</v>
      </c>
      <c r="AG2542" s="3" t="s">
        <v>39</v>
      </c>
      <c r="AH2542" s="3" t="s">
        <v>39</v>
      </c>
    </row>
    <row r="2543" spans="1:34" hidden="1" outlineLevel="1" collapsed="1" x14ac:dyDescent="0.25">
      <c r="A2543" t="s">
        <v>39</v>
      </c>
      <c r="B2543" s="2" t="s">
        <v>45</v>
      </c>
      <c r="C2543" s="2" t="s">
        <v>46</v>
      </c>
      <c r="D2543" s="2" t="s">
        <v>33</v>
      </c>
      <c r="E2543" s="2" t="s">
        <v>47</v>
      </c>
      <c r="F2543" s="2" t="s">
        <v>48</v>
      </c>
      <c r="G2543" s="2" t="s">
        <v>28</v>
      </c>
      <c r="H2543" s="2" t="s">
        <v>49</v>
      </c>
      <c r="I2543" s="2" t="s">
        <v>8</v>
      </c>
      <c r="J2543" s="2" t="s">
        <v>50</v>
      </c>
      <c r="K2543" s="2" t="s">
        <v>51</v>
      </c>
      <c r="L2543" s="2" t="s">
        <v>52</v>
      </c>
      <c r="M2543" s="2" t="s">
        <v>53</v>
      </c>
      <c r="N2543" s="2" t="s">
        <v>54</v>
      </c>
      <c r="O2543" s="2" t="s">
        <v>27</v>
      </c>
      <c r="P2543" s="2" t="s">
        <v>55</v>
      </c>
      <c r="Q2543" s="2" t="s">
        <v>56</v>
      </c>
      <c r="R2543" s="2" t="s">
        <v>57</v>
      </c>
      <c r="S2543" s="2" t="s">
        <v>58</v>
      </c>
    </row>
    <row r="2544" spans="1:34" hidden="1" outlineLevel="1" collapsed="1" x14ac:dyDescent="0.25">
      <c r="A2544" t="s">
        <v>39</v>
      </c>
      <c r="B2544" s="4" t="s">
        <v>34</v>
      </c>
      <c r="C2544" s="4" t="s">
        <v>5904</v>
      </c>
      <c r="D2544" s="4" t="s">
        <v>39</v>
      </c>
      <c r="E2544" s="4">
        <v>0.15240400000000001</v>
      </c>
      <c r="F2544" s="4">
        <v>3.3122500000000001E-3</v>
      </c>
      <c r="G2544" s="4">
        <v>1</v>
      </c>
      <c r="H2544" s="4">
        <v>1</v>
      </c>
      <c r="I2544" s="4">
        <v>1</v>
      </c>
      <c r="J2544" s="4" t="s">
        <v>5901</v>
      </c>
      <c r="K2544" s="4" t="s">
        <v>5905</v>
      </c>
      <c r="L2544" s="4" t="s">
        <v>39</v>
      </c>
      <c r="M2544" s="4">
        <v>0</v>
      </c>
      <c r="N2544" s="4">
        <v>1941.9876099999999</v>
      </c>
      <c r="O2544" s="4" t="s">
        <v>34</v>
      </c>
      <c r="P2544" s="4" t="s">
        <v>34</v>
      </c>
      <c r="Q2544" s="4">
        <v>8.7020000000000001E-4</v>
      </c>
      <c r="R2544" s="4">
        <v>5.3990000000000003E-2</v>
      </c>
      <c r="S2544" s="4">
        <v>1.51</v>
      </c>
    </row>
    <row r="2545" spans="1:34" x14ac:dyDescent="0.25">
      <c r="A2545" s="3" t="s">
        <v>34</v>
      </c>
      <c r="B2545" s="3" t="s">
        <v>35</v>
      </c>
      <c r="C2545" s="3" t="s">
        <v>5906</v>
      </c>
      <c r="D2545" s="3" t="s">
        <v>5907</v>
      </c>
      <c r="E2545" s="3">
        <v>8.9999999999999993E-3</v>
      </c>
      <c r="F2545" s="3">
        <v>1.2629999999999999</v>
      </c>
      <c r="G2545" s="3">
        <v>3</v>
      </c>
      <c r="H2545" s="3">
        <v>1</v>
      </c>
      <c r="I2545" s="3">
        <v>1</v>
      </c>
      <c r="J2545" s="3">
        <v>1</v>
      </c>
      <c r="K2545" s="3">
        <v>1038</v>
      </c>
      <c r="L2545" s="3">
        <v>117.6</v>
      </c>
      <c r="M2545" s="3">
        <v>6.11</v>
      </c>
      <c r="N2545" s="3">
        <v>2.63</v>
      </c>
      <c r="O2545" s="3">
        <v>1</v>
      </c>
      <c r="P2545" s="3" t="s">
        <v>39</v>
      </c>
      <c r="Q2545" s="3" t="s">
        <v>39</v>
      </c>
      <c r="R2545" s="3" t="s">
        <v>4618</v>
      </c>
      <c r="S2545" s="3" t="s">
        <v>5908</v>
      </c>
      <c r="T2545" s="3" t="s">
        <v>39</v>
      </c>
      <c r="U2545" s="3" t="s">
        <v>5906</v>
      </c>
      <c r="V2545" s="3" t="s">
        <v>39</v>
      </c>
      <c r="W2545" s="3" t="s">
        <v>879</v>
      </c>
      <c r="X2545" s="3" t="s">
        <v>39</v>
      </c>
      <c r="Y2545" s="3" t="s">
        <v>39</v>
      </c>
      <c r="Z2545" s="3" t="s">
        <v>39</v>
      </c>
      <c r="AA2545" s="3">
        <v>0</v>
      </c>
      <c r="AB2545" s="3" t="s">
        <v>34</v>
      </c>
      <c r="AC2545" s="3">
        <v>1</v>
      </c>
      <c r="AD2545" s="3">
        <v>0</v>
      </c>
      <c r="AE2545" s="3" t="s">
        <v>39</v>
      </c>
      <c r="AF2545" s="3">
        <v>0</v>
      </c>
      <c r="AG2545" s="3" t="s">
        <v>39</v>
      </c>
      <c r="AH2545" s="3" t="s">
        <v>39</v>
      </c>
    </row>
    <row r="2546" spans="1:34" hidden="1" outlineLevel="1" collapsed="1" x14ac:dyDescent="0.25">
      <c r="A2546" t="s">
        <v>39</v>
      </c>
      <c r="B2546" s="2" t="s">
        <v>45</v>
      </c>
      <c r="C2546" s="2" t="s">
        <v>46</v>
      </c>
      <c r="D2546" s="2" t="s">
        <v>33</v>
      </c>
      <c r="E2546" s="2" t="s">
        <v>47</v>
      </c>
      <c r="F2546" s="2" t="s">
        <v>48</v>
      </c>
      <c r="G2546" s="2" t="s">
        <v>28</v>
      </c>
      <c r="H2546" s="2" t="s">
        <v>49</v>
      </c>
      <c r="I2546" s="2" t="s">
        <v>8</v>
      </c>
      <c r="J2546" s="2" t="s">
        <v>50</v>
      </c>
      <c r="K2546" s="2" t="s">
        <v>51</v>
      </c>
      <c r="L2546" s="2" t="s">
        <v>52</v>
      </c>
      <c r="M2546" s="2" t="s">
        <v>53</v>
      </c>
      <c r="N2546" s="2" t="s">
        <v>54</v>
      </c>
      <c r="O2546" s="2" t="s">
        <v>27</v>
      </c>
      <c r="P2546" s="2" t="s">
        <v>55</v>
      </c>
      <c r="Q2546" s="2" t="s">
        <v>56</v>
      </c>
      <c r="R2546" s="2" t="s">
        <v>57</v>
      </c>
      <c r="S2546" s="2" t="s">
        <v>58</v>
      </c>
    </row>
    <row r="2547" spans="1:34" hidden="1" outlineLevel="1" collapsed="1" x14ac:dyDescent="0.25">
      <c r="A2547" t="s">
        <v>39</v>
      </c>
      <c r="B2547" s="4" t="s">
        <v>34</v>
      </c>
      <c r="C2547" s="4" t="s">
        <v>5909</v>
      </c>
      <c r="D2547" s="4" t="s">
        <v>39</v>
      </c>
      <c r="E2547" s="4">
        <v>0.15373800000000001</v>
      </c>
      <c r="F2547" s="4">
        <v>3.3122500000000001E-3</v>
      </c>
      <c r="G2547" s="4">
        <v>1</v>
      </c>
      <c r="H2547" s="4">
        <v>1</v>
      </c>
      <c r="I2547" s="4">
        <v>1</v>
      </c>
      <c r="J2547" s="4" t="s">
        <v>5906</v>
      </c>
      <c r="K2547" s="4" t="s">
        <v>5910</v>
      </c>
      <c r="L2547" s="4" t="s">
        <v>39</v>
      </c>
      <c r="M2547" s="4">
        <v>1</v>
      </c>
      <c r="N2547" s="4">
        <v>3239.58149</v>
      </c>
      <c r="O2547" s="4" t="s">
        <v>34</v>
      </c>
      <c r="P2547" s="4" t="s">
        <v>34</v>
      </c>
      <c r="Q2547" s="4">
        <v>8.7020000000000001E-4</v>
      </c>
      <c r="R2547" s="4">
        <v>5.4559999999999997E-2</v>
      </c>
      <c r="S2547" s="4">
        <v>2.63</v>
      </c>
    </row>
    <row r="2548" spans="1:34" x14ac:dyDescent="0.25">
      <c r="A2548" s="3" t="s">
        <v>34</v>
      </c>
      <c r="B2548" s="3" t="s">
        <v>35</v>
      </c>
      <c r="C2548" s="3" t="s">
        <v>5911</v>
      </c>
      <c r="D2548" s="3" t="s">
        <v>5912</v>
      </c>
      <c r="E2548" s="3">
        <v>8.9999999999999993E-3</v>
      </c>
      <c r="F2548" s="3">
        <v>1.258</v>
      </c>
      <c r="G2548" s="3">
        <v>4</v>
      </c>
      <c r="H2548" s="3">
        <v>1</v>
      </c>
      <c r="I2548" s="3">
        <v>1</v>
      </c>
      <c r="J2548" s="3">
        <v>1</v>
      </c>
      <c r="K2548" s="3">
        <v>591</v>
      </c>
      <c r="L2548" s="3">
        <v>67.900000000000006</v>
      </c>
      <c r="M2548" s="3">
        <v>6.13</v>
      </c>
      <c r="N2548" s="3">
        <v>2.2999999999999998</v>
      </c>
      <c r="O2548" s="3">
        <v>1</v>
      </c>
      <c r="P2548" s="3" t="s">
        <v>421</v>
      </c>
      <c r="Q2548" s="3" t="s">
        <v>885</v>
      </c>
      <c r="R2548" s="3" t="s">
        <v>1023</v>
      </c>
      <c r="S2548" s="3" t="s">
        <v>4201</v>
      </c>
      <c r="T2548" s="3" t="s">
        <v>39</v>
      </c>
      <c r="U2548" s="3" t="s">
        <v>5911</v>
      </c>
      <c r="V2548" s="3" t="s">
        <v>39</v>
      </c>
      <c r="W2548" s="3" t="s">
        <v>42</v>
      </c>
      <c r="X2548" s="3" t="s">
        <v>39</v>
      </c>
      <c r="Y2548" s="3" t="s">
        <v>39</v>
      </c>
      <c r="Z2548" s="3" t="s">
        <v>39</v>
      </c>
      <c r="AA2548" s="3">
        <v>0</v>
      </c>
      <c r="AB2548" s="3" t="s">
        <v>34</v>
      </c>
      <c r="AC2548" s="3">
        <v>1</v>
      </c>
      <c r="AD2548" s="3">
        <v>0</v>
      </c>
      <c r="AE2548" s="3" t="s">
        <v>39</v>
      </c>
      <c r="AF2548" s="3">
        <v>1</v>
      </c>
      <c r="AG2548" s="3" t="s">
        <v>5913</v>
      </c>
      <c r="AH2548" s="3" t="s">
        <v>5913</v>
      </c>
    </row>
    <row r="2549" spans="1:34" hidden="1" outlineLevel="1" collapsed="1" x14ac:dyDescent="0.25">
      <c r="A2549" t="s">
        <v>39</v>
      </c>
      <c r="B2549" s="2" t="s">
        <v>45</v>
      </c>
      <c r="C2549" s="2" t="s">
        <v>46</v>
      </c>
      <c r="D2549" s="2" t="s">
        <v>33</v>
      </c>
      <c r="E2549" s="2" t="s">
        <v>47</v>
      </c>
      <c r="F2549" s="2" t="s">
        <v>48</v>
      </c>
      <c r="G2549" s="2" t="s">
        <v>28</v>
      </c>
      <c r="H2549" s="2" t="s">
        <v>49</v>
      </c>
      <c r="I2549" s="2" t="s">
        <v>8</v>
      </c>
      <c r="J2549" s="2" t="s">
        <v>50</v>
      </c>
      <c r="K2549" s="2" t="s">
        <v>51</v>
      </c>
      <c r="L2549" s="2" t="s">
        <v>52</v>
      </c>
      <c r="M2549" s="2" t="s">
        <v>53</v>
      </c>
      <c r="N2549" s="2" t="s">
        <v>54</v>
      </c>
      <c r="O2549" s="2" t="s">
        <v>27</v>
      </c>
      <c r="P2549" s="2" t="s">
        <v>55</v>
      </c>
      <c r="Q2549" s="2" t="s">
        <v>56</v>
      </c>
      <c r="R2549" s="2" t="s">
        <v>57</v>
      </c>
      <c r="S2549" s="2" t="s">
        <v>58</v>
      </c>
    </row>
    <row r="2550" spans="1:34" hidden="1" outlineLevel="1" collapsed="1" x14ac:dyDescent="0.25">
      <c r="A2550" t="s">
        <v>39</v>
      </c>
      <c r="B2550" s="4" t="s">
        <v>34</v>
      </c>
      <c r="C2550" s="4" t="s">
        <v>5914</v>
      </c>
      <c r="D2550" s="4" t="s">
        <v>711</v>
      </c>
      <c r="E2550" s="4">
        <v>0.155082</v>
      </c>
      <c r="F2550" s="4">
        <v>3.3122500000000001E-3</v>
      </c>
      <c r="G2550" s="4">
        <v>1</v>
      </c>
      <c r="H2550" s="4">
        <v>1</v>
      </c>
      <c r="I2550" s="4">
        <v>1</v>
      </c>
      <c r="J2550" s="4" t="s">
        <v>5911</v>
      </c>
      <c r="K2550" s="4" t="s">
        <v>5915</v>
      </c>
      <c r="L2550" s="4" t="s">
        <v>5916</v>
      </c>
      <c r="M2550" s="4">
        <v>0</v>
      </c>
      <c r="N2550" s="4">
        <v>2129.0179199999998</v>
      </c>
      <c r="O2550" s="4" t="s">
        <v>34</v>
      </c>
      <c r="P2550" s="4" t="s">
        <v>34</v>
      </c>
      <c r="Q2550" s="4">
        <v>8.7020000000000001E-4</v>
      </c>
      <c r="R2550" s="4">
        <v>5.5199999999999999E-2</v>
      </c>
      <c r="S2550" s="4">
        <v>2.2999999999999998</v>
      </c>
    </row>
    <row r="2551" spans="1:34" x14ac:dyDescent="0.25">
      <c r="A2551" s="3" t="s">
        <v>5917</v>
      </c>
      <c r="B2551" s="3" t="s">
        <v>35</v>
      </c>
      <c r="C2551" s="3" t="s">
        <v>5918</v>
      </c>
      <c r="D2551" s="3" t="s">
        <v>5919</v>
      </c>
      <c r="E2551" s="3">
        <v>1.0999999999999999E-2</v>
      </c>
      <c r="F2551" s="3">
        <v>1.2390000000000001</v>
      </c>
      <c r="G2551" s="3">
        <v>5</v>
      </c>
      <c r="H2551" s="3">
        <v>1</v>
      </c>
      <c r="I2551" s="3">
        <v>1</v>
      </c>
      <c r="J2551" s="3">
        <v>1</v>
      </c>
      <c r="K2551" s="3">
        <v>220</v>
      </c>
      <c r="L2551" s="3">
        <v>25</v>
      </c>
      <c r="M2551" s="3">
        <v>6.68</v>
      </c>
      <c r="N2551" s="3">
        <v>1.99</v>
      </c>
      <c r="O2551" s="3">
        <v>1</v>
      </c>
      <c r="P2551" s="3" t="s">
        <v>5920</v>
      </c>
      <c r="Q2551" s="3" t="s">
        <v>39</v>
      </c>
      <c r="R2551" s="3" t="s">
        <v>1023</v>
      </c>
      <c r="S2551" s="3" t="s">
        <v>5921</v>
      </c>
      <c r="T2551" s="3" t="s">
        <v>39</v>
      </c>
      <c r="U2551" s="3" t="s">
        <v>5922</v>
      </c>
      <c r="V2551" s="3" t="s">
        <v>39</v>
      </c>
      <c r="W2551" s="3" t="s">
        <v>1340</v>
      </c>
      <c r="X2551" s="3" t="s">
        <v>39</v>
      </c>
      <c r="Y2551" s="3" t="s">
        <v>39</v>
      </c>
      <c r="Z2551" s="3" t="s">
        <v>39</v>
      </c>
      <c r="AA2551" s="3">
        <v>0</v>
      </c>
      <c r="AB2551" s="3" t="s">
        <v>34</v>
      </c>
      <c r="AC2551" s="3">
        <v>1</v>
      </c>
      <c r="AD2551" s="3">
        <v>0</v>
      </c>
      <c r="AE2551" s="3" t="s">
        <v>39</v>
      </c>
      <c r="AF2551" s="3">
        <v>0</v>
      </c>
      <c r="AG2551" s="3" t="s">
        <v>39</v>
      </c>
      <c r="AH2551" s="3" t="s">
        <v>39</v>
      </c>
    </row>
    <row r="2552" spans="1:34" hidden="1" outlineLevel="1" collapsed="1" x14ac:dyDescent="0.25">
      <c r="A2552" t="s">
        <v>39</v>
      </c>
      <c r="B2552" s="2" t="s">
        <v>45</v>
      </c>
      <c r="C2552" s="2" t="s">
        <v>46</v>
      </c>
      <c r="D2552" s="2" t="s">
        <v>33</v>
      </c>
      <c r="E2552" s="2" t="s">
        <v>47</v>
      </c>
      <c r="F2552" s="2" t="s">
        <v>48</v>
      </c>
      <c r="G2552" s="2" t="s">
        <v>28</v>
      </c>
      <c r="H2552" s="2" t="s">
        <v>49</v>
      </c>
      <c r="I2552" s="2" t="s">
        <v>8</v>
      </c>
      <c r="J2552" s="2" t="s">
        <v>50</v>
      </c>
      <c r="K2552" s="2" t="s">
        <v>51</v>
      </c>
      <c r="L2552" s="2" t="s">
        <v>52</v>
      </c>
      <c r="M2552" s="2" t="s">
        <v>53</v>
      </c>
      <c r="N2552" s="2" t="s">
        <v>54</v>
      </c>
      <c r="O2552" s="2" t="s">
        <v>27</v>
      </c>
      <c r="P2552" s="2" t="s">
        <v>55</v>
      </c>
      <c r="Q2552" s="2" t="s">
        <v>56</v>
      </c>
      <c r="R2552" s="2" t="s">
        <v>57</v>
      </c>
      <c r="S2552" s="2" t="s">
        <v>58</v>
      </c>
    </row>
    <row r="2553" spans="1:34" hidden="1" outlineLevel="1" collapsed="1" x14ac:dyDescent="0.25">
      <c r="A2553" t="s">
        <v>39</v>
      </c>
      <c r="B2553" s="4" t="s">
        <v>34</v>
      </c>
      <c r="C2553" s="4" t="s">
        <v>5923</v>
      </c>
      <c r="D2553" s="4" t="s">
        <v>39</v>
      </c>
      <c r="E2553" s="4">
        <v>0.159862</v>
      </c>
      <c r="F2553" s="4">
        <v>4.6587099999999999E-3</v>
      </c>
      <c r="G2553" s="4">
        <v>1</v>
      </c>
      <c r="H2553" s="4">
        <v>2</v>
      </c>
      <c r="I2553" s="4">
        <v>1</v>
      </c>
      <c r="J2553" s="4" t="s">
        <v>5918</v>
      </c>
      <c r="K2553" s="4" t="s">
        <v>5924</v>
      </c>
      <c r="L2553" s="4" t="s">
        <v>39</v>
      </c>
      <c r="M2553" s="4">
        <v>0</v>
      </c>
      <c r="N2553" s="4">
        <v>1015.5782400000001</v>
      </c>
      <c r="O2553" s="4" t="s">
        <v>34</v>
      </c>
      <c r="P2553" s="4" t="s">
        <v>34</v>
      </c>
      <c r="Q2553" s="4">
        <v>1.214E-3</v>
      </c>
      <c r="R2553" s="4">
        <v>5.7689999999999998E-2</v>
      </c>
      <c r="S2553" s="4">
        <v>1.99</v>
      </c>
    </row>
    <row r="2554" spans="1:34" x14ac:dyDescent="0.25">
      <c r="A2554" s="3" t="s">
        <v>5917</v>
      </c>
      <c r="B2554" s="3" t="s">
        <v>35</v>
      </c>
      <c r="C2554" s="3" t="s">
        <v>5925</v>
      </c>
      <c r="D2554" s="3" t="s">
        <v>5926</v>
      </c>
      <c r="E2554" s="3">
        <v>1.0999999999999999E-2</v>
      </c>
      <c r="F2554" s="3">
        <v>1.2370000000000001</v>
      </c>
      <c r="G2554" s="3">
        <v>5</v>
      </c>
      <c r="H2554" s="3">
        <v>1</v>
      </c>
      <c r="I2554" s="3">
        <v>1</v>
      </c>
      <c r="J2554" s="3">
        <v>1</v>
      </c>
      <c r="K2554" s="3">
        <v>329</v>
      </c>
      <c r="L2554" s="3">
        <v>37.1</v>
      </c>
      <c r="M2554" s="3">
        <v>5.83</v>
      </c>
      <c r="N2554" s="3">
        <v>1.68</v>
      </c>
      <c r="O2554" s="3">
        <v>1</v>
      </c>
      <c r="P2554" s="3" t="s">
        <v>39</v>
      </c>
      <c r="Q2554" s="3" t="s">
        <v>39</v>
      </c>
      <c r="R2554" s="3" t="s">
        <v>222</v>
      </c>
      <c r="S2554" s="3" t="s">
        <v>5927</v>
      </c>
      <c r="T2554" s="3" t="s">
        <v>39</v>
      </c>
      <c r="U2554" s="3" t="s">
        <v>5925</v>
      </c>
      <c r="V2554" s="3" t="s">
        <v>39</v>
      </c>
      <c r="W2554" s="3" t="s">
        <v>147</v>
      </c>
      <c r="X2554" s="3" t="s">
        <v>39</v>
      </c>
      <c r="Y2554" s="3" t="s">
        <v>39</v>
      </c>
      <c r="Z2554" s="3" t="s">
        <v>39</v>
      </c>
      <c r="AA2554" s="3">
        <v>0</v>
      </c>
      <c r="AB2554" s="3" t="s">
        <v>34</v>
      </c>
      <c r="AC2554" s="3">
        <v>1</v>
      </c>
      <c r="AD2554" s="3">
        <v>0</v>
      </c>
      <c r="AE2554" s="3" t="s">
        <v>39</v>
      </c>
      <c r="AF2554" s="3">
        <v>1</v>
      </c>
      <c r="AG2554" s="3" t="s">
        <v>1742</v>
      </c>
      <c r="AH2554" s="3" t="s">
        <v>1742</v>
      </c>
    </row>
    <row r="2555" spans="1:34" hidden="1" outlineLevel="1" collapsed="1" x14ac:dyDescent="0.25">
      <c r="A2555" t="s">
        <v>39</v>
      </c>
      <c r="B2555" s="2" t="s">
        <v>45</v>
      </c>
      <c r="C2555" s="2" t="s">
        <v>46</v>
      </c>
      <c r="D2555" s="2" t="s">
        <v>33</v>
      </c>
      <c r="E2555" s="2" t="s">
        <v>47</v>
      </c>
      <c r="F2555" s="2" t="s">
        <v>48</v>
      </c>
      <c r="G2555" s="2" t="s">
        <v>28</v>
      </c>
      <c r="H2555" s="2" t="s">
        <v>49</v>
      </c>
      <c r="I2555" s="2" t="s">
        <v>8</v>
      </c>
      <c r="J2555" s="2" t="s">
        <v>50</v>
      </c>
      <c r="K2555" s="2" t="s">
        <v>51</v>
      </c>
      <c r="L2555" s="2" t="s">
        <v>52</v>
      </c>
      <c r="M2555" s="2" t="s">
        <v>53</v>
      </c>
      <c r="N2555" s="2" t="s">
        <v>54</v>
      </c>
      <c r="O2555" s="2" t="s">
        <v>27</v>
      </c>
      <c r="P2555" s="2" t="s">
        <v>55</v>
      </c>
      <c r="Q2555" s="2" t="s">
        <v>56</v>
      </c>
      <c r="R2555" s="2" t="s">
        <v>57</v>
      </c>
      <c r="S2555" s="2" t="s">
        <v>58</v>
      </c>
    </row>
    <row r="2556" spans="1:34" hidden="1" outlineLevel="1" collapsed="1" x14ac:dyDescent="0.25">
      <c r="A2556" t="s">
        <v>39</v>
      </c>
      <c r="B2556" s="4" t="s">
        <v>34</v>
      </c>
      <c r="C2556" s="4" t="s">
        <v>5928</v>
      </c>
      <c r="D2556" s="4" t="s">
        <v>94</v>
      </c>
      <c r="E2556" s="4">
        <v>0.160555</v>
      </c>
      <c r="F2556" s="4">
        <v>5.2710999999999999E-3</v>
      </c>
      <c r="G2556" s="4">
        <v>1</v>
      </c>
      <c r="H2556" s="4">
        <v>1</v>
      </c>
      <c r="I2556" s="4">
        <v>1</v>
      </c>
      <c r="J2556" s="4" t="s">
        <v>5925</v>
      </c>
      <c r="K2556" s="4" t="s">
        <v>5929</v>
      </c>
      <c r="L2556" s="4" t="s">
        <v>5930</v>
      </c>
      <c r="M2556" s="4">
        <v>0</v>
      </c>
      <c r="N2556" s="4">
        <v>2076.91788</v>
      </c>
      <c r="O2556" s="4" t="s">
        <v>34</v>
      </c>
      <c r="P2556" s="4" t="s">
        <v>34</v>
      </c>
      <c r="Q2556" s="4">
        <v>1.214E-3</v>
      </c>
      <c r="R2556" s="4">
        <v>5.799E-2</v>
      </c>
      <c r="S2556" s="4">
        <v>1.68</v>
      </c>
    </row>
    <row r="2557" spans="1:34" x14ac:dyDescent="0.25">
      <c r="A2557" s="3" t="s">
        <v>5917</v>
      </c>
      <c r="B2557" s="3" t="s">
        <v>35</v>
      </c>
      <c r="C2557" s="3" t="s">
        <v>5931</v>
      </c>
      <c r="D2557" s="3" t="s">
        <v>5932</v>
      </c>
      <c r="E2557" s="3">
        <v>1.2E-2</v>
      </c>
      <c r="F2557" s="3">
        <v>1.234</v>
      </c>
      <c r="G2557" s="3">
        <v>3</v>
      </c>
      <c r="H2557" s="3">
        <v>1</v>
      </c>
      <c r="I2557" s="3">
        <v>1</v>
      </c>
      <c r="J2557" s="3">
        <v>1</v>
      </c>
      <c r="K2557" s="3">
        <v>608</v>
      </c>
      <c r="L2557" s="3">
        <v>71.3</v>
      </c>
      <c r="M2557" s="3">
        <v>6.33</v>
      </c>
      <c r="N2557" s="3">
        <v>3.11</v>
      </c>
      <c r="O2557" s="3">
        <v>1</v>
      </c>
      <c r="P2557" s="3" t="s">
        <v>3011</v>
      </c>
      <c r="Q2557" s="3" t="s">
        <v>1252</v>
      </c>
      <c r="R2557" s="3" t="s">
        <v>5933</v>
      </c>
      <c r="S2557" s="3" t="s">
        <v>5934</v>
      </c>
      <c r="T2557" s="3" t="s">
        <v>5935</v>
      </c>
      <c r="U2557" s="3" t="s">
        <v>5931</v>
      </c>
      <c r="V2557" s="3" t="s">
        <v>5936</v>
      </c>
      <c r="W2557" s="3" t="s">
        <v>620</v>
      </c>
      <c r="X2557" s="3" t="s">
        <v>39</v>
      </c>
      <c r="Y2557" s="3" t="s">
        <v>39</v>
      </c>
      <c r="Z2557" s="3" t="s">
        <v>39</v>
      </c>
      <c r="AA2557" s="3">
        <v>0</v>
      </c>
      <c r="AB2557" s="3" t="s">
        <v>34</v>
      </c>
      <c r="AC2557" s="3">
        <v>1</v>
      </c>
      <c r="AD2557" s="3">
        <v>0</v>
      </c>
      <c r="AE2557" s="3" t="s">
        <v>39</v>
      </c>
      <c r="AF2557" s="3">
        <v>0</v>
      </c>
      <c r="AG2557" s="3" t="s">
        <v>39</v>
      </c>
      <c r="AH2557" s="3" t="s">
        <v>39</v>
      </c>
    </row>
    <row r="2558" spans="1:34" hidden="1" outlineLevel="1" collapsed="1" x14ac:dyDescent="0.25">
      <c r="A2558" t="s">
        <v>39</v>
      </c>
      <c r="B2558" s="2" t="s">
        <v>45</v>
      </c>
      <c r="C2558" s="2" t="s">
        <v>46</v>
      </c>
      <c r="D2558" s="2" t="s">
        <v>33</v>
      </c>
      <c r="E2558" s="2" t="s">
        <v>47</v>
      </c>
      <c r="F2558" s="2" t="s">
        <v>48</v>
      </c>
      <c r="G2558" s="2" t="s">
        <v>28</v>
      </c>
      <c r="H2558" s="2" t="s">
        <v>49</v>
      </c>
      <c r="I2558" s="2" t="s">
        <v>8</v>
      </c>
      <c r="J2558" s="2" t="s">
        <v>50</v>
      </c>
      <c r="K2558" s="2" t="s">
        <v>51</v>
      </c>
      <c r="L2558" s="2" t="s">
        <v>52</v>
      </c>
      <c r="M2558" s="2" t="s">
        <v>53</v>
      </c>
      <c r="N2558" s="2" t="s">
        <v>54</v>
      </c>
      <c r="O2558" s="2" t="s">
        <v>27</v>
      </c>
      <c r="P2558" s="2" t="s">
        <v>55</v>
      </c>
      <c r="Q2558" s="2" t="s">
        <v>56</v>
      </c>
      <c r="R2558" s="2" t="s">
        <v>57</v>
      </c>
      <c r="S2558" s="2" t="s">
        <v>58</v>
      </c>
    </row>
    <row r="2559" spans="1:34" hidden="1" outlineLevel="1" collapsed="1" x14ac:dyDescent="0.25">
      <c r="A2559" t="s">
        <v>39</v>
      </c>
      <c r="B2559" s="4" t="s">
        <v>34</v>
      </c>
      <c r="C2559" s="4" t="s">
        <v>5937</v>
      </c>
      <c r="D2559" s="4" t="s">
        <v>39</v>
      </c>
      <c r="E2559" s="4">
        <v>0.16125100000000001</v>
      </c>
      <c r="F2559" s="4">
        <v>5.2710999999999999E-3</v>
      </c>
      <c r="G2559" s="4">
        <v>1</v>
      </c>
      <c r="H2559" s="4">
        <v>1</v>
      </c>
      <c r="I2559" s="4">
        <v>1</v>
      </c>
      <c r="J2559" s="4" t="s">
        <v>5931</v>
      </c>
      <c r="K2559" s="4" t="s">
        <v>5938</v>
      </c>
      <c r="L2559" s="4" t="s">
        <v>39</v>
      </c>
      <c r="M2559" s="4">
        <v>1</v>
      </c>
      <c r="N2559" s="4">
        <v>2550.15904</v>
      </c>
      <c r="O2559" s="4" t="s">
        <v>34</v>
      </c>
      <c r="P2559" s="4" t="s">
        <v>34</v>
      </c>
      <c r="Q2559" s="4">
        <v>1.3780000000000001E-3</v>
      </c>
      <c r="R2559" s="4">
        <v>5.8299999999999998E-2</v>
      </c>
      <c r="S2559" s="4">
        <v>3.11</v>
      </c>
    </row>
    <row r="2560" spans="1:34" x14ac:dyDescent="0.25">
      <c r="A2560" s="3" t="s">
        <v>5917</v>
      </c>
      <c r="B2560" s="3" t="s">
        <v>35</v>
      </c>
      <c r="C2560" s="3" t="s">
        <v>5939</v>
      </c>
      <c r="D2560" s="3" t="s">
        <v>5940</v>
      </c>
      <c r="E2560" s="3">
        <v>1.2E-2</v>
      </c>
      <c r="F2560" s="3">
        <v>1.2310000000000001</v>
      </c>
      <c r="G2560" s="3">
        <v>3</v>
      </c>
      <c r="H2560" s="3">
        <v>1</v>
      </c>
      <c r="I2560" s="3">
        <v>1</v>
      </c>
      <c r="J2560" s="3">
        <v>1</v>
      </c>
      <c r="K2560" s="3">
        <v>527</v>
      </c>
      <c r="L2560" s="3">
        <v>57.2</v>
      </c>
      <c r="M2560" s="3">
        <v>6.11</v>
      </c>
      <c r="N2560" s="3">
        <v>0</v>
      </c>
      <c r="O2560" s="3">
        <v>1</v>
      </c>
      <c r="P2560" s="3" t="s">
        <v>421</v>
      </c>
      <c r="Q2560" s="3" t="s">
        <v>4107</v>
      </c>
      <c r="R2560" s="3" t="s">
        <v>1534</v>
      </c>
      <c r="S2560" s="3" t="s">
        <v>4315</v>
      </c>
      <c r="T2560" s="3" t="s">
        <v>5941</v>
      </c>
      <c r="U2560" s="3" t="s">
        <v>5939</v>
      </c>
      <c r="V2560" s="3" t="s">
        <v>5942</v>
      </c>
      <c r="W2560" s="3" t="s">
        <v>1257</v>
      </c>
      <c r="X2560" s="3" t="s">
        <v>39</v>
      </c>
      <c r="Y2560" s="3" t="s">
        <v>5943</v>
      </c>
      <c r="Z2560" s="3" t="s">
        <v>39</v>
      </c>
      <c r="AA2560" s="3">
        <v>8</v>
      </c>
      <c r="AB2560" s="3" t="s">
        <v>34</v>
      </c>
      <c r="AC2560" s="3">
        <v>1</v>
      </c>
      <c r="AD2560" s="3">
        <v>0</v>
      </c>
      <c r="AE2560" s="3" t="s">
        <v>39</v>
      </c>
      <c r="AF2560" s="3">
        <v>0</v>
      </c>
      <c r="AG2560" s="3" t="s">
        <v>39</v>
      </c>
      <c r="AH2560" s="3" t="s">
        <v>39</v>
      </c>
    </row>
    <row r="2561" spans="1:34" hidden="1" outlineLevel="1" collapsed="1" x14ac:dyDescent="0.25">
      <c r="A2561" t="s">
        <v>39</v>
      </c>
      <c r="B2561" s="2" t="s">
        <v>45</v>
      </c>
      <c r="C2561" s="2" t="s">
        <v>46</v>
      </c>
      <c r="D2561" s="2" t="s">
        <v>33</v>
      </c>
      <c r="E2561" s="2" t="s">
        <v>47</v>
      </c>
      <c r="F2561" s="2" t="s">
        <v>48</v>
      </c>
      <c r="G2561" s="2" t="s">
        <v>28</v>
      </c>
      <c r="H2561" s="2" t="s">
        <v>49</v>
      </c>
      <c r="I2561" s="2" t="s">
        <v>8</v>
      </c>
      <c r="J2561" s="2" t="s">
        <v>50</v>
      </c>
      <c r="K2561" s="2" t="s">
        <v>51</v>
      </c>
      <c r="L2561" s="2" t="s">
        <v>52</v>
      </c>
      <c r="M2561" s="2" t="s">
        <v>53</v>
      </c>
      <c r="N2561" s="2" t="s">
        <v>54</v>
      </c>
      <c r="O2561" s="2" t="s">
        <v>27</v>
      </c>
      <c r="P2561" s="2" t="s">
        <v>55</v>
      </c>
      <c r="Q2561" s="2" t="s">
        <v>56</v>
      </c>
      <c r="R2561" s="2" t="s">
        <v>57</v>
      </c>
      <c r="S2561" s="2" t="s">
        <v>58</v>
      </c>
    </row>
    <row r="2562" spans="1:34" hidden="1" outlineLevel="1" collapsed="1" x14ac:dyDescent="0.25">
      <c r="A2562" t="s">
        <v>39</v>
      </c>
      <c r="B2562" s="4" t="s">
        <v>34</v>
      </c>
      <c r="C2562" s="4" t="s">
        <v>5944</v>
      </c>
      <c r="D2562" s="4" t="s">
        <v>39</v>
      </c>
      <c r="E2562" s="4">
        <v>0.16194900000000001</v>
      </c>
      <c r="F2562" s="4">
        <v>5.2710999999999999E-3</v>
      </c>
      <c r="G2562" s="4">
        <v>1</v>
      </c>
      <c r="H2562" s="4">
        <v>1</v>
      </c>
      <c r="I2562" s="4">
        <v>1</v>
      </c>
      <c r="J2562" s="4" t="s">
        <v>5939</v>
      </c>
      <c r="K2562" s="4" t="s">
        <v>5945</v>
      </c>
      <c r="L2562" s="4" t="s">
        <v>39</v>
      </c>
      <c r="M2562" s="4">
        <v>0</v>
      </c>
      <c r="N2562" s="4">
        <v>1501.82205</v>
      </c>
      <c r="O2562" s="4" t="s">
        <v>34</v>
      </c>
      <c r="P2562" s="4" t="s">
        <v>34</v>
      </c>
      <c r="Q2562" s="4">
        <v>1.3780000000000001E-3</v>
      </c>
      <c r="R2562" s="4">
        <v>5.8720000000000001E-2</v>
      </c>
      <c r="S2562" s="4">
        <v>1.34</v>
      </c>
    </row>
    <row r="2563" spans="1:34" x14ac:dyDescent="0.25">
      <c r="A2563" s="3" t="s">
        <v>5917</v>
      </c>
      <c r="B2563" s="3" t="s">
        <v>35</v>
      </c>
      <c r="C2563" s="3" t="s">
        <v>5946</v>
      </c>
      <c r="D2563" s="3" t="s">
        <v>5947</v>
      </c>
      <c r="E2563" s="3">
        <v>1.2E-2</v>
      </c>
      <c r="F2563" s="3">
        <v>1.2250000000000001</v>
      </c>
      <c r="G2563" s="3">
        <v>3</v>
      </c>
      <c r="H2563" s="3">
        <v>1</v>
      </c>
      <c r="I2563" s="3">
        <v>1</v>
      </c>
      <c r="J2563" s="3">
        <v>1</v>
      </c>
      <c r="K2563" s="3">
        <v>479</v>
      </c>
      <c r="L2563" s="3">
        <v>53.5</v>
      </c>
      <c r="M2563" s="3">
        <v>7.02</v>
      </c>
      <c r="N2563" s="3">
        <v>1.9</v>
      </c>
      <c r="O2563" s="3">
        <v>1</v>
      </c>
      <c r="P2563" s="3" t="s">
        <v>421</v>
      </c>
      <c r="Q2563" s="3" t="s">
        <v>39</v>
      </c>
      <c r="R2563" s="3" t="s">
        <v>1023</v>
      </c>
      <c r="S2563" s="3" t="s">
        <v>5948</v>
      </c>
      <c r="T2563" s="3" t="s">
        <v>39</v>
      </c>
      <c r="U2563" s="3" t="s">
        <v>5946</v>
      </c>
      <c r="V2563" s="3" t="s">
        <v>39</v>
      </c>
      <c r="W2563" s="3" t="s">
        <v>226</v>
      </c>
      <c r="X2563" s="3" t="s">
        <v>39</v>
      </c>
      <c r="Y2563" s="3" t="s">
        <v>39</v>
      </c>
      <c r="Z2563" s="3" t="s">
        <v>39</v>
      </c>
      <c r="AA2563" s="3">
        <v>0</v>
      </c>
      <c r="AB2563" s="3" t="s">
        <v>34</v>
      </c>
      <c r="AC2563" s="3">
        <v>1</v>
      </c>
      <c r="AD2563" s="3">
        <v>0</v>
      </c>
      <c r="AE2563" s="3" t="s">
        <v>39</v>
      </c>
      <c r="AF2563" s="3">
        <v>1</v>
      </c>
      <c r="AG2563" s="3" t="s">
        <v>5949</v>
      </c>
      <c r="AH2563" s="3" t="s">
        <v>5949</v>
      </c>
    </row>
    <row r="2564" spans="1:34" hidden="1" outlineLevel="1" collapsed="1" x14ac:dyDescent="0.25">
      <c r="A2564" t="s">
        <v>39</v>
      </c>
      <c r="B2564" s="2" t="s">
        <v>45</v>
      </c>
      <c r="C2564" s="2" t="s">
        <v>46</v>
      </c>
      <c r="D2564" s="2" t="s">
        <v>33</v>
      </c>
      <c r="E2564" s="2" t="s">
        <v>47</v>
      </c>
      <c r="F2564" s="2" t="s">
        <v>48</v>
      </c>
      <c r="G2564" s="2" t="s">
        <v>28</v>
      </c>
      <c r="H2564" s="2" t="s">
        <v>49</v>
      </c>
      <c r="I2564" s="2" t="s">
        <v>8</v>
      </c>
      <c r="J2564" s="2" t="s">
        <v>50</v>
      </c>
      <c r="K2564" s="2" t="s">
        <v>51</v>
      </c>
      <c r="L2564" s="2" t="s">
        <v>52</v>
      </c>
      <c r="M2564" s="2" t="s">
        <v>53</v>
      </c>
      <c r="N2564" s="2" t="s">
        <v>54</v>
      </c>
      <c r="O2564" s="2" t="s">
        <v>27</v>
      </c>
      <c r="P2564" s="2" t="s">
        <v>55</v>
      </c>
      <c r="Q2564" s="2" t="s">
        <v>56</v>
      </c>
      <c r="R2564" s="2" t="s">
        <v>57</v>
      </c>
      <c r="S2564" s="2" t="s">
        <v>58</v>
      </c>
    </row>
    <row r="2565" spans="1:34" hidden="1" outlineLevel="1" collapsed="1" x14ac:dyDescent="0.25">
      <c r="A2565" t="s">
        <v>39</v>
      </c>
      <c r="B2565" s="4" t="s">
        <v>34</v>
      </c>
      <c r="C2565" s="4" t="s">
        <v>5950</v>
      </c>
      <c r="D2565" s="4" t="s">
        <v>186</v>
      </c>
      <c r="E2565" s="4">
        <v>0.163353</v>
      </c>
      <c r="F2565" s="4">
        <v>5.2710999999999999E-3</v>
      </c>
      <c r="G2565" s="4">
        <v>1</v>
      </c>
      <c r="H2565" s="4">
        <v>1</v>
      </c>
      <c r="I2565" s="4">
        <v>1</v>
      </c>
      <c r="J2565" s="4" t="s">
        <v>5946</v>
      </c>
      <c r="K2565" s="4" t="s">
        <v>5951</v>
      </c>
      <c r="L2565" s="4" t="s">
        <v>5952</v>
      </c>
      <c r="M2565" s="4">
        <v>0</v>
      </c>
      <c r="N2565" s="4">
        <v>1320.6463900000001</v>
      </c>
      <c r="O2565" s="4" t="s">
        <v>34</v>
      </c>
      <c r="P2565" s="4" t="s">
        <v>34</v>
      </c>
      <c r="Q2565" s="4">
        <v>1.3780000000000001E-3</v>
      </c>
      <c r="R2565" s="4">
        <v>5.9499999999999997E-2</v>
      </c>
      <c r="S2565" s="4">
        <v>1.9</v>
      </c>
    </row>
    <row r="2566" spans="1:34" x14ac:dyDescent="0.25">
      <c r="A2566" s="3" t="s">
        <v>5917</v>
      </c>
      <c r="B2566" s="3" t="s">
        <v>35</v>
      </c>
      <c r="C2566" s="3" t="s">
        <v>5953</v>
      </c>
      <c r="D2566" s="3" t="s">
        <v>5954</v>
      </c>
      <c r="E2566" s="3">
        <v>1.2E-2</v>
      </c>
      <c r="F2566" s="3">
        <v>1.22</v>
      </c>
      <c r="G2566" s="3">
        <v>4</v>
      </c>
      <c r="H2566" s="3">
        <v>1</v>
      </c>
      <c r="I2566" s="3">
        <v>1</v>
      </c>
      <c r="J2566" s="3">
        <v>1</v>
      </c>
      <c r="K2566" s="3">
        <v>306</v>
      </c>
      <c r="L2566" s="3">
        <v>35.700000000000003</v>
      </c>
      <c r="M2566" s="3">
        <v>5.25</v>
      </c>
      <c r="N2566" s="3">
        <v>2.1</v>
      </c>
      <c r="O2566" s="3">
        <v>1</v>
      </c>
      <c r="P2566" s="3" t="s">
        <v>39</v>
      </c>
      <c r="Q2566" s="3" t="s">
        <v>39</v>
      </c>
      <c r="R2566" s="3" t="s">
        <v>39</v>
      </c>
      <c r="S2566" s="3" t="s">
        <v>5955</v>
      </c>
      <c r="T2566" s="3" t="s">
        <v>39</v>
      </c>
      <c r="U2566" s="3" t="s">
        <v>5956</v>
      </c>
      <c r="V2566" s="3" t="s">
        <v>39</v>
      </c>
      <c r="W2566" s="3" t="s">
        <v>604</v>
      </c>
      <c r="X2566" s="3" t="s">
        <v>39</v>
      </c>
      <c r="Y2566" s="3" t="s">
        <v>39</v>
      </c>
      <c r="Z2566" s="3" t="s">
        <v>39</v>
      </c>
      <c r="AA2566" s="3">
        <v>0</v>
      </c>
      <c r="AB2566" s="3" t="s">
        <v>34</v>
      </c>
      <c r="AC2566" s="3">
        <v>1</v>
      </c>
      <c r="AD2566" s="3">
        <v>0</v>
      </c>
      <c r="AE2566" s="3" t="s">
        <v>39</v>
      </c>
      <c r="AF2566" s="3">
        <v>0</v>
      </c>
      <c r="AG2566" s="3" t="s">
        <v>39</v>
      </c>
      <c r="AH2566" s="3" t="s">
        <v>5957</v>
      </c>
    </row>
    <row r="2567" spans="1:34" hidden="1" outlineLevel="1" collapsed="1" x14ac:dyDescent="0.25">
      <c r="A2567" t="s">
        <v>39</v>
      </c>
      <c r="B2567" s="2" t="s">
        <v>45</v>
      </c>
      <c r="C2567" s="2" t="s">
        <v>46</v>
      </c>
      <c r="D2567" s="2" t="s">
        <v>33</v>
      </c>
      <c r="E2567" s="2" t="s">
        <v>47</v>
      </c>
      <c r="F2567" s="2" t="s">
        <v>48</v>
      </c>
      <c r="G2567" s="2" t="s">
        <v>28</v>
      </c>
      <c r="H2567" s="2" t="s">
        <v>49</v>
      </c>
      <c r="I2567" s="2" t="s">
        <v>8</v>
      </c>
      <c r="J2567" s="2" t="s">
        <v>50</v>
      </c>
      <c r="K2567" s="2" t="s">
        <v>51</v>
      </c>
      <c r="L2567" s="2" t="s">
        <v>52</v>
      </c>
      <c r="M2567" s="2" t="s">
        <v>53</v>
      </c>
      <c r="N2567" s="2" t="s">
        <v>54</v>
      </c>
      <c r="O2567" s="2" t="s">
        <v>27</v>
      </c>
      <c r="P2567" s="2" t="s">
        <v>55</v>
      </c>
      <c r="Q2567" s="2" t="s">
        <v>56</v>
      </c>
      <c r="R2567" s="2" t="s">
        <v>57</v>
      </c>
      <c r="S2567" s="2" t="s">
        <v>58</v>
      </c>
    </row>
    <row r="2568" spans="1:34" hidden="1" outlineLevel="1" collapsed="1" x14ac:dyDescent="0.25">
      <c r="A2568" t="s">
        <v>39</v>
      </c>
      <c r="B2568" s="4" t="s">
        <v>34</v>
      </c>
      <c r="C2568" s="4" t="s">
        <v>5958</v>
      </c>
      <c r="D2568" s="4" t="s">
        <v>3635</v>
      </c>
      <c r="E2568" s="4">
        <v>0.16547799999999999</v>
      </c>
      <c r="F2568" s="4">
        <v>5.2710999999999999E-3</v>
      </c>
      <c r="G2568" s="4">
        <v>1</v>
      </c>
      <c r="H2568" s="4">
        <v>1</v>
      </c>
      <c r="I2568" s="4">
        <v>1</v>
      </c>
      <c r="J2568" s="4" t="s">
        <v>5953</v>
      </c>
      <c r="K2568" s="4" t="s">
        <v>5959</v>
      </c>
      <c r="L2568" s="4" t="s">
        <v>5960</v>
      </c>
      <c r="M2568" s="4">
        <v>0</v>
      </c>
      <c r="N2568" s="4">
        <v>1326.61068</v>
      </c>
      <c r="O2568" s="4" t="s">
        <v>34</v>
      </c>
      <c r="P2568" s="4" t="s">
        <v>34</v>
      </c>
      <c r="Q2568" s="4">
        <v>1.3780000000000001E-3</v>
      </c>
      <c r="R2568" s="4">
        <v>6.028E-2</v>
      </c>
      <c r="S2568" s="4">
        <v>2.1</v>
      </c>
    </row>
    <row r="2569" spans="1:34" x14ac:dyDescent="0.25">
      <c r="A2569" s="3" t="s">
        <v>5917</v>
      </c>
      <c r="B2569" s="3" t="s">
        <v>35</v>
      </c>
      <c r="C2569" s="3" t="s">
        <v>5961</v>
      </c>
      <c r="D2569" s="3" t="s">
        <v>5962</v>
      </c>
      <c r="E2569" s="3">
        <v>1.2E-2</v>
      </c>
      <c r="F2569" s="3">
        <v>1.216</v>
      </c>
      <c r="G2569" s="3">
        <v>7</v>
      </c>
      <c r="H2569" s="3">
        <v>1</v>
      </c>
      <c r="I2569" s="3">
        <v>1</v>
      </c>
      <c r="J2569" s="3">
        <v>1</v>
      </c>
      <c r="K2569" s="3">
        <v>546</v>
      </c>
      <c r="L2569" s="3">
        <v>60.6</v>
      </c>
      <c r="M2569" s="3">
        <v>5.2</v>
      </c>
      <c r="N2569" s="3">
        <v>2.48</v>
      </c>
      <c r="O2569" s="3">
        <v>1</v>
      </c>
      <c r="P2569" s="3" t="s">
        <v>3077</v>
      </c>
      <c r="Q2569" s="3" t="s">
        <v>39</v>
      </c>
      <c r="R2569" s="3" t="s">
        <v>39</v>
      </c>
      <c r="S2569" s="3" t="s">
        <v>5963</v>
      </c>
      <c r="T2569" s="3" t="s">
        <v>39</v>
      </c>
      <c r="U2569" s="3" t="s">
        <v>5964</v>
      </c>
      <c r="V2569" s="3" t="s">
        <v>39</v>
      </c>
      <c r="W2569" s="3" t="s">
        <v>1441</v>
      </c>
      <c r="X2569" s="3" t="s">
        <v>39</v>
      </c>
      <c r="Y2569" s="3" t="s">
        <v>39</v>
      </c>
      <c r="Z2569" s="3" t="s">
        <v>39</v>
      </c>
      <c r="AA2569" s="3">
        <v>0</v>
      </c>
      <c r="AB2569" s="3" t="s">
        <v>34</v>
      </c>
      <c r="AC2569" s="3">
        <v>1</v>
      </c>
      <c r="AD2569" s="3">
        <v>1</v>
      </c>
      <c r="AE2569" s="3" t="s">
        <v>5965</v>
      </c>
      <c r="AF2569" s="3">
        <v>0</v>
      </c>
      <c r="AG2569" s="3" t="s">
        <v>39</v>
      </c>
      <c r="AH2569" s="3" t="s">
        <v>5965</v>
      </c>
    </row>
    <row r="2570" spans="1:34" hidden="1" outlineLevel="1" collapsed="1" x14ac:dyDescent="0.25">
      <c r="A2570" t="s">
        <v>39</v>
      </c>
      <c r="B2570" s="2" t="s">
        <v>45</v>
      </c>
      <c r="C2570" s="2" t="s">
        <v>46</v>
      </c>
      <c r="D2570" s="2" t="s">
        <v>33</v>
      </c>
      <c r="E2570" s="2" t="s">
        <v>47</v>
      </c>
      <c r="F2570" s="2" t="s">
        <v>48</v>
      </c>
      <c r="G2570" s="2" t="s">
        <v>28</v>
      </c>
      <c r="H2570" s="2" t="s">
        <v>49</v>
      </c>
      <c r="I2570" s="2" t="s">
        <v>8</v>
      </c>
      <c r="J2570" s="2" t="s">
        <v>50</v>
      </c>
      <c r="K2570" s="2" t="s">
        <v>51</v>
      </c>
      <c r="L2570" s="2" t="s">
        <v>52</v>
      </c>
      <c r="M2570" s="2" t="s">
        <v>53</v>
      </c>
      <c r="N2570" s="2" t="s">
        <v>54</v>
      </c>
      <c r="O2570" s="2" t="s">
        <v>27</v>
      </c>
      <c r="P2570" s="2" t="s">
        <v>55</v>
      </c>
      <c r="Q2570" s="2" t="s">
        <v>56</v>
      </c>
      <c r="R2570" s="2" t="s">
        <v>57</v>
      </c>
      <c r="S2570" s="2" t="s">
        <v>58</v>
      </c>
    </row>
    <row r="2571" spans="1:34" hidden="1" outlineLevel="1" collapsed="1" x14ac:dyDescent="0.25">
      <c r="A2571" t="s">
        <v>39</v>
      </c>
      <c r="B2571" s="4" t="s">
        <v>34</v>
      </c>
      <c r="C2571" s="4" t="s">
        <v>5966</v>
      </c>
      <c r="D2571" s="4" t="s">
        <v>5967</v>
      </c>
      <c r="E2571" s="4">
        <v>0.16619100000000001</v>
      </c>
      <c r="F2571" s="4">
        <v>5.2710999999999999E-3</v>
      </c>
      <c r="G2571" s="4">
        <v>1</v>
      </c>
      <c r="H2571" s="4">
        <v>1</v>
      </c>
      <c r="I2571" s="4">
        <v>1</v>
      </c>
      <c r="J2571" s="4" t="s">
        <v>5961</v>
      </c>
      <c r="K2571" s="4" t="s">
        <v>5968</v>
      </c>
      <c r="L2571" s="4" t="s">
        <v>5969</v>
      </c>
      <c r="M2571" s="4">
        <v>0</v>
      </c>
      <c r="N2571" s="4">
        <v>3606.7687099999998</v>
      </c>
      <c r="O2571" s="4" t="s">
        <v>34</v>
      </c>
      <c r="P2571" s="4" t="s">
        <v>34</v>
      </c>
      <c r="Q2571" s="4">
        <v>1.3780000000000001E-3</v>
      </c>
      <c r="R2571" s="4">
        <v>6.0879999999999997E-2</v>
      </c>
      <c r="S2571" s="4">
        <v>2.48</v>
      </c>
    </row>
    <row r="2572" spans="1:34" x14ac:dyDescent="0.25">
      <c r="A2572" s="3" t="s">
        <v>5917</v>
      </c>
      <c r="B2572" s="3" t="s">
        <v>35</v>
      </c>
      <c r="C2572" s="3" t="s">
        <v>5970</v>
      </c>
      <c r="D2572" s="3" t="s">
        <v>5971</v>
      </c>
      <c r="E2572" s="3">
        <v>1.2E-2</v>
      </c>
      <c r="F2572" s="3">
        <v>1.21</v>
      </c>
      <c r="G2572" s="3">
        <v>4</v>
      </c>
      <c r="H2572" s="3">
        <v>1</v>
      </c>
      <c r="I2572" s="3">
        <v>1</v>
      </c>
      <c r="J2572" s="3">
        <v>1</v>
      </c>
      <c r="K2572" s="3">
        <v>534</v>
      </c>
      <c r="L2572" s="3">
        <v>58.8</v>
      </c>
      <c r="M2572" s="3">
        <v>6.11</v>
      </c>
      <c r="N2572" s="3">
        <v>2.0099999999999998</v>
      </c>
      <c r="O2572" s="3">
        <v>1</v>
      </c>
      <c r="P2572" s="3" t="s">
        <v>421</v>
      </c>
      <c r="Q2572" s="3" t="s">
        <v>4107</v>
      </c>
      <c r="R2572" s="3" t="s">
        <v>1534</v>
      </c>
      <c r="S2572" s="3" t="s">
        <v>4315</v>
      </c>
      <c r="T2572" s="3" t="s">
        <v>5972</v>
      </c>
      <c r="U2572" s="3" t="s">
        <v>5970</v>
      </c>
      <c r="V2572" s="3" t="s">
        <v>5973</v>
      </c>
      <c r="W2572" s="3" t="s">
        <v>1026</v>
      </c>
      <c r="X2572" s="3" t="s">
        <v>39</v>
      </c>
      <c r="Y2572" s="3" t="s">
        <v>4875</v>
      </c>
      <c r="Z2572" s="3" t="s">
        <v>39</v>
      </c>
      <c r="AA2572" s="3">
        <v>5</v>
      </c>
      <c r="AB2572" s="3" t="s">
        <v>34</v>
      </c>
      <c r="AC2572" s="3">
        <v>1</v>
      </c>
      <c r="AD2572" s="3">
        <v>0</v>
      </c>
      <c r="AE2572" s="3" t="s">
        <v>39</v>
      </c>
      <c r="AF2572" s="3">
        <v>2</v>
      </c>
      <c r="AG2572" s="3" t="s">
        <v>5974</v>
      </c>
      <c r="AH2572" s="3" t="s">
        <v>5974</v>
      </c>
    </row>
    <row r="2573" spans="1:34" hidden="1" outlineLevel="1" collapsed="1" x14ac:dyDescent="0.25">
      <c r="A2573" t="s">
        <v>39</v>
      </c>
      <c r="B2573" s="2" t="s">
        <v>45</v>
      </c>
      <c r="C2573" s="2" t="s">
        <v>46</v>
      </c>
      <c r="D2573" s="2" t="s">
        <v>33</v>
      </c>
      <c r="E2573" s="2" t="s">
        <v>47</v>
      </c>
      <c r="F2573" s="2" t="s">
        <v>48</v>
      </c>
      <c r="G2573" s="2" t="s">
        <v>28</v>
      </c>
      <c r="H2573" s="2" t="s">
        <v>49</v>
      </c>
      <c r="I2573" s="2" t="s">
        <v>8</v>
      </c>
      <c r="J2573" s="2" t="s">
        <v>50</v>
      </c>
      <c r="K2573" s="2" t="s">
        <v>51</v>
      </c>
      <c r="L2573" s="2" t="s">
        <v>52</v>
      </c>
      <c r="M2573" s="2" t="s">
        <v>53</v>
      </c>
      <c r="N2573" s="2" t="s">
        <v>54</v>
      </c>
      <c r="O2573" s="2" t="s">
        <v>27</v>
      </c>
      <c r="P2573" s="2" t="s">
        <v>55</v>
      </c>
      <c r="Q2573" s="2" t="s">
        <v>56</v>
      </c>
      <c r="R2573" s="2" t="s">
        <v>57</v>
      </c>
      <c r="S2573" s="2" t="s">
        <v>58</v>
      </c>
    </row>
    <row r="2574" spans="1:34" hidden="1" outlineLevel="1" collapsed="1" x14ac:dyDescent="0.25">
      <c r="A2574" t="s">
        <v>39</v>
      </c>
      <c r="B2574" s="4" t="s">
        <v>34</v>
      </c>
      <c r="C2574" s="4" t="s">
        <v>5975</v>
      </c>
      <c r="D2574" s="4" t="s">
        <v>5976</v>
      </c>
      <c r="E2574" s="4">
        <v>0.168347</v>
      </c>
      <c r="F2574" s="4">
        <v>5.2710999999999999E-3</v>
      </c>
      <c r="G2574" s="4">
        <v>1</v>
      </c>
      <c r="H2574" s="4">
        <v>1</v>
      </c>
      <c r="I2574" s="4">
        <v>1</v>
      </c>
      <c r="J2574" s="4" t="s">
        <v>5970</v>
      </c>
      <c r="K2574" s="4" t="s">
        <v>5977</v>
      </c>
      <c r="L2574" s="4" t="s">
        <v>5978</v>
      </c>
      <c r="M2574" s="4">
        <v>0</v>
      </c>
      <c r="N2574" s="4">
        <v>2164.0624299999999</v>
      </c>
      <c r="O2574" s="4" t="s">
        <v>34</v>
      </c>
      <c r="P2574" s="4" t="s">
        <v>34</v>
      </c>
      <c r="Q2574" s="4">
        <v>1.5460000000000001E-3</v>
      </c>
      <c r="R2574" s="4">
        <v>6.173E-2</v>
      </c>
      <c r="S2574" s="4">
        <v>2.0099999999999998</v>
      </c>
    </row>
    <row r="2575" spans="1:34" x14ac:dyDescent="0.25">
      <c r="A2575" s="3" t="s">
        <v>5917</v>
      </c>
      <c r="B2575" s="3" t="s">
        <v>35</v>
      </c>
      <c r="C2575" s="3" t="s">
        <v>5979</v>
      </c>
      <c r="D2575" s="3" t="s">
        <v>5980</v>
      </c>
      <c r="E2575" s="3">
        <v>1.2E-2</v>
      </c>
      <c r="F2575" s="3">
        <v>1.2050000000000001</v>
      </c>
      <c r="G2575" s="3">
        <v>1</v>
      </c>
      <c r="H2575" s="3">
        <v>1</v>
      </c>
      <c r="I2575" s="3">
        <v>2</v>
      </c>
      <c r="J2575" s="3">
        <v>1</v>
      </c>
      <c r="K2575" s="3">
        <v>630</v>
      </c>
      <c r="L2575" s="3">
        <v>72.3</v>
      </c>
      <c r="M2575" s="3">
        <v>8.56</v>
      </c>
      <c r="N2575" s="3">
        <v>0</v>
      </c>
      <c r="O2575" s="3">
        <v>1</v>
      </c>
      <c r="P2575" s="3" t="s">
        <v>3077</v>
      </c>
      <c r="Q2575" s="3" t="s">
        <v>39</v>
      </c>
      <c r="R2575" s="3" t="s">
        <v>4626</v>
      </c>
      <c r="S2575" s="3" t="s">
        <v>5981</v>
      </c>
      <c r="T2575" s="3" t="s">
        <v>39</v>
      </c>
      <c r="U2575" s="3" t="s">
        <v>5979</v>
      </c>
      <c r="V2575" s="3" t="s">
        <v>39</v>
      </c>
      <c r="W2575" s="3" t="s">
        <v>652</v>
      </c>
      <c r="X2575" s="3" t="s">
        <v>39</v>
      </c>
      <c r="Y2575" s="3" t="s">
        <v>39</v>
      </c>
      <c r="Z2575" s="3" t="s">
        <v>39</v>
      </c>
      <c r="AA2575" s="3">
        <v>0</v>
      </c>
      <c r="AB2575" s="3" t="s">
        <v>34</v>
      </c>
      <c r="AC2575" s="3">
        <v>1</v>
      </c>
      <c r="AD2575" s="3">
        <v>0</v>
      </c>
      <c r="AE2575" s="3" t="s">
        <v>39</v>
      </c>
      <c r="AF2575" s="3">
        <v>0</v>
      </c>
      <c r="AG2575" s="3" t="s">
        <v>39</v>
      </c>
      <c r="AH2575" s="3" t="s">
        <v>39</v>
      </c>
    </row>
    <row r="2576" spans="1:34" hidden="1" outlineLevel="1" collapsed="1" x14ac:dyDescent="0.25">
      <c r="A2576" t="s">
        <v>39</v>
      </c>
      <c r="B2576" s="2" t="s">
        <v>45</v>
      </c>
      <c r="C2576" s="2" t="s">
        <v>46</v>
      </c>
      <c r="D2576" s="2" t="s">
        <v>33</v>
      </c>
      <c r="E2576" s="2" t="s">
        <v>47</v>
      </c>
      <c r="F2576" s="2" t="s">
        <v>48</v>
      </c>
      <c r="G2576" s="2" t="s">
        <v>28</v>
      </c>
      <c r="H2576" s="2" t="s">
        <v>49</v>
      </c>
      <c r="I2576" s="2" t="s">
        <v>8</v>
      </c>
      <c r="J2576" s="2" t="s">
        <v>50</v>
      </c>
      <c r="K2576" s="2" t="s">
        <v>51</v>
      </c>
      <c r="L2576" s="2" t="s">
        <v>52</v>
      </c>
      <c r="M2576" s="2" t="s">
        <v>53</v>
      </c>
      <c r="N2576" s="2" t="s">
        <v>54</v>
      </c>
      <c r="O2576" s="2" t="s">
        <v>27</v>
      </c>
      <c r="P2576" s="2" t="s">
        <v>55</v>
      </c>
      <c r="Q2576" s="2" t="s">
        <v>56</v>
      </c>
      <c r="R2576" s="2" t="s">
        <v>57</v>
      </c>
      <c r="S2576" s="2" t="s">
        <v>58</v>
      </c>
    </row>
    <row r="2577" spans="1:34" hidden="1" outlineLevel="1" collapsed="1" x14ac:dyDescent="0.25">
      <c r="A2577" t="s">
        <v>39</v>
      </c>
      <c r="B2577" s="4" t="s">
        <v>34</v>
      </c>
      <c r="C2577" s="4" t="s">
        <v>5982</v>
      </c>
      <c r="D2577" s="4" t="s">
        <v>39</v>
      </c>
      <c r="E2577" s="4">
        <v>0.16907</v>
      </c>
      <c r="F2577" s="4">
        <v>5.2710999999999999E-3</v>
      </c>
      <c r="G2577" s="4">
        <v>1</v>
      </c>
      <c r="H2577" s="4">
        <v>1</v>
      </c>
      <c r="I2577" s="4">
        <v>2</v>
      </c>
      <c r="J2577" s="4" t="s">
        <v>5979</v>
      </c>
      <c r="K2577" s="4" t="s">
        <v>5983</v>
      </c>
      <c r="L2577" s="4" t="s">
        <v>39</v>
      </c>
      <c r="M2577" s="4">
        <v>0</v>
      </c>
      <c r="N2577" s="4">
        <v>871.49959000000001</v>
      </c>
      <c r="O2577" s="4" t="s">
        <v>34</v>
      </c>
      <c r="P2577" s="4" t="s">
        <v>34</v>
      </c>
      <c r="Q2577" s="4">
        <v>1.5460000000000001E-3</v>
      </c>
      <c r="R2577" s="4">
        <v>6.2379999999999998E-2</v>
      </c>
      <c r="S2577" s="4">
        <v>1.29</v>
      </c>
    </row>
    <row r="2578" spans="1:34" x14ac:dyDescent="0.25">
      <c r="A2578" s="3" t="s">
        <v>5917</v>
      </c>
      <c r="B2578" s="3" t="s">
        <v>35</v>
      </c>
      <c r="C2578" s="3" t="s">
        <v>5984</v>
      </c>
      <c r="D2578" s="3" t="s">
        <v>5985</v>
      </c>
      <c r="E2578" s="3">
        <v>1.4E-2</v>
      </c>
      <c r="F2578" s="3">
        <v>1.196</v>
      </c>
      <c r="G2578" s="3">
        <v>14</v>
      </c>
      <c r="H2578" s="3">
        <v>1</v>
      </c>
      <c r="I2578" s="3">
        <v>1</v>
      </c>
      <c r="J2578" s="3">
        <v>1</v>
      </c>
      <c r="K2578" s="3">
        <v>152</v>
      </c>
      <c r="L2578" s="3">
        <v>16.8</v>
      </c>
      <c r="M2578" s="3">
        <v>4.16</v>
      </c>
      <c r="N2578" s="3">
        <v>3.53</v>
      </c>
      <c r="O2578" s="3">
        <v>1</v>
      </c>
      <c r="P2578" s="3" t="s">
        <v>5569</v>
      </c>
      <c r="Q2578" s="3" t="s">
        <v>5986</v>
      </c>
      <c r="R2578" s="3" t="s">
        <v>5570</v>
      </c>
      <c r="S2578" s="3" t="s">
        <v>5987</v>
      </c>
      <c r="T2578" s="3" t="s">
        <v>5988</v>
      </c>
      <c r="U2578" s="3" t="s">
        <v>5984</v>
      </c>
      <c r="V2578" s="3" t="s">
        <v>5989</v>
      </c>
      <c r="W2578" s="3" t="s">
        <v>138</v>
      </c>
      <c r="X2578" s="3" t="s">
        <v>39</v>
      </c>
      <c r="Y2578" s="3" t="s">
        <v>39</v>
      </c>
      <c r="Z2578" s="3" t="s">
        <v>39</v>
      </c>
      <c r="AA2578" s="3">
        <v>0</v>
      </c>
      <c r="AB2578" s="3" t="s">
        <v>34</v>
      </c>
      <c r="AC2578" s="3">
        <v>1</v>
      </c>
      <c r="AD2578" s="3">
        <v>1</v>
      </c>
      <c r="AE2578" s="3" t="s">
        <v>5990</v>
      </c>
      <c r="AF2578" s="3">
        <v>0</v>
      </c>
      <c r="AG2578" s="3" t="s">
        <v>39</v>
      </c>
      <c r="AH2578" s="3" t="s">
        <v>5991</v>
      </c>
    </row>
    <row r="2579" spans="1:34" hidden="1" outlineLevel="1" collapsed="1" x14ac:dyDescent="0.25">
      <c r="A2579" t="s">
        <v>39</v>
      </c>
      <c r="B2579" s="2" t="s">
        <v>45</v>
      </c>
      <c r="C2579" s="2" t="s">
        <v>46</v>
      </c>
      <c r="D2579" s="2" t="s">
        <v>33</v>
      </c>
      <c r="E2579" s="2" t="s">
        <v>47</v>
      </c>
      <c r="F2579" s="2" t="s">
        <v>48</v>
      </c>
      <c r="G2579" s="2" t="s">
        <v>28</v>
      </c>
      <c r="H2579" s="2" t="s">
        <v>49</v>
      </c>
      <c r="I2579" s="2" t="s">
        <v>8</v>
      </c>
      <c r="J2579" s="2" t="s">
        <v>50</v>
      </c>
      <c r="K2579" s="2" t="s">
        <v>51</v>
      </c>
      <c r="L2579" s="2" t="s">
        <v>52</v>
      </c>
      <c r="M2579" s="2" t="s">
        <v>53</v>
      </c>
      <c r="N2579" s="2" t="s">
        <v>54</v>
      </c>
      <c r="O2579" s="2" t="s">
        <v>27</v>
      </c>
      <c r="P2579" s="2" t="s">
        <v>55</v>
      </c>
      <c r="Q2579" s="2" t="s">
        <v>56</v>
      </c>
      <c r="R2579" s="2" t="s">
        <v>57</v>
      </c>
      <c r="S2579" s="2" t="s">
        <v>58</v>
      </c>
    </row>
    <row r="2580" spans="1:34" hidden="1" outlineLevel="1" collapsed="1" x14ac:dyDescent="0.25">
      <c r="A2580" t="s">
        <v>39</v>
      </c>
      <c r="B2580" s="4" t="s">
        <v>34</v>
      </c>
      <c r="C2580" s="4" t="s">
        <v>5992</v>
      </c>
      <c r="D2580" s="4" t="s">
        <v>5993</v>
      </c>
      <c r="E2580" s="4">
        <v>0.171991</v>
      </c>
      <c r="F2580" s="4">
        <v>5.9276600000000004E-3</v>
      </c>
      <c r="G2580" s="4">
        <v>1</v>
      </c>
      <c r="H2580" s="4">
        <v>1</v>
      </c>
      <c r="I2580" s="4">
        <v>1</v>
      </c>
      <c r="J2580" s="4" t="s">
        <v>5984</v>
      </c>
      <c r="K2580" s="4" t="s">
        <v>5994</v>
      </c>
      <c r="L2580" s="4" t="s">
        <v>5995</v>
      </c>
      <c r="M2580" s="4">
        <v>1</v>
      </c>
      <c r="N2580" s="4">
        <v>2440.1643300000001</v>
      </c>
      <c r="O2580" s="4" t="s">
        <v>34</v>
      </c>
      <c r="P2580" s="4" t="s">
        <v>34</v>
      </c>
      <c r="Q2580" s="4">
        <v>1.7129999999999999E-3</v>
      </c>
      <c r="R2580" s="4">
        <v>6.3649999999999998E-2</v>
      </c>
      <c r="S2580" s="4">
        <v>3.53</v>
      </c>
    </row>
    <row r="2581" spans="1:34" x14ac:dyDescent="0.25">
      <c r="A2581" s="3" t="s">
        <v>5917</v>
      </c>
      <c r="B2581" s="3" t="s">
        <v>35</v>
      </c>
      <c r="C2581" s="3" t="s">
        <v>5996</v>
      </c>
      <c r="D2581" s="3" t="s">
        <v>5997</v>
      </c>
      <c r="E2581" s="3">
        <v>1.4E-2</v>
      </c>
      <c r="F2581" s="3">
        <v>1.1890000000000001</v>
      </c>
      <c r="G2581" s="3">
        <v>6</v>
      </c>
      <c r="H2581" s="3">
        <v>1</v>
      </c>
      <c r="I2581" s="3">
        <v>1</v>
      </c>
      <c r="J2581" s="3">
        <v>1</v>
      </c>
      <c r="K2581" s="3">
        <v>407</v>
      </c>
      <c r="L2581" s="3">
        <v>46.6</v>
      </c>
      <c r="M2581" s="3">
        <v>7.99</v>
      </c>
      <c r="N2581" s="3">
        <v>2</v>
      </c>
      <c r="O2581" s="3">
        <v>1</v>
      </c>
      <c r="P2581" s="3" t="s">
        <v>39</v>
      </c>
      <c r="Q2581" s="3" t="s">
        <v>39</v>
      </c>
      <c r="R2581" s="3" t="s">
        <v>602</v>
      </c>
      <c r="S2581" s="3" t="s">
        <v>5998</v>
      </c>
      <c r="T2581" s="3" t="s">
        <v>39</v>
      </c>
      <c r="U2581" s="3" t="s">
        <v>5999</v>
      </c>
      <c r="V2581" s="3" t="s">
        <v>39</v>
      </c>
      <c r="W2581" s="3" t="s">
        <v>652</v>
      </c>
      <c r="X2581" s="3" t="s">
        <v>39</v>
      </c>
      <c r="Y2581" s="3" t="s">
        <v>39</v>
      </c>
      <c r="Z2581" s="3" t="s">
        <v>39</v>
      </c>
      <c r="AA2581" s="3">
        <v>0</v>
      </c>
      <c r="AB2581" s="3" t="s">
        <v>34</v>
      </c>
      <c r="AC2581" s="3">
        <v>1</v>
      </c>
      <c r="AD2581" s="3">
        <v>0</v>
      </c>
      <c r="AE2581" s="3" t="s">
        <v>39</v>
      </c>
      <c r="AF2581" s="3">
        <v>0</v>
      </c>
      <c r="AG2581" s="3" t="s">
        <v>39</v>
      </c>
      <c r="AH2581" s="3" t="s">
        <v>1912</v>
      </c>
    </row>
    <row r="2582" spans="1:34" hidden="1" outlineLevel="1" collapsed="1" x14ac:dyDescent="0.25">
      <c r="A2582" t="s">
        <v>39</v>
      </c>
      <c r="B2582" s="2" t="s">
        <v>45</v>
      </c>
      <c r="C2582" s="2" t="s">
        <v>46</v>
      </c>
      <c r="D2582" s="2" t="s">
        <v>33</v>
      </c>
      <c r="E2582" s="2" t="s">
        <v>47</v>
      </c>
      <c r="F2582" s="2" t="s">
        <v>48</v>
      </c>
      <c r="G2582" s="2" t="s">
        <v>28</v>
      </c>
      <c r="H2582" s="2" t="s">
        <v>49</v>
      </c>
      <c r="I2582" s="2" t="s">
        <v>8</v>
      </c>
      <c r="J2582" s="2" t="s">
        <v>50</v>
      </c>
      <c r="K2582" s="2" t="s">
        <v>51</v>
      </c>
      <c r="L2582" s="2" t="s">
        <v>52</v>
      </c>
      <c r="M2582" s="2" t="s">
        <v>53</v>
      </c>
      <c r="N2582" s="2" t="s">
        <v>54</v>
      </c>
      <c r="O2582" s="2" t="s">
        <v>27</v>
      </c>
      <c r="P2582" s="2" t="s">
        <v>55</v>
      </c>
      <c r="Q2582" s="2" t="s">
        <v>56</v>
      </c>
      <c r="R2582" s="2" t="s">
        <v>57</v>
      </c>
      <c r="S2582" s="2" t="s">
        <v>58</v>
      </c>
    </row>
    <row r="2583" spans="1:34" hidden="1" outlineLevel="1" collapsed="1" x14ac:dyDescent="0.25">
      <c r="A2583" t="s">
        <v>39</v>
      </c>
      <c r="B2583" s="4" t="s">
        <v>34</v>
      </c>
      <c r="C2583" s="4" t="s">
        <v>6000</v>
      </c>
      <c r="D2583" s="4" t="s">
        <v>341</v>
      </c>
      <c r="E2583" s="4">
        <v>0.174209</v>
      </c>
      <c r="F2583" s="4">
        <v>6.5903799999999998E-3</v>
      </c>
      <c r="G2583" s="4">
        <v>1</v>
      </c>
      <c r="H2583" s="4">
        <v>1</v>
      </c>
      <c r="I2583" s="4">
        <v>1</v>
      </c>
      <c r="J2583" s="4" t="s">
        <v>5996</v>
      </c>
      <c r="K2583" s="4" t="s">
        <v>6001</v>
      </c>
      <c r="L2583" s="4" t="s">
        <v>6002</v>
      </c>
      <c r="M2583" s="4">
        <v>0</v>
      </c>
      <c r="N2583" s="4">
        <v>2271.2091700000001</v>
      </c>
      <c r="O2583" s="4" t="s">
        <v>34</v>
      </c>
      <c r="P2583" s="4" t="s">
        <v>34</v>
      </c>
      <c r="Q2583" s="4">
        <v>1.7129999999999999E-3</v>
      </c>
      <c r="R2583" s="4">
        <v>6.4780000000000004E-2</v>
      </c>
      <c r="S2583" s="4">
        <v>2</v>
      </c>
    </row>
    <row r="2584" spans="1:34" x14ac:dyDescent="0.25">
      <c r="A2584" s="3" t="s">
        <v>5917</v>
      </c>
      <c r="B2584" s="3" t="s">
        <v>35</v>
      </c>
      <c r="C2584" s="3" t="s">
        <v>6003</v>
      </c>
      <c r="D2584" s="3" t="s">
        <v>6004</v>
      </c>
      <c r="E2584" s="3">
        <v>1.7000000000000001E-2</v>
      </c>
      <c r="F2584" s="3">
        <v>1.1759999999999999</v>
      </c>
      <c r="G2584" s="3">
        <v>8</v>
      </c>
      <c r="H2584" s="3">
        <v>1</v>
      </c>
      <c r="I2584" s="3">
        <v>1</v>
      </c>
      <c r="J2584" s="3">
        <v>1</v>
      </c>
      <c r="K2584" s="3">
        <v>210</v>
      </c>
      <c r="L2584" s="3">
        <v>24.1</v>
      </c>
      <c r="M2584" s="3">
        <v>9.9600000000000009</v>
      </c>
      <c r="N2584" s="3">
        <v>2.0299999999999998</v>
      </c>
      <c r="O2584" s="3">
        <v>1</v>
      </c>
      <c r="P2584" s="3" t="s">
        <v>39</v>
      </c>
      <c r="Q2584" s="3" t="s">
        <v>39</v>
      </c>
      <c r="R2584" s="3" t="s">
        <v>39</v>
      </c>
      <c r="S2584" s="3" t="s">
        <v>6005</v>
      </c>
      <c r="T2584" s="3" t="s">
        <v>39</v>
      </c>
      <c r="U2584" s="3" t="s">
        <v>6006</v>
      </c>
      <c r="V2584" s="3" t="s">
        <v>39</v>
      </c>
      <c r="W2584" s="3" t="s">
        <v>226</v>
      </c>
      <c r="X2584" s="3" t="s">
        <v>39</v>
      </c>
      <c r="Y2584" s="3" t="s">
        <v>39</v>
      </c>
      <c r="Z2584" s="3" t="s">
        <v>39</v>
      </c>
      <c r="AA2584" s="3">
        <v>0</v>
      </c>
      <c r="AB2584" s="3" t="s">
        <v>34</v>
      </c>
      <c r="AC2584" s="3">
        <v>1</v>
      </c>
      <c r="AD2584" s="3">
        <v>0</v>
      </c>
      <c r="AE2584" s="3" t="s">
        <v>39</v>
      </c>
      <c r="AF2584" s="3">
        <v>0</v>
      </c>
      <c r="AG2584" s="3" t="s">
        <v>39</v>
      </c>
      <c r="AH2584" s="3" t="s">
        <v>39</v>
      </c>
    </row>
    <row r="2585" spans="1:34" hidden="1" outlineLevel="1" collapsed="1" x14ac:dyDescent="0.25">
      <c r="A2585" t="s">
        <v>39</v>
      </c>
      <c r="B2585" s="2" t="s">
        <v>45</v>
      </c>
      <c r="C2585" s="2" t="s">
        <v>46</v>
      </c>
      <c r="D2585" s="2" t="s">
        <v>33</v>
      </c>
      <c r="E2585" s="2" t="s">
        <v>47</v>
      </c>
      <c r="F2585" s="2" t="s">
        <v>48</v>
      </c>
      <c r="G2585" s="2" t="s">
        <v>28</v>
      </c>
      <c r="H2585" s="2" t="s">
        <v>49</v>
      </c>
      <c r="I2585" s="2" t="s">
        <v>8</v>
      </c>
      <c r="J2585" s="2" t="s">
        <v>50</v>
      </c>
      <c r="K2585" s="2" t="s">
        <v>51</v>
      </c>
      <c r="L2585" s="2" t="s">
        <v>52</v>
      </c>
      <c r="M2585" s="2" t="s">
        <v>53</v>
      </c>
      <c r="N2585" s="2" t="s">
        <v>54</v>
      </c>
      <c r="O2585" s="2" t="s">
        <v>27</v>
      </c>
      <c r="P2585" s="2" t="s">
        <v>55</v>
      </c>
      <c r="Q2585" s="2" t="s">
        <v>56</v>
      </c>
      <c r="R2585" s="2" t="s">
        <v>57</v>
      </c>
      <c r="S2585" s="2" t="s">
        <v>58</v>
      </c>
    </row>
    <row r="2586" spans="1:34" hidden="1" outlineLevel="1" collapsed="1" x14ac:dyDescent="0.25">
      <c r="A2586" t="s">
        <v>39</v>
      </c>
      <c r="B2586" s="4" t="s">
        <v>34</v>
      </c>
      <c r="C2586" s="4" t="s">
        <v>6007</v>
      </c>
      <c r="D2586" s="4" t="s">
        <v>39</v>
      </c>
      <c r="E2586" s="4">
        <v>0.177203</v>
      </c>
      <c r="F2586" s="4">
        <v>7.2473800000000003E-3</v>
      </c>
      <c r="G2586" s="4">
        <v>1</v>
      </c>
      <c r="H2586" s="4">
        <v>1</v>
      </c>
      <c r="I2586" s="4">
        <v>1</v>
      </c>
      <c r="J2586" s="4" t="s">
        <v>6003</v>
      </c>
      <c r="K2586" s="4" t="s">
        <v>6008</v>
      </c>
      <c r="L2586" s="4" t="s">
        <v>39</v>
      </c>
      <c r="M2586" s="4">
        <v>0</v>
      </c>
      <c r="N2586" s="4">
        <v>1622.80204</v>
      </c>
      <c r="O2586" s="4" t="s">
        <v>34</v>
      </c>
      <c r="P2586" s="4" t="s">
        <v>34</v>
      </c>
      <c r="Q2586" s="4">
        <v>2.0500000000000002E-3</v>
      </c>
      <c r="R2586" s="4">
        <v>6.6669999999999993E-2</v>
      </c>
      <c r="S2586" s="4">
        <v>2.0299999999999998</v>
      </c>
    </row>
    <row r="2587" spans="1:34" x14ac:dyDescent="0.25">
      <c r="A2587" s="3" t="s">
        <v>5917</v>
      </c>
      <c r="B2587" s="3" t="s">
        <v>35</v>
      </c>
      <c r="C2587" s="3" t="s">
        <v>6009</v>
      </c>
      <c r="D2587" s="3" t="s">
        <v>6010</v>
      </c>
      <c r="E2587" s="3">
        <v>2.1000000000000001E-2</v>
      </c>
      <c r="F2587" s="3">
        <v>1.155</v>
      </c>
      <c r="G2587" s="3">
        <v>1</v>
      </c>
      <c r="H2587" s="3">
        <v>1</v>
      </c>
      <c r="I2587" s="3">
        <v>1</v>
      </c>
      <c r="J2587" s="3">
        <v>1</v>
      </c>
      <c r="K2587" s="3">
        <v>1630</v>
      </c>
      <c r="L2587" s="3">
        <v>187.3</v>
      </c>
      <c r="M2587" s="3">
        <v>8.2100000000000009</v>
      </c>
      <c r="N2587" s="3">
        <v>1.69</v>
      </c>
      <c r="O2587" s="3">
        <v>1</v>
      </c>
      <c r="P2587" s="3" t="s">
        <v>6011</v>
      </c>
      <c r="Q2587" s="3" t="s">
        <v>6012</v>
      </c>
      <c r="R2587" s="3" t="s">
        <v>3962</v>
      </c>
      <c r="S2587" s="3" t="s">
        <v>6013</v>
      </c>
      <c r="T2587" s="3" t="s">
        <v>6014</v>
      </c>
      <c r="U2587" s="3" t="s">
        <v>6009</v>
      </c>
      <c r="V2587" s="3" t="s">
        <v>6015</v>
      </c>
      <c r="W2587" s="3" t="s">
        <v>226</v>
      </c>
      <c r="X2587" s="3" t="s">
        <v>6016</v>
      </c>
      <c r="Y2587" s="3" t="s">
        <v>6017</v>
      </c>
      <c r="Z2587" s="3" t="s">
        <v>228</v>
      </c>
      <c r="AA2587" s="3">
        <v>9</v>
      </c>
      <c r="AB2587" s="3" t="s">
        <v>34</v>
      </c>
      <c r="AC2587" s="3">
        <v>1</v>
      </c>
      <c r="AD2587" s="3">
        <v>0</v>
      </c>
      <c r="AE2587" s="3" t="s">
        <v>39</v>
      </c>
      <c r="AF2587" s="3">
        <v>0</v>
      </c>
      <c r="AG2587" s="3" t="s">
        <v>39</v>
      </c>
      <c r="AH2587" s="3" t="s">
        <v>6018</v>
      </c>
    </row>
    <row r="2588" spans="1:34" hidden="1" outlineLevel="1" collapsed="1" x14ac:dyDescent="0.25">
      <c r="A2588" t="s">
        <v>39</v>
      </c>
      <c r="B2588" s="2" t="s">
        <v>45</v>
      </c>
      <c r="C2588" s="2" t="s">
        <v>46</v>
      </c>
      <c r="D2588" s="2" t="s">
        <v>33</v>
      </c>
      <c r="E2588" s="2" t="s">
        <v>47</v>
      </c>
      <c r="F2588" s="2" t="s">
        <v>48</v>
      </c>
      <c r="G2588" s="2" t="s">
        <v>28</v>
      </c>
      <c r="H2588" s="2" t="s">
        <v>49</v>
      </c>
      <c r="I2588" s="2" t="s">
        <v>8</v>
      </c>
      <c r="J2588" s="2" t="s">
        <v>50</v>
      </c>
      <c r="K2588" s="2" t="s">
        <v>51</v>
      </c>
      <c r="L2588" s="2" t="s">
        <v>52</v>
      </c>
      <c r="M2588" s="2" t="s">
        <v>53</v>
      </c>
      <c r="N2588" s="2" t="s">
        <v>54</v>
      </c>
      <c r="O2588" s="2" t="s">
        <v>27</v>
      </c>
      <c r="P2588" s="2" t="s">
        <v>55</v>
      </c>
      <c r="Q2588" s="2" t="s">
        <v>56</v>
      </c>
      <c r="R2588" s="2" t="s">
        <v>57</v>
      </c>
      <c r="S2588" s="2" t="s">
        <v>58</v>
      </c>
    </row>
    <row r="2589" spans="1:34" hidden="1" outlineLevel="1" collapsed="1" x14ac:dyDescent="0.25">
      <c r="A2589" t="s">
        <v>39</v>
      </c>
      <c r="B2589" s="4" t="s">
        <v>34</v>
      </c>
      <c r="C2589" s="4" t="s">
        <v>6019</v>
      </c>
      <c r="D2589" s="4" t="s">
        <v>6020</v>
      </c>
      <c r="E2589" s="4">
        <v>0.18409300000000001</v>
      </c>
      <c r="F2589" s="4">
        <v>8.4885199999999994E-3</v>
      </c>
      <c r="G2589" s="4">
        <v>1</v>
      </c>
      <c r="H2589" s="4">
        <v>1</v>
      </c>
      <c r="I2589" s="4">
        <v>1</v>
      </c>
      <c r="J2589" s="4" t="s">
        <v>6009</v>
      </c>
      <c r="K2589" s="4" t="s">
        <v>6021</v>
      </c>
      <c r="L2589" s="4" t="s">
        <v>6022</v>
      </c>
      <c r="M2589" s="4">
        <v>0</v>
      </c>
      <c r="N2589" s="4">
        <v>1794.81321</v>
      </c>
      <c r="O2589" s="4" t="s">
        <v>34</v>
      </c>
      <c r="P2589" s="4" t="s">
        <v>34</v>
      </c>
      <c r="Q2589" s="4">
        <v>2.3640000000000002E-3</v>
      </c>
      <c r="R2589" s="4">
        <v>7.0000000000000007E-2</v>
      </c>
      <c r="S2589" s="4">
        <v>1.69</v>
      </c>
    </row>
    <row r="2590" spans="1:34" x14ac:dyDescent="0.25">
      <c r="A2590" s="3" t="s">
        <v>5917</v>
      </c>
      <c r="B2590" s="3" t="s">
        <v>35</v>
      </c>
      <c r="C2590" s="3" t="s">
        <v>6023</v>
      </c>
      <c r="D2590" s="3" t="s">
        <v>6024</v>
      </c>
      <c r="E2590" s="3">
        <v>2.1000000000000001E-2</v>
      </c>
      <c r="F2590" s="3">
        <v>1.151</v>
      </c>
      <c r="G2590" s="3">
        <v>3</v>
      </c>
      <c r="H2590" s="3">
        <v>1</v>
      </c>
      <c r="I2590" s="3">
        <v>1</v>
      </c>
      <c r="J2590" s="3">
        <v>1</v>
      </c>
      <c r="K2590" s="3">
        <v>481</v>
      </c>
      <c r="L2590" s="3">
        <v>55.4</v>
      </c>
      <c r="M2590" s="3">
        <v>9.4499999999999993</v>
      </c>
      <c r="N2590" s="3">
        <v>0</v>
      </c>
      <c r="O2590" s="3">
        <v>1</v>
      </c>
      <c r="P2590" s="3" t="s">
        <v>794</v>
      </c>
      <c r="Q2590" s="3" t="s">
        <v>39</v>
      </c>
      <c r="R2590" s="3" t="s">
        <v>39</v>
      </c>
      <c r="S2590" s="3" t="s">
        <v>6025</v>
      </c>
      <c r="T2590" s="3" t="s">
        <v>39</v>
      </c>
      <c r="U2590" s="3" t="s">
        <v>6026</v>
      </c>
      <c r="V2590" s="3" t="s">
        <v>39</v>
      </c>
      <c r="W2590" s="3" t="s">
        <v>42</v>
      </c>
      <c r="X2590" s="3" t="s">
        <v>39</v>
      </c>
      <c r="Y2590" s="3" t="s">
        <v>39</v>
      </c>
      <c r="Z2590" s="3" t="s">
        <v>39</v>
      </c>
      <c r="AA2590" s="3">
        <v>0</v>
      </c>
      <c r="AB2590" s="3" t="s">
        <v>34</v>
      </c>
      <c r="AC2590" s="3">
        <v>1</v>
      </c>
      <c r="AD2590" s="3">
        <v>0</v>
      </c>
      <c r="AE2590" s="3" t="s">
        <v>39</v>
      </c>
      <c r="AF2590" s="3">
        <v>1</v>
      </c>
      <c r="AG2590" s="3" t="s">
        <v>6027</v>
      </c>
      <c r="AH2590" s="3" t="s">
        <v>6027</v>
      </c>
    </row>
    <row r="2591" spans="1:34" hidden="1" outlineLevel="1" collapsed="1" x14ac:dyDescent="0.25">
      <c r="A2591" t="s">
        <v>39</v>
      </c>
      <c r="B2591" s="2" t="s">
        <v>45</v>
      </c>
      <c r="C2591" s="2" t="s">
        <v>46</v>
      </c>
      <c r="D2591" s="2" t="s">
        <v>33</v>
      </c>
      <c r="E2591" s="2" t="s">
        <v>47</v>
      </c>
      <c r="F2591" s="2" t="s">
        <v>48</v>
      </c>
      <c r="G2591" s="2" t="s">
        <v>28</v>
      </c>
      <c r="H2591" s="2" t="s">
        <v>49</v>
      </c>
      <c r="I2591" s="2" t="s">
        <v>8</v>
      </c>
      <c r="J2591" s="2" t="s">
        <v>50</v>
      </c>
      <c r="K2591" s="2" t="s">
        <v>51</v>
      </c>
      <c r="L2591" s="2" t="s">
        <v>52</v>
      </c>
      <c r="M2591" s="2" t="s">
        <v>53</v>
      </c>
      <c r="N2591" s="2" t="s">
        <v>54</v>
      </c>
      <c r="O2591" s="2" t="s">
        <v>27</v>
      </c>
      <c r="P2591" s="2" t="s">
        <v>55</v>
      </c>
      <c r="Q2591" s="2" t="s">
        <v>56</v>
      </c>
      <c r="R2591" s="2" t="s">
        <v>57</v>
      </c>
      <c r="S2591" s="2" t="s">
        <v>58</v>
      </c>
    </row>
    <row r="2592" spans="1:34" hidden="1" outlineLevel="1" collapsed="1" x14ac:dyDescent="0.25">
      <c r="A2592" t="s">
        <v>39</v>
      </c>
      <c r="B2592" s="4" t="s">
        <v>34</v>
      </c>
      <c r="C2592" s="4" t="s">
        <v>6028</v>
      </c>
      <c r="D2592" s="4" t="s">
        <v>2135</v>
      </c>
      <c r="E2592" s="4">
        <v>0.18487200000000001</v>
      </c>
      <c r="F2592" s="4">
        <v>8.4885199999999994E-3</v>
      </c>
      <c r="G2592" s="4">
        <v>1</v>
      </c>
      <c r="H2592" s="4">
        <v>1</v>
      </c>
      <c r="I2592" s="4">
        <v>1</v>
      </c>
      <c r="J2592" s="4" t="s">
        <v>6023</v>
      </c>
      <c r="K2592" s="4" t="s">
        <v>6029</v>
      </c>
      <c r="L2592" s="4" t="s">
        <v>6030</v>
      </c>
      <c r="M2592" s="4">
        <v>0</v>
      </c>
      <c r="N2592" s="4">
        <v>1769.9353599999999</v>
      </c>
      <c r="O2592" s="4" t="s">
        <v>34</v>
      </c>
      <c r="P2592" s="4" t="s">
        <v>34</v>
      </c>
      <c r="Q2592" s="4">
        <v>2.3640000000000002E-3</v>
      </c>
      <c r="R2592" s="4">
        <v>7.0639999999999994E-2</v>
      </c>
      <c r="S2592" s="4">
        <v>1.53</v>
      </c>
    </row>
    <row r="2593" spans="1:34" x14ac:dyDescent="0.25">
      <c r="A2593" s="3" t="s">
        <v>5917</v>
      </c>
      <c r="B2593" s="3" t="s">
        <v>35</v>
      </c>
      <c r="C2593" s="3" t="s">
        <v>6031</v>
      </c>
      <c r="D2593" s="3" t="s">
        <v>6032</v>
      </c>
      <c r="E2593" s="3">
        <v>2.1000000000000001E-2</v>
      </c>
      <c r="F2593" s="3">
        <v>1.147</v>
      </c>
      <c r="G2593" s="3">
        <v>5</v>
      </c>
      <c r="H2593" s="3">
        <v>1</v>
      </c>
      <c r="I2593" s="3">
        <v>1</v>
      </c>
      <c r="J2593" s="3">
        <v>1</v>
      </c>
      <c r="K2593" s="3">
        <v>321</v>
      </c>
      <c r="L2593" s="3">
        <v>36.5</v>
      </c>
      <c r="M2593" s="3">
        <v>5.0199999999999996</v>
      </c>
      <c r="N2593" s="3">
        <v>2.16</v>
      </c>
      <c r="O2593" s="3">
        <v>1</v>
      </c>
      <c r="P2593" s="3" t="s">
        <v>421</v>
      </c>
      <c r="Q2593" s="3" t="s">
        <v>39</v>
      </c>
      <c r="R2593" s="3" t="s">
        <v>1023</v>
      </c>
      <c r="S2593" s="3" t="s">
        <v>6033</v>
      </c>
      <c r="T2593" s="3" t="s">
        <v>39</v>
      </c>
      <c r="U2593" s="3" t="s">
        <v>6034</v>
      </c>
      <c r="V2593" s="3" t="s">
        <v>39</v>
      </c>
      <c r="W2593" s="3" t="s">
        <v>1558</v>
      </c>
      <c r="X2593" s="3" t="s">
        <v>39</v>
      </c>
      <c r="Y2593" s="3" t="s">
        <v>39</v>
      </c>
      <c r="Z2593" s="3" t="s">
        <v>39</v>
      </c>
      <c r="AA2593" s="3">
        <v>0</v>
      </c>
      <c r="AB2593" s="3" t="s">
        <v>34</v>
      </c>
      <c r="AC2593" s="3">
        <v>1</v>
      </c>
      <c r="AD2593" s="3">
        <v>0</v>
      </c>
      <c r="AE2593" s="3" t="s">
        <v>39</v>
      </c>
      <c r="AF2593" s="3">
        <v>1</v>
      </c>
      <c r="AG2593" s="3" t="s">
        <v>6035</v>
      </c>
      <c r="AH2593" s="3" t="s">
        <v>6036</v>
      </c>
    </row>
    <row r="2594" spans="1:34" hidden="1" outlineLevel="1" collapsed="1" x14ac:dyDescent="0.25">
      <c r="A2594" t="s">
        <v>39</v>
      </c>
      <c r="B2594" s="2" t="s">
        <v>45</v>
      </c>
      <c r="C2594" s="2" t="s">
        <v>46</v>
      </c>
      <c r="D2594" s="2" t="s">
        <v>33</v>
      </c>
      <c r="E2594" s="2" t="s">
        <v>47</v>
      </c>
      <c r="F2594" s="2" t="s">
        <v>48</v>
      </c>
      <c r="G2594" s="2" t="s">
        <v>28</v>
      </c>
      <c r="H2594" s="2" t="s">
        <v>49</v>
      </c>
      <c r="I2594" s="2" t="s">
        <v>8</v>
      </c>
      <c r="J2594" s="2" t="s">
        <v>50</v>
      </c>
      <c r="K2594" s="2" t="s">
        <v>51</v>
      </c>
      <c r="L2594" s="2" t="s">
        <v>52</v>
      </c>
      <c r="M2594" s="2" t="s">
        <v>53</v>
      </c>
      <c r="N2594" s="2" t="s">
        <v>54</v>
      </c>
      <c r="O2594" s="2" t="s">
        <v>27</v>
      </c>
      <c r="P2594" s="2" t="s">
        <v>55</v>
      </c>
      <c r="Q2594" s="2" t="s">
        <v>56</v>
      </c>
      <c r="R2594" s="2" t="s">
        <v>57</v>
      </c>
      <c r="S2594" s="2" t="s">
        <v>58</v>
      </c>
    </row>
    <row r="2595" spans="1:34" hidden="1" outlineLevel="1" collapsed="1" x14ac:dyDescent="0.25">
      <c r="A2595" t="s">
        <v>39</v>
      </c>
      <c r="B2595" s="4" t="s">
        <v>34</v>
      </c>
      <c r="C2595" s="4" t="s">
        <v>6037</v>
      </c>
      <c r="D2595" s="4" t="s">
        <v>6038</v>
      </c>
      <c r="E2595" s="4">
        <v>0.18565400000000001</v>
      </c>
      <c r="F2595" s="4">
        <v>8.4885199999999994E-3</v>
      </c>
      <c r="G2595" s="4">
        <v>1</v>
      </c>
      <c r="H2595" s="4">
        <v>1</v>
      </c>
      <c r="I2595" s="4">
        <v>1</v>
      </c>
      <c r="J2595" s="4" t="s">
        <v>6031</v>
      </c>
      <c r="K2595" s="4" t="s">
        <v>6039</v>
      </c>
      <c r="L2595" s="4" t="s">
        <v>6040</v>
      </c>
      <c r="M2595" s="4">
        <v>0</v>
      </c>
      <c r="N2595" s="4">
        <v>1677.7974899999999</v>
      </c>
      <c r="O2595" s="4" t="s">
        <v>34</v>
      </c>
      <c r="P2595" s="4" t="s">
        <v>34</v>
      </c>
      <c r="Q2595" s="4">
        <v>2.3640000000000002E-3</v>
      </c>
      <c r="R2595" s="4">
        <v>7.1260000000000004E-2</v>
      </c>
      <c r="S2595" s="4">
        <v>2.16</v>
      </c>
    </row>
    <row r="2596" spans="1:34" x14ac:dyDescent="0.25">
      <c r="A2596" s="3" t="s">
        <v>5917</v>
      </c>
      <c r="B2596" s="3" t="s">
        <v>35</v>
      </c>
      <c r="C2596" s="3" t="s">
        <v>6041</v>
      </c>
      <c r="D2596" s="3" t="s">
        <v>6042</v>
      </c>
      <c r="E2596" s="3">
        <v>2.1000000000000001E-2</v>
      </c>
      <c r="F2596" s="3">
        <v>1.145</v>
      </c>
      <c r="G2596" s="3">
        <v>3</v>
      </c>
      <c r="H2596" s="3">
        <v>1</v>
      </c>
      <c r="I2596" s="3">
        <v>1</v>
      </c>
      <c r="J2596" s="3">
        <v>1</v>
      </c>
      <c r="K2596" s="3">
        <v>346</v>
      </c>
      <c r="L2596" s="3">
        <v>37.200000000000003</v>
      </c>
      <c r="M2596" s="3">
        <v>4.79</v>
      </c>
      <c r="N2596" s="3">
        <v>1.92</v>
      </c>
      <c r="O2596" s="3">
        <v>1</v>
      </c>
      <c r="P2596" s="3" t="s">
        <v>6043</v>
      </c>
      <c r="Q2596" s="3" t="s">
        <v>885</v>
      </c>
      <c r="R2596" s="3" t="s">
        <v>1253</v>
      </c>
      <c r="S2596" s="3" t="s">
        <v>6044</v>
      </c>
      <c r="T2596" s="3" t="s">
        <v>6045</v>
      </c>
      <c r="U2596" s="3" t="s">
        <v>6041</v>
      </c>
      <c r="V2596" s="3" t="s">
        <v>6046</v>
      </c>
      <c r="W2596" s="3" t="s">
        <v>1340</v>
      </c>
      <c r="X2596" s="3" t="s">
        <v>39</v>
      </c>
      <c r="Y2596" s="3" t="s">
        <v>39</v>
      </c>
      <c r="Z2596" s="3" t="s">
        <v>39</v>
      </c>
      <c r="AA2596" s="3">
        <v>0</v>
      </c>
      <c r="AB2596" s="3" t="s">
        <v>34</v>
      </c>
      <c r="AC2596" s="3">
        <v>1</v>
      </c>
      <c r="AD2596" s="3">
        <v>0</v>
      </c>
      <c r="AE2596" s="3" t="s">
        <v>39</v>
      </c>
      <c r="AF2596" s="3">
        <v>0</v>
      </c>
      <c r="AG2596" s="3" t="s">
        <v>39</v>
      </c>
      <c r="AH2596" s="3" t="s">
        <v>39</v>
      </c>
    </row>
    <row r="2597" spans="1:34" hidden="1" outlineLevel="1" collapsed="1" x14ac:dyDescent="0.25">
      <c r="A2597" t="s">
        <v>39</v>
      </c>
      <c r="B2597" s="2" t="s">
        <v>45</v>
      </c>
      <c r="C2597" s="2" t="s">
        <v>46</v>
      </c>
      <c r="D2597" s="2" t="s">
        <v>33</v>
      </c>
      <c r="E2597" s="2" t="s">
        <v>47</v>
      </c>
      <c r="F2597" s="2" t="s">
        <v>48</v>
      </c>
      <c r="G2597" s="2" t="s">
        <v>28</v>
      </c>
      <c r="H2597" s="2" t="s">
        <v>49</v>
      </c>
      <c r="I2597" s="2" t="s">
        <v>8</v>
      </c>
      <c r="J2597" s="2" t="s">
        <v>50</v>
      </c>
      <c r="K2597" s="2" t="s">
        <v>51</v>
      </c>
      <c r="L2597" s="2" t="s">
        <v>52</v>
      </c>
      <c r="M2597" s="2" t="s">
        <v>53</v>
      </c>
      <c r="N2597" s="2" t="s">
        <v>54</v>
      </c>
      <c r="O2597" s="2" t="s">
        <v>27</v>
      </c>
      <c r="P2597" s="2" t="s">
        <v>55</v>
      </c>
      <c r="Q2597" s="2" t="s">
        <v>56</v>
      </c>
      <c r="R2597" s="2" t="s">
        <v>57</v>
      </c>
      <c r="S2597" s="2" t="s">
        <v>58</v>
      </c>
    </row>
    <row r="2598" spans="1:34" hidden="1" outlineLevel="1" collapsed="1" x14ac:dyDescent="0.25">
      <c r="A2598" t="s">
        <v>39</v>
      </c>
      <c r="B2598" s="4" t="s">
        <v>34</v>
      </c>
      <c r="C2598" s="4" t="s">
        <v>6047</v>
      </c>
      <c r="D2598" s="4" t="s">
        <v>39</v>
      </c>
      <c r="E2598" s="4">
        <v>0.18643799999999999</v>
      </c>
      <c r="F2598" s="4">
        <v>8.4885199999999994E-3</v>
      </c>
      <c r="G2598" s="4">
        <v>1</v>
      </c>
      <c r="H2598" s="4">
        <v>1</v>
      </c>
      <c r="I2598" s="4">
        <v>1</v>
      </c>
      <c r="J2598" s="4" t="s">
        <v>6041</v>
      </c>
      <c r="K2598" s="4" t="s">
        <v>6048</v>
      </c>
      <c r="L2598" s="4" t="s">
        <v>39</v>
      </c>
      <c r="M2598" s="4">
        <v>0</v>
      </c>
      <c r="N2598" s="4">
        <v>873.50400999999999</v>
      </c>
      <c r="O2598" s="4" t="s">
        <v>34</v>
      </c>
      <c r="P2598" s="4" t="s">
        <v>34</v>
      </c>
      <c r="Q2598" s="4">
        <v>2.3640000000000002E-3</v>
      </c>
      <c r="R2598" s="4">
        <v>7.1590000000000001E-2</v>
      </c>
      <c r="S2598" s="4">
        <v>1.92</v>
      </c>
    </row>
    <row r="2599" spans="1:34" x14ac:dyDescent="0.25">
      <c r="A2599" s="3" t="s">
        <v>5917</v>
      </c>
      <c r="B2599" s="3" t="s">
        <v>35</v>
      </c>
      <c r="C2599" s="3" t="s">
        <v>6049</v>
      </c>
      <c r="D2599" s="3" t="s">
        <v>6050</v>
      </c>
      <c r="E2599" s="3">
        <v>2.1000000000000001E-2</v>
      </c>
      <c r="F2599" s="3">
        <v>1.143</v>
      </c>
      <c r="G2599" s="3">
        <v>3</v>
      </c>
      <c r="H2599" s="3">
        <v>1</v>
      </c>
      <c r="I2599" s="3">
        <v>1</v>
      </c>
      <c r="J2599" s="3">
        <v>1</v>
      </c>
      <c r="K2599" s="3">
        <v>345</v>
      </c>
      <c r="L2599" s="3">
        <v>39.6</v>
      </c>
      <c r="M2599" s="3">
        <v>9.8800000000000008</v>
      </c>
      <c r="N2599" s="3">
        <v>1.66</v>
      </c>
      <c r="O2599" s="3">
        <v>1</v>
      </c>
      <c r="P2599" s="3" t="s">
        <v>39</v>
      </c>
      <c r="Q2599" s="3" t="s">
        <v>39</v>
      </c>
      <c r="R2599" s="3" t="s">
        <v>39</v>
      </c>
      <c r="S2599" s="3" t="s">
        <v>6051</v>
      </c>
      <c r="T2599" s="3" t="s">
        <v>39</v>
      </c>
      <c r="U2599" s="3" t="s">
        <v>6049</v>
      </c>
      <c r="V2599" s="3" t="s">
        <v>39</v>
      </c>
      <c r="W2599" s="3" t="s">
        <v>226</v>
      </c>
      <c r="X2599" s="3" t="s">
        <v>39</v>
      </c>
      <c r="Y2599" s="3" t="s">
        <v>39</v>
      </c>
      <c r="Z2599" s="3" t="s">
        <v>39</v>
      </c>
      <c r="AA2599" s="3">
        <v>0</v>
      </c>
      <c r="AB2599" s="3" t="s">
        <v>34</v>
      </c>
      <c r="AC2599" s="3">
        <v>1</v>
      </c>
      <c r="AD2599" s="3">
        <v>0</v>
      </c>
      <c r="AE2599" s="3" t="s">
        <v>39</v>
      </c>
      <c r="AF2599" s="3">
        <v>0</v>
      </c>
      <c r="AG2599" s="3" t="s">
        <v>39</v>
      </c>
      <c r="AH2599" s="3" t="s">
        <v>39</v>
      </c>
    </row>
    <row r="2600" spans="1:34" hidden="1" outlineLevel="1" collapsed="1" x14ac:dyDescent="0.25">
      <c r="A2600" t="s">
        <v>39</v>
      </c>
      <c r="B2600" s="2" t="s">
        <v>45</v>
      </c>
      <c r="C2600" s="2" t="s">
        <v>46</v>
      </c>
      <c r="D2600" s="2" t="s">
        <v>33</v>
      </c>
      <c r="E2600" s="2" t="s">
        <v>47</v>
      </c>
      <c r="F2600" s="2" t="s">
        <v>48</v>
      </c>
      <c r="G2600" s="2" t="s">
        <v>28</v>
      </c>
      <c r="H2600" s="2" t="s">
        <v>49</v>
      </c>
      <c r="I2600" s="2" t="s">
        <v>8</v>
      </c>
      <c r="J2600" s="2" t="s">
        <v>50</v>
      </c>
      <c r="K2600" s="2" t="s">
        <v>51</v>
      </c>
      <c r="L2600" s="2" t="s">
        <v>52</v>
      </c>
      <c r="M2600" s="2" t="s">
        <v>53</v>
      </c>
      <c r="N2600" s="2" t="s">
        <v>54</v>
      </c>
      <c r="O2600" s="2" t="s">
        <v>27</v>
      </c>
      <c r="P2600" s="2" t="s">
        <v>55</v>
      </c>
      <c r="Q2600" s="2" t="s">
        <v>56</v>
      </c>
      <c r="R2600" s="2" t="s">
        <v>57</v>
      </c>
      <c r="S2600" s="2" t="s">
        <v>58</v>
      </c>
    </row>
    <row r="2601" spans="1:34" hidden="1" outlineLevel="1" collapsed="1" x14ac:dyDescent="0.25">
      <c r="A2601" t="s">
        <v>39</v>
      </c>
      <c r="B2601" s="4" t="s">
        <v>34</v>
      </c>
      <c r="C2601" s="4" t="s">
        <v>6052</v>
      </c>
      <c r="D2601" s="4" t="s">
        <v>39</v>
      </c>
      <c r="E2601" s="4">
        <v>0.187225</v>
      </c>
      <c r="F2601" s="4">
        <v>8.4885199999999994E-3</v>
      </c>
      <c r="G2601" s="4">
        <v>1</v>
      </c>
      <c r="H2601" s="4">
        <v>1</v>
      </c>
      <c r="I2601" s="4">
        <v>1</v>
      </c>
      <c r="J2601" s="4" t="s">
        <v>6049</v>
      </c>
      <c r="K2601" s="4" t="s">
        <v>6053</v>
      </c>
      <c r="L2601" s="4" t="s">
        <v>39</v>
      </c>
      <c r="M2601" s="4">
        <v>0</v>
      </c>
      <c r="N2601" s="4">
        <v>1253.6735900000001</v>
      </c>
      <c r="O2601" s="4" t="s">
        <v>34</v>
      </c>
      <c r="P2601" s="4" t="s">
        <v>34</v>
      </c>
      <c r="Q2601" s="4">
        <v>2.3640000000000002E-3</v>
      </c>
      <c r="R2601" s="4">
        <v>7.1889999999999996E-2</v>
      </c>
      <c r="S2601" s="4">
        <v>1.66</v>
      </c>
    </row>
    <row r="2602" spans="1:34" x14ac:dyDescent="0.25">
      <c r="A2602" s="3" t="s">
        <v>5917</v>
      </c>
      <c r="B2602" s="3" t="s">
        <v>35</v>
      </c>
      <c r="C2602" s="3" t="s">
        <v>6054</v>
      </c>
      <c r="D2602" s="3" t="s">
        <v>6055</v>
      </c>
      <c r="E2602" s="3">
        <v>2.1999999999999999E-2</v>
      </c>
      <c r="F2602" s="3">
        <v>1.091</v>
      </c>
      <c r="G2602" s="3">
        <v>11</v>
      </c>
      <c r="H2602" s="3">
        <v>1</v>
      </c>
      <c r="I2602" s="3">
        <v>1</v>
      </c>
      <c r="J2602" s="3">
        <v>1</v>
      </c>
      <c r="K2602" s="3">
        <v>154</v>
      </c>
      <c r="L2602" s="3">
        <v>15.8</v>
      </c>
      <c r="M2602" s="3">
        <v>6</v>
      </c>
      <c r="N2602" s="3">
        <v>0</v>
      </c>
      <c r="O2602" s="3">
        <v>1</v>
      </c>
      <c r="P2602" s="3" t="s">
        <v>421</v>
      </c>
      <c r="Q2602" s="3" t="s">
        <v>39</v>
      </c>
      <c r="R2602" s="3" t="s">
        <v>6056</v>
      </c>
      <c r="S2602" s="3" t="s">
        <v>6057</v>
      </c>
      <c r="T2602" s="3" t="s">
        <v>39</v>
      </c>
      <c r="U2602" s="3" t="s">
        <v>6058</v>
      </c>
      <c r="V2602" s="3" t="s">
        <v>39</v>
      </c>
      <c r="W2602" s="3" t="s">
        <v>1026</v>
      </c>
      <c r="X2602" s="3" t="s">
        <v>39</v>
      </c>
      <c r="Y2602" s="3" t="s">
        <v>39</v>
      </c>
      <c r="Z2602" s="3" t="s">
        <v>39</v>
      </c>
      <c r="AA2602" s="3">
        <v>0</v>
      </c>
      <c r="AB2602" s="3" t="s">
        <v>34</v>
      </c>
      <c r="AC2602" s="3">
        <v>1</v>
      </c>
      <c r="AD2602" s="3">
        <v>1</v>
      </c>
      <c r="AE2602" s="3" t="s">
        <v>6059</v>
      </c>
      <c r="AF2602" s="3">
        <v>0</v>
      </c>
      <c r="AG2602" s="3" t="s">
        <v>39</v>
      </c>
      <c r="AH2602" s="3" t="s">
        <v>6060</v>
      </c>
    </row>
    <row r="2603" spans="1:34" hidden="1" outlineLevel="1" collapsed="1" x14ac:dyDescent="0.25">
      <c r="A2603" t="s">
        <v>39</v>
      </c>
      <c r="B2603" s="2" t="s">
        <v>45</v>
      </c>
      <c r="C2603" s="2" t="s">
        <v>46</v>
      </c>
      <c r="D2603" s="2" t="s">
        <v>33</v>
      </c>
      <c r="E2603" s="2" t="s">
        <v>47</v>
      </c>
      <c r="F2603" s="2" t="s">
        <v>48</v>
      </c>
      <c r="G2603" s="2" t="s">
        <v>28</v>
      </c>
      <c r="H2603" s="2" t="s">
        <v>49</v>
      </c>
      <c r="I2603" s="2" t="s">
        <v>8</v>
      </c>
      <c r="J2603" s="2" t="s">
        <v>50</v>
      </c>
      <c r="K2603" s="2" t="s">
        <v>51</v>
      </c>
      <c r="L2603" s="2" t="s">
        <v>52</v>
      </c>
      <c r="M2603" s="2" t="s">
        <v>53</v>
      </c>
      <c r="N2603" s="2" t="s">
        <v>54</v>
      </c>
      <c r="O2603" s="2" t="s">
        <v>27</v>
      </c>
      <c r="P2603" s="2" t="s">
        <v>55</v>
      </c>
      <c r="Q2603" s="2" t="s">
        <v>56</v>
      </c>
      <c r="R2603" s="2" t="s">
        <v>57</v>
      </c>
      <c r="S2603" s="2" t="s">
        <v>58</v>
      </c>
    </row>
    <row r="2604" spans="1:34" hidden="1" outlineLevel="1" collapsed="1" x14ac:dyDescent="0.25">
      <c r="A2604" t="s">
        <v>39</v>
      </c>
      <c r="B2604" s="4" t="s">
        <v>34</v>
      </c>
      <c r="C2604" s="4" t="s">
        <v>6061</v>
      </c>
      <c r="D2604" s="4" t="s">
        <v>6062</v>
      </c>
      <c r="E2604" s="4">
        <v>0.20353399999999999</v>
      </c>
      <c r="F2604" s="4">
        <v>9.0459700000000004E-3</v>
      </c>
      <c r="G2604" s="4">
        <v>1</v>
      </c>
      <c r="H2604" s="4">
        <v>1</v>
      </c>
      <c r="I2604" s="4">
        <v>1</v>
      </c>
      <c r="J2604" s="4" t="s">
        <v>6054</v>
      </c>
      <c r="K2604" s="4" t="s">
        <v>6063</v>
      </c>
      <c r="L2604" s="4" t="s">
        <v>6064</v>
      </c>
      <c r="M2604" s="4">
        <v>0</v>
      </c>
      <c r="N2604" s="4">
        <v>1734.7992899999999</v>
      </c>
      <c r="O2604" s="4" t="s">
        <v>34</v>
      </c>
      <c r="P2604" s="4" t="s">
        <v>34</v>
      </c>
      <c r="Q2604" s="4">
        <v>2.503E-3</v>
      </c>
      <c r="R2604" s="4">
        <v>8.1030000000000005E-2</v>
      </c>
      <c r="S2604" s="4">
        <v>0.96</v>
      </c>
    </row>
    <row r="2605" spans="1:34" x14ac:dyDescent="0.25">
      <c r="A2605" s="3" t="s">
        <v>5917</v>
      </c>
      <c r="B2605" s="3" t="s">
        <v>35</v>
      </c>
      <c r="C2605" s="3" t="s">
        <v>6065</v>
      </c>
      <c r="D2605" s="3" t="s">
        <v>6066</v>
      </c>
      <c r="E2605" s="3">
        <v>2.1999999999999999E-2</v>
      </c>
      <c r="F2605" s="3">
        <v>1.091</v>
      </c>
      <c r="G2605" s="3">
        <v>1</v>
      </c>
      <c r="H2605" s="3">
        <v>1</v>
      </c>
      <c r="I2605" s="3">
        <v>1</v>
      </c>
      <c r="J2605" s="3">
        <v>1</v>
      </c>
      <c r="K2605" s="3">
        <v>620</v>
      </c>
      <c r="L2605" s="3">
        <v>71.2</v>
      </c>
      <c r="M2605" s="3">
        <v>9.44</v>
      </c>
      <c r="N2605" s="3">
        <v>0</v>
      </c>
      <c r="O2605" s="3">
        <v>1</v>
      </c>
      <c r="P2605" s="3" t="s">
        <v>421</v>
      </c>
      <c r="Q2605" s="3" t="s">
        <v>795</v>
      </c>
      <c r="R2605" s="3" t="s">
        <v>39</v>
      </c>
      <c r="S2605" s="3" t="s">
        <v>6067</v>
      </c>
      <c r="T2605" s="3" t="s">
        <v>39</v>
      </c>
      <c r="U2605" s="3" t="s">
        <v>6065</v>
      </c>
      <c r="V2605" s="3" t="s">
        <v>39</v>
      </c>
      <c r="W2605" s="3" t="s">
        <v>879</v>
      </c>
      <c r="X2605" s="3" t="s">
        <v>39</v>
      </c>
      <c r="Y2605" s="3" t="s">
        <v>39</v>
      </c>
      <c r="Z2605" s="3" t="s">
        <v>39</v>
      </c>
      <c r="AA2605" s="3">
        <v>0</v>
      </c>
      <c r="AB2605" s="3" t="s">
        <v>34</v>
      </c>
      <c r="AC2605" s="3">
        <v>1</v>
      </c>
      <c r="AD2605" s="3">
        <v>0</v>
      </c>
      <c r="AE2605" s="3" t="s">
        <v>39</v>
      </c>
      <c r="AF2605" s="3">
        <v>0</v>
      </c>
      <c r="AG2605" s="3" t="s">
        <v>39</v>
      </c>
      <c r="AH2605" s="3" t="s">
        <v>39</v>
      </c>
    </row>
    <row r="2606" spans="1:34" hidden="1" outlineLevel="1" collapsed="1" x14ac:dyDescent="0.25">
      <c r="A2606" t="s">
        <v>39</v>
      </c>
      <c r="B2606" s="2" t="s">
        <v>45</v>
      </c>
      <c r="C2606" s="2" t="s">
        <v>46</v>
      </c>
      <c r="D2606" s="2" t="s">
        <v>33</v>
      </c>
      <c r="E2606" s="2" t="s">
        <v>47</v>
      </c>
      <c r="F2606" s="2" t="s">
        <v>48</v>
      </c>
      <c r="G2606" s="2" t="s">
        <v>28</v>
      </c>
      <c r="H2606" s="2" t="s">
        <v>49</v>
      </c>
      <c r="I2606" s="2" t="s">
        <v>8</v>
      </c>
      <c r="J2606" s="2" t="s">
        <v>50</v>
      </c>
      <c r="K2606" s="2" t="s">
        <v>51</v>
      </c>
      <c r="L2606" s="2" t="s">
        <v>52</v>
      </c>
      <c r="M2606" s="2" t="s">
        <v>53</v>
      </c>
      <c r="N2606" s="2" t="s">
        <v>54</v>
      </c>
      <c r="O2606" s="2" t="s">
        <v>27</v>
      </c>
      <c r="P2606" s="2" t="s">
        <v>55</v>
      </c>
      <c r="Q2606" s="2" t="s">
        <v>56</v>
      </c>
      <c r="R2606" s="2" t="s">
        <v>57</v>
      </c>
      <c r="S2606" s="2" t="s">
        <v>58</v>
      </c>
    </row>
    <row r="2607" spans="1:34" hidden="1" outlineLevel="1" collapsed="1" x14ac:dyDescent="0.25">
      <c r="A2607" t="s">
        <v>39</v>
      </c>
      <c r="B2607" s="4" t="s">
        <v>34</v>
      </c>
      <c r="C2607" s="4" t="s">
        <v>6068</v>
      </c>
      <c r="D2607" s="4" t="s">
        <v>39</v>
      </c>
      <c r="E2607" s="4">
        <v>0.20353399999999999</v>
      </c>
      <c r="F2607" s="4">
        <v>9.0459700000000004E-3</v>
      </c>
      <c r="G2607" s="4">
        <v>1</v>
      </c>
      <c r="H2607" s="4">
        <v>1</v>
      </c>
      <c r="I2607" s="4">
        <v>1</v>
      </c>
      <c r="J2607" s="4" t="s">
        <v>6065</v>
      </c>
      <c r="K2607" s="4" t="s">
        <v>6069</v>
      </c>
      <c r="L2607" s="4" t="s">
        <v>39</v>
      </c>
      <c r="M2607" s="4">
        <v>0</v>
      </c>
      <c r="N2607" s="4">
        <v>973.54990999999995</v>
      </c>
      <c r="O2607" s="4" t="s">
        <v>34</v>
      </c>
      <c r="P2607" s="4" t="s">
        <v>34</v>
      </c>
      <c r="Q2607" s="4">
        <v>2.503E-3</v>
      </c>
      <c r="R2607" s="4">
        <v>8.1070000000000003E-2</v>
      </c>
      <c r="S2607" s="4">
        <v>1.5</v>
      </c>
    </row>
    <row r="2608" spans="1:34" x14ac:dyDescent="0.25">
      <c r="A2608" s="3" t="s">
        <v>5917</v>
      </c>
      <c r="B2608" s="3" t="s">
        <v>35</v>
      </c>
      <c r="C2608" s="3" t="s">
        <v>6070</v>
      </c>
      <c r="D2608" s="3" t="s">
        <v>6071</v>
      </c>
      <c r="E2608" s="3">
        <v>2.1999999999999999E-2</v>
      </c>
      <c r="F2608" s="3">
        <v>1.089</v>
      </c>
      <c r="G2608" s="3">
        <v>3</v>
      </c>
      <c r="H2608" s="3">
        <v>1</v>
      </c>
      <c r="I2608" s="3">
        <v>1</v>
      </c>
      <c r="J2608" s="3">
        <v>1</v>
      </c>
      <c r="K2608" s="3">
        <v>572</v>
      </c>
      <c r="L2608" s="3">
        <v>64.599999999999994</v>
      </c>
      <c r="M2608" s="3">
        <v>5.87</v>
      </c>
      <c r="N2608" s="3">
        <v>1.9</v>
      </c>
      <c r="O2608" s="3">
        <v>1</v>
      </c>
      <c r="P2608" s="3" t="s">
        <v>421</v>
      </c>
      <c r="Q2608" s="3" t="s">
        <v>39</v>
      </c>
      <c r="R2608" s="3" t="s">
        <v>619</v>
      </c>
      <c r="S2608" s="3" t="s">
        <v>6072</v>
      </c>
      <c r="T2608" s="3" t="s">
        <v>39</v>
      </c>
      <c r="U2608" s="3" t="s">
        <v>6070</v>
      </c>
      <c r="V2608" s="3" t="s">
        <v>39</v>
      </c>
      <c r="W2608" s="3" t="s">
        <v>226</v>
      </c>
      <c r="X2608" s="3" t="s">
        <v>39</v>
      </c>
      <c r="Y2608" s="3" t="s">
        <v>39</v>
      </c>
      <c r="Z2608" s="3" t="s">
        <v>39</v>
      </c>
      <c r="AA2608" s="3">
        <v>0</v>
      </c>
      <c r="AB2608" s="3" t="s">
        <v>34</v>
      </c>
      <c r="AC2608" s="3">
        <v>1</v>
      </c>
      <c r="AD2608" s="3">
        <v>0</v>
      </c>
      <c r="AE2608" s="3" t="s">
        <v>39</v>
      </c>
      <c r="AF2608" s="3">
        <v>0</v>
      </c>
      <c r="AG2608" s="3" t="s">
        <v>39</v>
      </c>
      <c r="AH2608" s="3" t="s">
        <v>39</v>
      </c>
    </row>
    <row r="2609" spans="1:34" hidden="1" outlineLevel="1" collapsed="1" x14ac:dyDescent="0.25">
      <c r="A2609" t="s">
        <v>39</v>
      </c>
      <c r="B2609" s="2" t="s">
        <v>45</v>
      </c>
      <c r="C2609" s="2" t="s">
        <v>46</v>
      </c>
      <c r="D2609" s="2" t="s">
        <v>33</v>
      </c>
      <c r="E2609" s="2" t="s">
        <v>47</v>
      </c>
      <c r="F2609" s="2" t="s">
        <v>48</v>
      </c>
      <c r="G2609" s="2" t="s">
        <v>28</v>
      </c>
      <c r="H2609" s="2" t="s">
        <v>49</v>
      </c>
      <c r="I2609" s="2" t="s">
        <v>8</v>
      </c>
      <c r="J2609" s="2" t="s">
        <v>50</v>
      </c>
      <c r="K2609" s="2" t="s">
        <v>51</v>
      </c>
      <c r="L2609" s="2" t="s">
        <v>52</v>
      </c>
      <c r="M2609" s="2" t="s">
        <v>53</v>
      </c>
      <c r="N2609" s="2" t="s">
        <v>54</v>
      </c>
      <c r="O2609" s="2" t="s">
        <v>27</v>
      </c>
      <c r="P2609" s="2" t="s">
        <v>55</v>
      </c>
      <c r="Q2609" s="2" t="s">
        <v>56</v>
      </c>
      <c r="R2609" s="2" t="s">
        <v>57</v>
      </c>
      <c r="S2609" s="2" t="s">
        <v>58</v>
      </c>
    </row>
    <row r="2610" spans="1:34" hidden="1" outlineLevel="1" collapsed="1" x14ac:dyDescent="0.25">
      <c r="A2610" t="s">
        <v>39</v>
      </c>
      <c r="B2610" s="4" t="s">
        <v>34</v>
      </c>
      <c r="C2610" s="4" t="s">
        <v>6073</v>
      </c>
      <c r="D2610" s="4" t="s">
        <v>39</v>
      </c>
      <c r="E2610" s="4">
        <v>0.20437900000000001</v>
      </c>
      <c r="F2610" s="4">
        <v>9.0459700000000004E-3</v>
      </c>
      <c r="G2610" s="4">
        <v>1</v>
      </c>
      <c r="H2610" s="4">
        <v>1</v>
      </c>
      <c r="I2610" s="4">
        <v>1</v>
      </c>
      <c r="J2610" s="4" t="s">
        <v>6070</v>
      </c>
      <c r="K2610" s="4" t="s">
        <v>6074</v>
      </c>
      <c r="L2610" s="4" t="s">
        <v>39</v>
      </c>
      <c r="M2610" s="4">
        <v>0</v>
      </c>
      <c r="N2610" s="4">
        <v>1672.80646</v>
      </c>
      <c r="O2610" s="4" t="s">
        <v>34</v>
      </c>
      <c r="P2610" s="4" t="s">
        <v>34</v>
      </c>
      <c r="Q2610" s="4">
        <v>2.503E-3</v>
      </c>
      <c r="R2610" s="4">
        <v>8.1490000000000007E-2</v>
      </c>
      <c r="S2610" s="4">
        <v>1.9</v>
      </c>
    </row>
    <row r="2611" spans="1:34" x14ac:dyDescent="0.25">
      <c r="A2611" s="3" t="s">
        <v>5917</v>
      </c>
      <c r="B2611" s="3" t="s">
        <v>35</v>
      </c>
      <c r="C2611" s="3" t="s">
        <v>6075</v>
      </c>
      <c r="D2611" s="3" t="s">
        <v>6076</v>
      </c>
      <c r="E2611" s="3">
        <v>2.1999999999999999E-2</v>
      </c>
      <c r="F2611" s="3">
        <v>1.0760000000000001</v>
      </c>
      <c r="G2611" s="3">
        <v>3</v>
      </c>
      <c r="H2611" s="3">
        <v>1</v>
      </c>
      <c r="I2611" s="3">
        <v>1</v>
      </c>
      <c r="J2611" s="3">
        <v>1</v>
      </c>
      <c r="K2611" s="3">
        <v>491</v>
      </c>
      <c r="L2611" s="3">
        <v>55</v>
      </c>
      <c r="M2611" s="3">
        <v>8.16</v>
      </c>
      <c r="N2611" s="3">
        <v>2.0499999999999998</v>
      </c>
      <c r="O2611" s="3">
        <v>1</v>
      </c>
      <c r="P2611" s="3" t="s">
        <v>421</v>
      </c>
      <c r="Q2611" s="3" t="s">
        <v>39</v>
      </c>
      <c r="R2611" s="3" t="s">
        <v>619</v>
      </c>
      <c r="S2611" s="3" t="s">
        <v>6077</v>
      </c>
      <c r="T2611" s="3" t="s">
        <v>39</v>
      </c>
      <c r="U2611" s="3" t="s">
        <v>6078</v>
      </c>
      <c r="V2611" s="3" t="s">
        <v>39</v>
      </c>
      <c r="W2611" s="3" t="s">
        <v>620</v>
      </c>
      <c r="X2611" s="3" t="s">
        <v>39</v>
      </c>
      <c r="Y2611" s="3" t="s">
        <v>39</v>
      </c>
      <c r="Z2611" s="3" t="s">
        <v>39</v>
      </c>
      <c r="AA2611" s="3">
        <v>0</v>
      </c>
      <c r="AB2611" s="3" t="s">
        <v>34</v>
      </c>
      <c r="AC2611" s="3">
        <v>1</v>
      </c>
      <c r="AD2611" s="3">
        <v>0</v>
      </c>
      <c r="AE2611" s="3" t="s">
        <v>39</v>
      </c>
      <c r="AF2611" s="3">
        <v>0</v>
      </c>
      <c r="AG2611" s="3" t="s">
        <v>39</v>
      </c>
      <c r="AH2611" s="3" t="s">
        <v>39</v>
      </c>
    </row>
    <row r="2612" spans="1:34" hidden="1" outlineLevel="1" collapsed="1" x14ac:dyDescent="0.25">
      <c r="A2612" t="s">
        <v>39</v>
      </c>
      <c r="B2612" s="2" t="s">
        <v>45</v>
      </c>
      <c r="C2612" s="2" t="s">
        <v>46</v>
      </c>
      <c r="D2612" s="2" t="s">
        <v>33</v>
      </c>
      <c r="E2612" s="2" t="s">
        <v>47</v>
      </c>
      <c r="F2612" s="2" t="s">
        <v>48</v>
      </c>
      <c r="G2612" s="2" t="s">
        <v>28</v>
      </c>
      <c r="H2612" s="2" t="s">
        <v>49</v>
      </c>
      <c r="I2612" s="2" t="s">
        <v>8</v>
      </c>
      <c r="J2612" s="2" t="s">
        <v>50</v>
      </c>
      <c r="K2612" s="2" t="s">
        <v>51</v>
      </c>
      <c r="L2612" s="2" t="s">
        <v>52</v>
      </c>
      <c r="M2612" s="2" t="s">
        <v>53</v>
      </c>
      <c r="N2612" s="2" t="s">
        <v>54</v>
      </c>
      <c r="O2612" s="2" t="s">
        <v>27</v>
      </c>
      <c r="P2612" s="2" t="s">
        <v>55</v>
      </c>
      <c r="Q2612" s="2" t="s">
        <v>56</v>
      </c>
      <c r="R2612" s="2" t="s">
        <v>57</v>
      </c>
      <c r="S2612" s="2" t="s">
        <v>58</v>
      </c>
    </row>
    <row r="2613" spans="1:34" hidden="1" outlineLevel="1" collapsed="1" x14ac:dyDescent="0.25">
      <c r="A2613" t="s">
        <v>39</v>
      </c>
      <c r="B2613" s="4" t="s">
        <v>34</v>
      </c>
      <c r="C2613" s="4" t="s">
        <v>6079</v>
      </c>
      <c r="D2613" s="4" t="s">
        <v>39</v>
      </c>
      <c r="E2613" s="4">
        <v>0.20864099999999999</v>
      </c>
      <c r="F2613" s="4">
        <v>9.0459700000000004E-3</v>
      </c>
      <c r="G2613" s="4">
        <v>1</v>
      </c>
      <c r="H2613" s="4">
        <v>1</v>
      </c>
      <c r="I2613" s="4">
        <v>1</v>
      </c>
      <c r="J2613" s="4" t="s">
        <v>6075</v>
      </c>
      <c r="K2613" s="4" t="s">
        <v>6080</v>
      </c>
      <c r="L2613" s="4" t="s">
        <v>39</v>
      </c>
      <c r="M2613" s="4">
        <v>0</v>
      </c>
      <c r="N2613" s="4">
        <v>1770.90209</v>
      </c>
      <c r="O2613" s="4" t="s">
        <v>34</v>
      </c>
      <c r="P2613" s="4" t="s">
        <v>34</v>
      </c>
      <c r="Q2613" s="4">
        <v>2.503E-3</v>
      </c>
      <c r="R2613" s="4">
        <v>8.3970000000000003E-2</v>
      </c>
      <c r="S2613" s="4">
        <v>2.0499999999999998</v>
      </c>
    </row>
    <row r="2614" spans="1:34" x14ac:dyDescent="0.25">
      <c r="A2614" s="3" t="s">
        <v>5917</v>
      </c>
      <c r="B2614" s="3" t="s">
        <v>35</v>
      </c>
      <c r="C2614" s="3" t="s">
        <v>6081</v>
      </c>
      <c r="D2614" s="3" t="s">
        <v>6082</v>
      </c>
      <c r="E2614" s="3">
        <v>2.1999999999999999E-2</v>
      </c>
      <c r="F2614" s="3">
        <v>1.0720000000000001</v>
      </c>
      <c r="G2614" s="3">
        <v>1</v>
      </c>
      <c r="H2614" s="3">
        <v>1</v>
      </c>
      <c r="I2614" s="3">
        <v>1</v>
      </c>
      <c r="J2614" s="3">
        <v>1</v>
      </c>
      <c r="K2614" s="3">
        <v>1026</v>
      </c>
      <c r="L2614" s="3">
        <v>114</v>
      </c>
      <c r="M2614" s="3">
        <v>8.31</v>
      </c>
      <c r="N2614" s="3">
        <v>2.35</v>
      </c>
      <c r="O2614" s="3">
        <v>1</v>
      </c>
      <c r="P2614" s="3" t="s">
        <v>884</v>
      </c>
      <c r="Q2614" s="3" t="s">
        <v>422</v>
      </c>
      <c r="R2614" s="3" t="s">
        <v>619</v>
      </c>
      <c r="S2614" s="3" t="s">
        <v>6083</v>
      </c>
      <c r="T2614" s="3" t="s">
        <v>6084</v>
      </c>
      <c r="U2614" s="3" t="s">
        <v>6081</v>
      </c>
      <c r="V2614" s="3" t="s">
        <v>6085</v>
      </c>
      <c r="W2614" s="3" t="s">
        <v>427</v>
      </c>
      <c r="X2614" s="3" t="s">
        <v>4432</v>
      </c>
      <c r="Y2614" s="3" t="s">
        <v>39</v>
      </c>
      <c r="Z2614" s="3" t="s">
        <v>39</v>
      </c>
      <c r="AA2614" s="3">
        <v>1</v>
      </c>
      <c r="AB2614" s="3" t="s">
        <v>34</v>
      </c>
      <c r="AC2614" s="3">
        <v>1</v>
      </c>
      <c r="AD2614" s="3">
        <v>0</v>
      </c>
      <c r="AE2614" s="3" t="s">
        <v>39</v>
      </c>
      <c r="AF2614" s="3">
        <v>0</v>
      </c>
      <c r="AG2614" s="3" t="s">
        <v>39</v>
      </c>
      <c r="AH2614" s="3" t="s">
        <v>39</v>
      </c>
    </row>
    <row r="2615" spans="1:34" hidden="1" outlineLevel="1" collapsed="1" x14ac:dyDescent="0.25">
      <c r="A2615" t="s">
        <v>39</v>
      </c>
      <c r="B2615" s="2" t="s">
        <v>45</v>
      </c>
      <c r="C2615" s="2" t="s">
        <v>46</v>
      </c>
      <c r="D2615" s="2" t="s">
        <v>33</v>
      </c>
      <c r="E2615" s="2" t="s">
        <v>47</v>
      </c>
      <c r="F2615" s="2" t="s">
        <v>48</v>
      </c>
      <c r="G2615" s="2" t="s">
        <v>28</v>
      </c>
      <c r="H2615" s="2" t="s">
        <v>49</v>
      </c>
      <c r="I2615" s="2" t="s">
        <v>8</v>
      </c>
      <c r="J2615" s="2" t="s">
        <v>50</v>
      </c>
      <c r="K2615" s="2" t="s">
        <v>51</v>
      </c>
      <c r="L2615" s="2" t="s">
        <v>52</v>
      </c>
      <c r="M2615" s="2" t="s">
        <v>53</v>
      </c>
      <c r="N2615" s="2" t="s">
        <v>54</v>
      </c>
      <c r="O2615" s="2" t="s">
        <v>27</v>
      </c>
      <c r="P2615" s="2" t="s">
        <v>55</v>
      </c>
      <c r="Q2615" s="2" t="s">
        <v>56</v>
      </c>
      <c r="R2615" s="2" t="s">
        <v>57</v>
      </c>
      <c r="S2615" s="2" t="s">
        <v>58</v>
      </c>
    </row>
    <row r="2616" spans="1:34" hidden="1" outlineLevel="1" collapsed="1" x14ac:dyDescent="0.25">
      <c r="A2616" t="s">
        <v>39</v>
      </c>
      <c r="B2616" s="4" t="s">
        <v>34</v>
      </c>
      <c r="C2616" s="4" t="s">
        <v>6086</v>
      </c>
      <c r="D2616" s="4" t="s">
        <v>6087</v>
      </c>
      <c r="E2616" s="4">
        <v>0.210365</v>
      </c>
      <c r="F2616" s="4">
        <v>9.0459700000000004E-3</v>
      </c>
      <c r="G2616" s="4">
        <v>1</v>
      </c>
      <c r="H2616" s="4">
        <v>1</v>
      </c>
      <c r="I2616" s="4">
        <v>1</v>
      </c>
      <c r="J2616" s="4" t="s">
        <v>6081</v>
      </c>
      <c r="K2616" s="4" t="s">
        <v>6088</v>
      </c>
      <c r="L2616" s="4" t="s">
        <v>39</v>
      </c>
      <c r="M2616" s="4">
        <v>1</v>
      </c>
      <c r="N2616" s="4">
        <v>1704.82206</v>
      </c>
      <c r="O2616" s="4" t="s">
        <v>34</v>
      </c>
      <c r="P2616" s="4" t="s">
        <v>34</v>
      </c>
      <c r="Q2616" s="4">
        <v>2.503E-3</v>
      </c>
      <c r="R2616" s="4">
        <v>8.4640000000000007E-2</v>
      </c>
      <c r="S2616" s="4">
        <v>2.35</v>
      </c>
    </row>
    <row r="2617" spans="1:34" x14ac:dyDescent="0.25">
      <c r="A2617" s="3" t="s">
        <v>5917</v>
      </c>
      <c r="B2617" s="3" t="s">
        <v>35</v>
      </c>
      <c r="C2617" s="3" t="s">
        <v>6089</v>
      </c>
      <c r="D2617" s="3" t="s">
        <v>6090</v>
      </c>
      <c r="E2617" s="3">
        <v>2.1999999999999999E-2</v>
      </c>
      <c r="F2617" s="3">
        <v>1.0660000000000001</v>
      </c>
      <c r="G2617" s="3">
        <v>4</v>
      </c>
      <c r="H2617" s="3">
        <v>1</v>
      </c>
      <c r="I2617" s="3">
        <v>1</v>
      </c>
      <c r="J2617" s="3">
        <v>1</v>
      </c>
      <c r="K2617" s="3">
        <v>341</v>
      </c>
      <c r="L2617" s="3">
        <v>38.4</v>
      </c>
      <c r="M2617" s="3">
        <v>5.27</v>
      </c>
      <c r="N2617" s="3">
        <v>1.61</v>
      </c>
      <c r="O2617" s="3">
        <v>1</v>
      </c>
      <c r="P2617" s="3" t="s">
        <v>39</v>
      </c>
      <c r="Q2617" s="3" t="s">
        <v>39</v>
      </c>
      <c r="R2617" s="3" t="s">
        <v>222</v>
      </c>
      <c r="S2617" s="3" t="s">
        <v>2437</v>
      </c>
      <c r="T2617" s="3" t="s">
        <v>39</v>
      </c>
      <c r="U2617" s="3" t="s">
        <v>6089</v>
      </c>
      <c r="V2617" s="3" t="s">
        <v>39</v>
      </c>
      <c r="W2617" s="3" t="s">
        <v>1340</v>
      </c>
      <c r="X2617" s="3" t="s">
        <v>39</v>
      </c>
      <c r="Y2617" s="3" t="s">
        <v>39</v>
      </c>
      <c r="Z2617" s="3" t="s">
        <v>39</v>
      </c>
      <c r="AA2617" s="3">
        <v>0</v>
      </c>
      <c r="AB2617" s="3" t="s">
        <v>34</v>
      </c>
      <c r="AC2617" s="3">
        <v>1</v>
      </c>
      <c r="AD2617" s="3">
        <v>0</v>
      </c>
      <c r="AE2617" s="3" t="s">
        <v>39</v>
      </c>
      <c r="AF2617" s="3">
        <v>1</v>
      </c>
      <c r="AG2617" s="3" t="s">
        <v>6091</v>
      </c>
      <c r="AH2617" s="3" t="s">
        <v>6091</v>
      </c>
    </row>
    <row r="2618" spans="1:34" hidden="1" outlineLevel="1" collapsed="1" x14ac:dyDescent="0.25">
      <c r="A2618" t="s">
        <v>39</v>
      </c>
      <c r="B2618" s="2" t="s">
        <v>45</v>
      </c>
      <c r="C2618" s="2" t="s">
        <v>46</v>
      </c>
      <c r="D2618" s="2" t="s">
        <v>33</v>
      </c>
      <c r="E2618" s="2" t="s">
        <v>47</v>
      </c>
      <c r="F2618" s="2" t="s">
        <v>48</v>
      </c>
      <c r="G2618" s="2" t="s">
        <v>28</v>
      </c>
      <c r="H2618" s="2" t="s">
        <v>49</v>
      </c>
      <c r="I2618" s="2" t="s">
        <v>8</v>
      </c>
      <c r="J2618" s="2" t="s">
        <v>50</v>
      </c>
      <c r="K2618" s="2" t="s">
        <v>51</v>
      </c>
      <c r="L2618" s="2" t="s">
        <v>52</v>
      </c>
      <c r="M2618" s="2" t="s">
        <v>53</v>
      </c>
      <c r="N2618" s="2" t="s">
        <v>54</v>
      </c>
      <c r="O2618" s="2" t="s">
        <v>27</v>
      </c>
      <c r="P2618" s="2" t="s">
        <v>55</v>
      </c>
      <c r="Q2618" s="2" t="s">
        <v>56</v>
      </c>
      <c r="R2618" s="2" t="s">
        <v>57</v>
      </c>
      <c r="S2618" s="2" t="s">
        <v>58</v>
      </c>
    </row>
    <row r="2619" spans="1:34" hidden="1" outlineLevel="1" collapsed="1" x14ac:dyDescent="0.25">
      <c r="A2619" t="s">
        <v>39</v>
      </c>
      <c r="B2619" s="4" t="s">
        <v>34</v>
      </c>
      <c r="C2619" s="4" t="s">
        <v>6092</v>
      </c>
      <c r="D2619" s="4" t="s">
        <v>152</v>
      </c>
      <c r="E2619" s="4">
        <v>0.21210100000000001</v>
      </c>
      <c r="F2619" s="4">
        <v>9.0459700000000004E-3</v>
      </c>
      <c r="G2619" s="4">
        <v>1</v>
      </c>
      <c r="H2619" s="4">
        <v>1</v>
      </c>
      <c r="I2619" s="4">
        <v>1</v>
      </c>
      <c r="J2619" s="4" t="s">
        <v>6089</v>
      </c>
      <c r="K2619" s="4" t="s">
        <v>6093</v>
      </c>
      <c r="L2619" s="4" t="s">
        <v>6094</v>
      </c>
      <c r="M2619" s="4">
        <v>0</v>
      </c>
      <c r="N2619" s="4">
        <v>1707.8635400000001</v>
      </c>
      <c r="O2619" s="4" t="s">
        <v>34</v>
      </c>
      <c r="P2619" s="4" t="s">
        <v>34</v>
      </c>
      <c r="Q2619" s="4">
        <v>2.503E-3</v>
      </c>
      <c r="R2619" s="4">
        <v>8.5830000000000004E-2</v>
      </c>
      <c r="S2619" s="4">
        <v>1.61</v>
      </c>
    </row>
    <row r="2620" spans="1:34" x14ac:dyDescent="0.25">
      <c r="A2620" s="3" t="s">
        <v>5917</v>
      </c>
      <c r="B2620" s="3" t="s">
        <v>35</v>
      </c>
      <c r="C2620" s="3" t="s">
        <v>6095</v>
      </c>
      <c r="D2620" s="3" t="s">
        <v>6096</v>
      </c>
      <c r="E2620" s="3">
        <v>2.1999999999999999E-2</v>
      </c>
      <c r="F2620" s="3">
        <v>1.0629999999999999</v>
      </c>
      <c r="G2620" s="3">
        <v>1</v>
      </c>
      <c r="H2620" s="3">
        <v>1</v>
      </c>
      <c r="I2620" s="3">
        <v>1</v>
      </c>
      <c r="J2620" s="3">
        <v>1</v>
      </c>
      <c r="K2620" s="3">
        <v>1129</v>
      </c>
      <c r="L2620" s="3">
        <v>131</v>
      </c>
      <c r="M2620" s="3">
        <v>6.64</v>
      </c>
      <c r="N2620" s="3">
        <v>2.27</v>
      </c>
      <c r="O2620" s="3">
        <v>1</v>
      </c>
      <c r="P2620" s="3" t="s">
        <v>4044</v>
      </c>
      <c r="Q2620" s="3" t="s">
        <v>795</v>
      </c>
      <c r="R2620" s="3" t="s">
        <v>6097</v>
      </c>
      <c r="S2620" s="3" t="s">
        <v>6098</v>
      </c>
      <c r="T2620" s="3" t="s">
        <v>6099</v>
      </c>
      <c r="U2620" s="3" t="s">
        <v>6095</v>
      </c>
      <c r="V2620" s="3" t="s">
        <v>6100</v>
      </c>
      <c r="W2620" s="3" t="s">
        <v>879</v>
      </c>
      <c r="X2620" s="3" t="s">
        <v>39</v>
      </c>
      <c r="Y2620" s="3" t="s">
        <v>6101</v>
      </c>
      <c r="Z2620" s="3" t="s">
        <v>39</v>
      </c>
      <c r="AA2620" s="3">
        <v>5</v>
      </c>
      <c r="AB2620" s="3" t="s">
        <v>34</v>
      </c>
      <c r="AC2620" s="3">
        <v>1</v>
      </c>
      <c r="AD2620" s="3">
        <v>2</v>
      </c>
      <c r="AE2620" s="3" t="s">
        <v>6102</v>
      </c>
      <c r="AF2620" s="3">
        <v>0</v>
      </c>
      <c r="AG2620" s="3" t="s">
        <v>39</v>
      </c>
      <c r="AH2620" s="3" t="s">
        <v>6102</v>
      </c>
    </row>
    <row r="2621" spans="1:34" hidden="1" outlineLevel="1" collapsed="1" x14ac:dyDescent="0.25">
      <c r="A2621" t="s">
        <v>39</v>
      </c>
      <c r="B2621" s="2" t="s">
        <v>45</v>
      </c>
      <c r="C2621" s="2" t="s">
        <v>46</v>
      </c>
      <c r="D2621" s="2" t="s">
        <v>33</v>
      </c>
      <c r="E2621" s="2" t="s">
        <v>47</v>
      </c>
      <c r="F2621" s="2" t="s">
        <v>48</v>
      </c>
      <c r="G2621" s="2" t="s">
        <v>28</v>
      </c>
      <c r="H2621" s="2" t="s">
        <v>49</v>
      </c>
      <c r="I2621" s="2" t="s">
        <v>8</v>
      </c>
      <c r="J2621" s="2" t="s">
        <v>50</v>
      </c>
      <c r="K2621" s="2" t="s">
        <v>51</v>
      </c>
      <c r="L2621" s="2" t="s">
        <v>52</v>
      </c>
      <c r="M2621" s="2" t="s">
        <v>53</v>
      </c>
      <c r="N2621" s="2" t="s">
        <v>54</v>
      </c>
      <c r="O2621" s="2" t="s">
        <v>27</v>
      </c>
      <c r="P2621" s="2" t="s">
        <v>55</v>
      </c>
      <c r="Q2621" s="2" t="s">
        <v>56</v>
      </c>
      <c r="R2621" s="2" t="s">
        <v>57</v>
      </c>
      <c r="S2621" s="2" t="s">
        <v>58</v>
      </c>
    </row>
    <row r="2622" spans="1:34" hidden="1" outlineLevel="1" collapsed="1" x14ac:dyDescent="0.25">
      <c r="A2622" t="s">
        <v>39</v>
      </c>
      <c r="B2622" s="4" t="s">
        <v>34</v>
      </c>
      <c r="C2622" s="4" t="s">
        <v>6103</v>
      </c>
      <c r="D2622" s="4" t="s">
        <v>6104</v>
      </c>
      <c r="E2622" s="4">
        <v>0.212973</v>
      </c>
      <c r="F2622" s="4">
        <v>9.0459700000000004E-3</v>
      </c>
      <c r="G2622" s="4">
        <v>1</v>
      </c>
      <c r="H2622" s="4">
        <v>1</v>
      </c>
      <c r="I2622" s="4">
        <v>1</v>
      </c>
      <c r="J2622" s="4" t="s">
        <v>6095</v>
      </c>
      <c r="K2622" s="4" t="s">
        <v>6105</v>
      </c>
      <c r="L2622" s="4" t="s">
        <v>6106</v>
      </c>
      <c r="M2622" s="4">
        <v>0</v>
      </c>
      <c r="N2622" s="4">
        <v>1483.7208900000001</v>
      </c>
      <c r="O2622" s="4" t="s">
        <v>34</v>
      </c>
      <c r="P2622" s="4" t="s">
        <v>34</v>
      </c>
      <c r="Q2622" s="4">
        <v>2.503E-3</v>
      </c>
      <c r="R2622" s="4">
        <v>8.6559999999999998E-2</v>
      </c>
      <c r="S2622" s="4">
        <v>2.27</v>
      </c>
    </row>
    <row r="2623" spans="1:34" x14ac:dyDescent="0.25">
      <c r="A2623" s="3" t="s">
        <v>5917</v>
      </c>
      <c r="B2623" s="3" t="s">
        <v>35</v>
      </c>
      <c r="C2623" s="3" t="s">
        <v>6107</v>
      </c>
      <c r="D2623" s="3" t="s">
        <v>6108</v>
      </c>
      <c r="E2623" s="3">
        <v>2.4E-2</v>
      </c>
      <c r="F2623" s="3">
        <v>1.0489999999999999</v>
      </c>
      <c r="G2623" s="3">
        <v>1</v>
      </c>
      <c r="H2623" s="3">
        <v>1</v>
      </c>
      <c r="I2623" s="3">
        <v>1</v>
      </c>
      <c r="J2623" s="3">
        <v>1</v>
      </c>
      <c r="K2623" s="3">
        <v>1703</v>
      </c>
      <c r="L2623" s="3">
        <v>193.9</v>
      </c>
      <c r="M2623" s="3">
        <v>7.01</v>
      </c>
      <c r="N2623" s="3">
        <v>2.34</v>
      </c>
      <c r="O2623" s="3">
        <v>1</v>
      </c>
      <c r="P2623" s="3" t="s">
        <v>4044</v>
      </c>
      <c r="Q2623" s="3" t="s">
        <v>795</v>
      </c>
      <c r="R2623" s="3" t="s">
        <v>6109</v>
      </c>
      <c r="S2623" s="3" t="s">
        <v>6110</v>
      </c>
      <c r="T2623" s="3" t="s">
        <v>39</v>
      </c>
      <c r="U2623" s="3" t="s">
        <v>6107</v>
      </c>
      <c r="V2623" s="3" t="s">
        <v>39</v>
      </c>
      <c r="W2623" s="3" t="s">
        <v>1340</v>
      </c>
      <c r="X2623" s="3" t="s">
        <v>39</v>
      </c>
      <c r="Y2623" s="3" t="s">
        <v>39</v>
      </c>
      <c r="Z2623" s="3" t="s">
        <v>39</v>
      </c>
      <c r="AA2623" s="3">
        <v>0</v>
      </c>
      <c r="AB2623" s="3" t="s">
        <v>34</v>
      </c>
      <c r="AC2623" s="3">
        <v>1</v>
      </c>
      <c r="AD2623" s="3">
        <v>0</v>
      </c>
      <c r="AE2623" s="3" t="s">
        <v>39</v>
      </c>
      <c r="AF2623" s="3">
        <v>0</v>
      </c>
      <c r="AG2623" s="3" t="s">
        <v>39</v>
      </c>
      <c r="AH2623" s="3" t="s">
        <v>39</v>
      </c>
    </row>
    <row r="2624" spans="1:34" hidden="1" outlineLevel="1" collapsed="1" x14ac:dyDescent="0.25">
      <c r="A2624" t="s">
        <v>39</v>
      </c>
      <c r="B2624" s="2" t="s">
        <v>45</v>
      </c>
      <c r="C2624" s="2" t="s">
        <v>46</v>
      </c>
      <c r="D2624" s="2" t="s">
        <v>33</v>
      </c>
      <c r="E2624" s="2" t="s">
        <v>47</v>
      </c>
      <c r="F2624" s="2" t="s">
        <v>48</v>
      </c>
      <c r="G2624" s="2" t="s">
        <v>28</v>
      </c>
      <c r="H2624" s="2" t="s">
        <v>49</v>
      </c>
      <c r="I2624" s="2" t="s">
        <v>8</v>
      </c>
      <c r="J2624" s="2" t="s">
        <v>50</v>
      </c>
      <c r="K2624" s="2" t="s">
        <v>51</v>
      </c>
      <c r="L2624" s="2" t="s">
        <v>52</v>
      </c>
      <c r="M2624" s="2" t="s">
        <v>53</v>
      </c>
      <c r="N2624" s="2" t="s">
        <v>54</v>
      </c>
      <c r="O2624" s="2" t="s">
        <v>27</v>
      </c>
      <c r="P2624" s="2" t="s">
        <v>55</v>
      </c>
      <c r="Q2624" s="2" t="s">
        <v>56</v>
      </c>
      <c r="R2624" s="2" t="s">
        <v>57</v>
      </c>
      <c r="S2624" s="2" t="s">
        <v>58</v>
      </c>
    </row>
    <row r="2625" spans="1:34" hidden="1" outlineLevel="1" collapsed="1" x14ac:dyDescent="0.25">
      <c r="A2625" t="s">
        <v>39</v>
      </c>
      <c r="B2625" s="4" t="s">
        <v>34</v>
      </c>
      <c r="C2625" s="4" t="s">
        <v>6111</v>
      </c>
      <c r="D2625" s="4" t="s">
        <v>39</v>
      </c>
      <c r="E2625" s="4">
        <v>0.21826300000000001</v>
      </c>
      <c r="F2625" s="4">
        <v>9.6284400000000003E-3</v>
      </c>
      <c r="G2625" s="4">
        <v>1</v>
      </c>
      <c r="H2625" s="4">
        <v>1</v>
      </c>
      <c r="I2625" s="4">
        <v>1</v>
      </c>
      <c r="J2625" s="4" t="s">
        <v>6107</v>
      </c>
      <c r="K2625" s="4" t="s">
        <v>6112</v>
      </c>
      <c r="L2625" s="4" t="s">
        <v>39</v>
      </c>
      <c r="M2625" s="4">
        <v>0</v>
      </c>
      <c r="N2625" s="4">
        <v>1615.89013</v>
      </c>
      <c r="O2625" s="4" t="s">
        <v>34</v>
      </c>
      <c r="P2625" s="4" t="s">
        <v>34</v>
      </c>
      <c r="Q2625" s="4">
        <v>2.6549999999999998E-3</v>
      </c>
      <c r="R2625" s="4">
        <v>8.931E-2</v>
      </c>
      <c r="S2625" s="4">
        <v>2.34</v>
      </c>
    </row>
    <row r="2626" spans="1:34" x14ac:dyDescent="0.25">
      <c r="A2626" s="3" t="s">
        <v>5917</v>
      </c>
      <c r="B2626" s="3" t="s">
        <v>35</v>
      </c>
      <c r="C2626" s="3" t="s">
        <v>6113</v>
      </c>
      <c r="D2626" s="3" t="s">
        <v>6114</v>
      </c>
      <c r="E2626" s="3">
        <v>2.4E-2</v>
      </c>
      <c r="F2626" s="3">
        <v>1.042</v>
      </c>
      <c r="G2626" s="3">
        <v>3</v>
      </c>
      <c r="H2626" s="3">
        <v>1</v>
      </c>
      <c r="I2626" s="3">
        <v>1</v>
      </c>
      <c r="J2626" s="3">
        <v>1</v>
      </c>
      <c r="K2626" s="3">
        <v>1118</v>
      </c>
      <c r="L2626" s="3">
        <v>123.8</v>
      </c>
      <c r="M2626" s="3">
        <v>5.31</v>
      </c>
      <c r="N2626" s="3">
        <v>3.02</v>
      </c>
      <c r="O2626" s="3">
        <v>1</v>
      </c>
      <c r="P2626" s="3" t="s">
        <v>421</v>
      </c>
      <c r="Q2626" s="3" t="s">
        <v>39</v>
      </c>
      <c r="R2626" s="3" t="s">
        <v>2166</v>
      </c>
      <c r="S2626" s="3" t="s">
        <v>6115</v>
      </c>
      <c r="T2626" s="3" t="s">
        <v>39</v>
      </c>
      <c r="U2626" s="3" t="s">
        <v>6116</v>
      </c>
      <c r="V2626" s="3" t="s">
        <v>39</v>
      </c>
      <c r="W2626" s="3" t="s">
        <v>1026</v>
      </c>
      <c r="X2626" s="3" t="s">
        <v>39</v>
      </c>
      <c r="Y2626" s="3" t="s">
        <v>39</v>
      </c>
      <c r="Z2626" s="3" t="s">
        <v>39</v>
      </c>
      <c r="AA2626" s="3">
        <v>0</v>
      </c>
      <c r="AB2626" s="3" t="s">
        <v>34</v>
      </c>
      <c r="AC2626" s="3">
        <v>1</v>
      </c>
      <c r="AD2626" s="3">
        <v>0</v>
      </c>
      <c r="AE2626" s="3" t="s">
        <v>39</v>
      </c>
      <c r="AF2626" s="3">
        <v>1</v>
      </c>
      <c r="AG2626" s="3" t="s">
        <v>6117</v>
      </c>
      <c r="AH2626" s="3" t="s">
        <v>6118</v>
      </c>
    </row>
    <row r="2627" spans="1:34" hidden="1" outlineLevel="1" collapsed="1" x14ac:dyDescent="0.25">
      <c r="A2627" t="s">
        <v>39</v>
      </c>
      <c r="B2627" s="2" t="s">
        <v>45</v>
      </c>
      <c r="C2627" s="2" t="s">
        <v>46</v>
      </c>
      <c r="D2627" s="2" t="s">
        <v>33</v>
      </c>
      <c r="E2627" s="2" t="s">
        <v>47</v>
      </c>
      <c r="F2627" s="2" t="s">
        <v>48</v>
      </c>
      <c r="G2627" s="2" t="s">
        <v>28</v>
      </c>
      <c r="H2627" s="2" t="s">
        <v>49</v>
      </c>
      <c r="I2627" s="2" t="s">
        <v>8</v>
      </c>
      <c r="J2627" s="2" t="s">
        <v>50</v>
      </c>
      <c r="K2627" s="2" t="s">
        <v>51</v>
      </c>
      <c r="L2627" s="2" t="s">
        <v>52</v>
      </c>
      <c r="M2627" s="2" t="s">
        <v>53</v>
      </c>
      <c r="N2627" s="2" t="s">
        <v>54</v>
      </c>
      <c r="O2627" s="2" t="s">
        <v>27</v>
      </c>
      <c r="P2627" s="2" t="s">
        <v>55</v>
      </c>
      <c r="Q2627" s="2" t="s">
        <v>56</v>
      </c>
      <c r="R2627" s="2" t="s">
        <v>57</v>
      </c>
      <c r="S2627" s="2" t="s">
        <v>58</v>
      </c>
    </row>
    <row r="2628" spans="1:34" hidden="1" outlineLevel="1" collapsed="1" x14ac:dyDescent="0.25">
      <c r="A2628" t="s">
        <v>39</v>
      </c>
      <c r="B2628" s="4" t="s">
        <v>34</v>
      </c>
      <c r="C2628" s="4" t="s">
        <v>6119</v>
      </c>
      <c r="D2628" s="4" t="s">
        <v>6120</v>
      </c>
      <c r="E2628" s="4">
        <v>0.220945</v>
      </c>
      <c r="F2628" s="4">
        <v>9.6284400000000003E-3</v>
      </c>
      <c r="G2628" s="4">
        <v>1</v>
      </c>
      <c r="H2628" s="4">
        <v>1</v>
      </c>
      <c r="I2628" s="4">
        <v>1</v>
      </c>
      <c r="J2628" s="4" t="s">
        <v>6113</v>
      </c>
      <c r="K2628" s="4" t="s">
        <v>6121</v>
      </c>
      <c r="L2628" s="4" t="s">
        <v>6122</v>
      </c>
      <c r="M2628" s="4">
        <v>0</v>
      </c>
      <c r="N2628" s="4">
        <v>3120.5591599999998</v>
      </c>
      <c r="O2628" s="4" t="s">
        <v>34</v>
      </c>
      <c r="P2628" s="4" t="s">
        <v>34</v>
      </c>
      <c r="Q2628" s="4">
        <v>2.6549999999999998E-3</v>
      </c>
      <c r="R2628" s="4">
        <v>9.0829999999999994E-2</v>
      </c>
      <c r="S2628" s="4">
        <v>3.02</v>
      </c>
    </row>
    <row r="2629" spans="1:34" x14ac:dyDescent="0.25">
      <c r="A2629" s="3" t="s">
        <v>5917</v>
      </c>
      <c r="B2629" s="3" t="s">
        <v>35</v>
      </c>
      <c r="C2629" s="3" t="s">
        <v>6123</v>
      </c>
      <c r="D2629" s="3" t="s">
        <v>6124</v>
      </c>
      <c r="E2629" s="3">
        <v>2.4E-2</v>
      </c>
      <c r="F2629" s="3">
        <v>1.0409999999999999</v>
      </c>
      <c r="G2629" s="3">
        <v>1</v>
      </c>
      <c r="H2629" s="3">
        <v>1</v>
      </c>
      <c r="I2629" s="3">
        <v>1</v>
      </c>
      <c r="J2629" s="3">
        <v>1</v>
      </c>
      <c r="K2629" s="3">
        <v>1113</v>
      </c>
      <c r="L2629" s="3">
        <v>122.5</v>
      </c>
      <c r="M2629" s="3">
        <v>4.63</v>
      </c>
      <c r="N2629" s="3">
        <v>1.85</v>
      </c>
      <c r="O2629" s="3">
        <v>1</v>
      </c>
      <c r="P2629" s="3" t="s">
        <v>6125</v>
      </c>
      <c r="Q2629" s="3" t="s">
        <v>6126</v>
      </c>
      <c r="R2629" s="3" t="s">
        <v>5570</v>
      </c>
      <c r="S2629" s="3" t="s">
        <v>6127</v>
      </c>
      <c r="T2629" s="3" t="s">
        <v>6128</v>
      </c>
      <c r="U2629" s="3" t="s">
        <v>6123</v>
      </c>
      <c r="V2629" s="3" t="s">
        <v>6129</v>
      </c>
      <c r="W2629" s="3" t="s">
        <v>358</v>
      </c>
      <c r="X2629" s="3" t="s">
        <v>39</v>
      </c>
      <c r="Y2629" s="3" t="s">
        <v>39</v>
      </c>
      <c r="Z2629" s="3" t="s">
        <v>39</v>
      </c>
      <c r="AA2629" s="3">
        <v>0</v>
      </c>
      <c r="AB2629" s="3" t="s">
        <v>34</v>
      </c>
      <c r="AC2629" s="3">
        <v>1</v>
      </c>
      <c r="AD2629" s="3">
        <v>0</v>
      </c>
      <c r="AE2629" s="3" t="s">
        <v>39</v>
      </c>
      <c r="AF2629" s="3">
        <v>1</v>
      </c>
      <c r="AG2629" s="3" t="s">
        <v>6130</v>
      </c>
      <c r="AH2629" s="3" t="s">
        <v>6130</v>
      </c>
    </row>
    <row r="2630" spans="1:34" hidden="1" outlineLevel="1" collapsed="1" x14ac:dyDescent="0.25">
      <c r="A2630" t="s">
        <v>39</v>
      </c>
      <c r="B2630" s="2" t="s">
        <v>45</v>
      </c>
      <c r="C2630" s="2" t="s">
        <v>46</v>
      </c>
      <c r="D2630" s="2" t="s">
        <v>33</v>
      </c>
      <c r="E2630" s="2" t="s">
        <v>47</v>
      </c>
      <c r="F2630" s="2" t="s">
        <v>48</v>
      </c>
      <c r="G2630" s="2" t="s">
        <v>28</v>
      </c>
      <c r="H2630" s="2" t="s">
        <v>49</v>
      </c>
      <c r="I2630" s="2" t="s">
        <v>8</v>
      </c>
      <c r="J2630" s="2" t="s">
        <v>50</v>
      </c>
      <c r="K2630" s="2" t="s">
        <v>51</v>
      </c>
      <c r="L2630" s="2" t="s">
        <v>52</v>
      </c>
      <c r="M2630" s="2" t="s">
        <v>53</v>
      </c>
      <c r="N2630" s="2" t="s">
        <v>54</v>
      </c>
      <c r="O2630" s="2" t="s">
        <v>27</v>
      </c>
      <c r="P2630" s="2" t="s">
        <v>55</v>
      </c>
      <c r="Q2630" s="2" t="s">
        <v>56</v>
      </c>
      <c r="R2630" s="2" t="s">
        <v>57</v>
      </c>
      <c r="S2630" s="2" t="s">
        <v>58</v>
      </c>
    </row>
    <row r="2631" spans="1:34" hidden="1" outlineLevel="1" collapsed="1" x14ac:dyDescent="0.25">
      <c r="A2631" t="s">
        <v>39</v>
      </c>
      <c r="B2631" s="4" t="s">
        <v>34</v>
      </c>
      <c r="C2631" s="4" t="s">
        <v>6131</v>
      </c>
      <c r="D2631" s="4" t="s">
        <v>463</v>
      </c>
      <c r="E2631" s="4">
        <v>0.220945</v>
      </c>
      <c r="F2631" s="4">
        <v>9.6284400000000003E-3</v>
      </c>
      <c r="G2631" s="4">
        <v>1</v>
      </c>
      <c r="H2631" s="4">
        <v>1</v>
      </c>
      <c r="I2631" s="4">
        <v>1</v>
      </c>
      <c r="J2631" s="4" t="s">
        <v>6123</v>
      </c>
      <c r="K2631" s="4" t="s">
        <v>6132</v>
      </c>
      <c r="L2631" s="4" t="s">
        <v>6133</v>
      </c>
      <c r="M2631" s="4">
        <v>0</v>
      </c>
      <c r="N2631" s="4">
        <v>1370.63689</v>
      </c>
      <c r="O2631" s="4" t="s">
        <v>34</v>
      </c>
      <c r="P2631" s="4" t="s">
        <v>34</v>
      </c>
      <c r="Q2631" s="4">
        <v>2.6549999999999998E-3</v>
      </c>
      <c r="R2631" s="4">
        <v>9.1060000000000002E-2</v>
      </c>
      <c r="S2631" s="4">
        <v>1.85</v>
      </c>
    </row>
    <row r="2632" spans="1:34" x14ac:dyDescent="0.25">
      <c r="A2632" s="3" t="s">
        <v>5917</v>
      </c>
      <c r="B2632" s="3" t="s">
        <v>35</v>
      </c>
      <c r="C2632" s="3" t="s">
        <v>6134</v>
      </c>
      <c r="D2632" s="3" t="s">
        <v>6135</v>
      </c>
      <c r="E2632" s="3">
        <v>2.4E-2</v>
      </c>
      <c r="F2632" s="3">
        <v>1.0389999999999999</v>
      </c>
      <c r="G2632" s="3">
        <v>5</v>
      </c>
      <c r="H2632" s="3">
        <v>1</v>
      </c>
      <c r="I2632" s="3">
        <v>1</v>
      </c>
      <c r="J2632" s="3">
        <v>1</v>
      </c>
      <c r="K2632" s="3">
        <v>360</v>
      </c>
      <c r="L2632" s="3">
        <v>39.299999999999997</v>
      </c>
      <c r="M2632" s="3">
        <v>9</v>
      </c>
      <c r="N2632" s="3">
        <v>1.72</v>
      </c>
      <c r="O2632" s="3">
        <v>1</v>
      </c>
      <c r="P2632" s="3" t="s">
        <v>421</v>
      </c>
      <c r="Q2632" s="3" t="s">
        <v>6136</v>
      </c>
      <c r="R2632" s="3" t="s">
        <v>6137</v>
      </c>
      <c r="S2632" s="3" t="s">
        <v>6138</v>
      </c>
      <c r="T2632" s="3" t="s">
        <v>6139</v>
      </c>
      <c r="U2632" s="3" t="s">
        <v>6134</v>
      </c>
      <c r="V2632" s="3" t="s">
        <v>6140</v>
      </c>
      <c r="W2632" s="3" t="s">
        <v>138</v>
      </c>
      <c r="X2632" s="3" t="s">
        <v>6141</v>
      </c>
      <c r="Y2632" s="3" t="s">
        <v>6142</v>
      </c>
      <c r="Z2632" s="3" t="s">
        <v>6143</v>
      </c>
      <c r="AA2632" s="3">
        <v>14</v>
      </c>
      <c r="AB2632" s="3" t="s">
        <v>34</v>
      </c>
      <c r="AC2632" s="3">
        <v>1</v>
      </c>
      <c r="AD2632" s="3">
        <v>0</v>
      </c>
      <c r="AE2632" s="3" t="s">
        <v>39</v>
      </c>
      <c r="AF2632" s="3">
        <v>0</v>
      </c>
      <c r="AG2632" s="3" t="s">
        <v>39</v>
      </c>
      <c r="AH2632" s="3" t="s">
        <v>39</v>
      </c>
    </row>
    <row r="2633" spans="1:34" hidden="1" outlineLevel="1" collapsed="1" x14ac:dyDescent="0.25">
      <c r="A2633" t="s">
        <v>39</v>
      </c>
      <c r="B2633" s="2" t="s">
        <v>45</v>
      </c>
      <c r="C2633" s="2" t="s">
        <v>46</v>
      </c>
      <c r="D2633" s="2" t="s">
        <v>33</v>
      </c>
      <c r="E2633" s="2" t="s">
        <v>47</v>
      </c>
      <c r="F2633" s="2" t="s">
        <v>48</v>
      </c>
      <c r="G2633" s="2" t="s">
        <v>28</v>
      </c>
      <c r="H2633" s="2" t="s">
        <v>49</v>
      </c>
      <c r="I2633" s="2" t="s">
        <v>8</v>
      </c>
      <c r="J2633" s="2" t="s">
        <v>50</v>
      </c>
      <c r="K2633" s="2" t="s">
        <v>51</v>
      </c>
      <c r="L2633" s="2" t="s">
        <v>52</v>
      </c>
      <c r="M2633" s="2" t="s">
        <v>53</v>
      </c>
      <c r="N2633" s="2" t="s">
        <v>54</v>
      </c>
      <c r="O2633" s="2" t="s">
        <v>27</v>
      </c>
      <c r="P2633" s="2" t="s">
        <v>55</v>
      </c>
      <c r="Q2633" s="2" t="s">
        <v>56</v>
      </c>
      <c r="R2633" s="2" t="s">
        <v>57</v>
      </c>
      <c r="S2633" s="2" t="s">
        <v>58</v>
      </c>
    </row>
    <row r="2634" spans="1:34" hidden="1" outlineLevel="1" collapsed="1" x14ac:dyDescent="0.25">
      <c r="A2634" t="s">
        <v>39</v>
      </c>
      <c r="B2634" s="4" t="s">
        <v>34</v>
      </c>
      <c r="C2634" s="4" t="s">
        <v>6144</v>
      </c>
      <c r="D2634" s="4" t="s">
        <v>39</v>
      </c>
      <c r="E2634" s="4">
        <v>0.22184499999999999</v>
      </c>
      <c r="F2634" s="4">
        <v>9.6284400000000003E-3</v>
      </c>
      <c r="G2634" s="4">
        <v>1</v>
      </c>
      <c r="H2634" s="4">
        <v>1</v>
      </c>
      <c r="I2634" s="4">
        <v>1</v>
      </c>
      <c r="J2634" s="4" t="s">
        <v>6134</v>
      </c>
      <c r="K2634" s="4" t="s">
        <v>6145</v>
      </c>
      <c r="L2634" s="4" t="s">
        <v>39</v>
      </c>
      <c r="M2634" s="4">
        <v>0</v>
      </c>
      <c r="N2634" s="4">
        <v>1898.89779</v>
      </c>
      <c r="O2634" s="4" t="s">
        <v>34</v>
      </c>
      <c r="P2634" s="4" t="s">
        <v>34</v>
      </c>
      <c r="Q2634" s="4">
        <v>2.6549999999999998E-3</v>
      </c>
      <c r="R2634" s="4">
        <v>9.1380000000000003E-2</v>
      </c>
      <c r="S2634" s="4">
        <v>1.72</v>
      </c>
    </row>
    <row r="2635" spans="1:34" x14ac:dyDescent="0.25">
      <c r="A2635" s="3" t="s">
        <v>5917</v>
      </c>
      <c r="B2635" s="3" t="s">
        <v>35</v>
      </c>
      <c r="C2635" s="3" t="s">
        <v>6146</v>
      </c>
      <c r="D2635" s="3" t="s">
        <v>6147</v>
      </c>
      <c r="E2635" s="3">
        <v>2.3E-2</v>
      </c>
      <c r="F2635" s="3">
        <v>1.0389999999999999</v>
      </c>
      <c r="G2635" s="3">
        <v>3</v>
      </c>
      <c r="H2635" s="3">
        <v>1</v>
      </c>
      <c r="I2635" s="3">
        <v>1</v>
      </c>
      <c r="J2635" s="3">
        <v>1</v>
      </c>
      <c r="K2635" s="3">
        <v>349</v>
      </c>
      <c r="L2635" s="3">
        <v>39.1</v>
      </c>
      <c r="M2635" s="3">
        <v>5.57</v>
      </c>
      <c r="N2635" s="3">
        <v>1.87</v>
      </c>
      <c r="O2635" s="3">
        <v>1</v>
      </c>
      <c r="P2635" s="3" t="s">
        <v>3077</v>
      </c>
      <c r="Q2635" s="3" t="s">
        <v>6148</v>
      </c>
      <c r="R2635" s="3" t="s">
        <v>1253</v>
      </c>
      <c r="S2635" s="3" t="s">
        <v>2437</v>
      </c>
      <c r="T2635" s="3" t="s">
        <v>6149</v>
      </c>
      <c r="U2635" s="3" t="s">
        <v>6146</v>
      </c>
      <c r="V2635" s="3" t="s">
        <v>6150</v>
      </c>
      <c r="W2635" s="3" t="s">
        <v>226</v>
      </c>
      <c r="X2635" s="3" t="s">
        <v>4048</v>
      </c>
      <c r="Y2635" s="3" t="s">
        <v>39</v>
      </c>
      <c r="Z2635" s="3" t="s">
        <v>39</v>
      </c>
      <c r="AA2635" s="3">
        <v>1</v>
      </c>
      <c r="AB2635" s="3" t="s">
        <v>34</v>
      </c>
      <c r="AC2635" s="3">
        <v>1</v>
      </c>
      <c r="AD2635" s="3">
        <v>0</v>
      </c>
      <c r="AE2635" s="3" t="s">
        <v>39</v>
      </c>
      <c r="AF2635" s="3">
        <v>0</v>
      </c>
      <c r="AG2635" s="3" t="s">
        <v>39</v>
      </c>
      <c r="AH2635" s="3" t="s">
        <v>39</v>
      </c>
    </row>
    <row r="2636" spans="1:34" hidden="1" outlineLevel="1" collapsed="1" x14ac:dyDescent="0.25">
      <c r="A2636" t="s">
        <v>39</v>
      </c>
      <c r="B2636" s="2" t="s">
        <v>45</v>
      </c>
      <c r="C2636" s="2" t="s">
        <v>46</v>
      </c>
      <c r="D2636" s="2" t="s">
        <v>33</v>
      </c>
      <c r="E2636" s="2" t="s">
        <v>47</v>
      </c>
      <c r="F2636" s="2" t="s">
        <v>48</v>
      </c>
      <c r="G2636" s="2" t="s">
        <v>28</v>
      </c>
      <c r="H2636" s="2" t="s">
        <v>49</v>
      </c>
      <c r="I2636" s="2" t="s">
        <v>8</v>
      </c>
      <c r="J2636" s="2" t="s">
        <v>50</v>
      </c>
      <c r="K2636" s="2" t="s">
        <v>51</v>
      </c>
      <c r="L2636" s="2" t="s">
        <v>52</v>
      </c>
      <c r="M2636" s="2" t="s">
        <v>53</v>
      </c>
      <c r="N2636" s="2" t="s">
        <v>54</v>
      </c>
      <c r="O2636" s="2" t="s">
        <v>27</v>
      </c>
      <c r="P2636" s="2" t="s">
        <v>55</v>
      </c>
      <c r="Q2636" s="2" t="s">
        <v>56</v>
      </c>
      <c r="R2636" s="2" t="s">
        <v>57</v>
      </c>
      <c r="S2636" s="2" t="s">
        <v>58</v>
      </c>
    </row>
    <row r="2637" spans="1:34" hidden="1" outlineLevel="1" collapsed="1" x14ac:dyDescent="0.25">
      <c r="A2637" t="s">
        <v>39</v>
      </c>
      <c r="B2637" s="4" t="s">
        <v>34</v>
      </c>
      <c r="C2637" s="4" t="s">
        <v>6151</v>
      </c>
      <c r="D2637" s="4" t="s">
        <v>39</v>
      </c>
      <c r="E2637" s="4">
        <v>0.22184499999999999</v>
      </c>
      <c r="F2637" s="4">
        <v>9.6284400000000003E-3</v>
      </c>
      <c r="G2637" s="4">
        <v>1</v>
      </c>
      <c r="H2637" s="4">
        <v>1</v>
      </c>
      <c r="I2637" s="4">
        <v>1</v>
      </c>
      <c r="J2637" s="4" t="s">
        <v>6146</v>
      </c>
      <c r="K2637" s="4" t="s">
        <v>6152</v>
      </c>
      <c r="L2637" s="4" t="s">
        <v>39</v>
      </c>
      <c r="M2637" s="4">
        <v>0</v>
      </c>
      <c r="N2637" s="4">
        <v>1291.6528599999999</v>
      </c>
      <c r="O2637" s="4" t="s">
        <v>34</v>
      </c>
      <c r="P2637" s="4" t="s">
        <v>34</v>
      </c>
      <c r="Q2637" s="4">
        <v>2.6549999999999998E-3</v>
      </c>
      <c r="R2637" s="4">
        <v>9.1410000000000005E-2</v>
      </c>
      <c r="S2637" s="4">
        <v>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9"/>
  <sheetViews>
    <sheetView workbookViewId="0">
      <selection sqref="A1:XFD1"/>
    </sheetView>
  </sheetViews>
  <sheetFormatPr defaultRowHeight="15" x14ac:dyDescent="0.25"/>
  <sheetData>
    <row r="1" spans="1:1" x14ac:dyDescent="0.25">
      <c r="A1" t="s">
        <v>6153</v>
      </c>
    </row>
    <row r="2" spans="1:1" x14ac:dyDescent="0.25">
      <c r="A2" t="s">
        <v>6154</v>
      </c>
    </row>
    <row r="3" spans="1:1" x14ac:dyDescent="0.25">
      <c r="A3" t="s">
        <v>6153</v>
      </c>
    </row>
    <row r="4" spans="1:1" x14ac:dyDescent="0.25">
      <c r="A4" t="s">
        <v>6155</v>
      </c>
    </row>
    <row r="5" spans="1:1" x14ac:dyDescent="0.25">
      <c r="A5" t="s">
        <v>6156</v>
      </c>
    </row>
    <row r="6" spans="1:1" x14ac:dyDescent="0.25">
      <c r="A6" t="s">
        <v>6157</v>
      </c>
    </row>
    <row r="8" spans="1:1" x14ac:dyDescent="0.25">
      <c r="A8" t="s">
        <v>6158</v>
      </c>
    </row>
    <row r="9" spans="1:1" x14ac:dyDescent="0.25">
      <c r="A9" t="s">
        <v>6159</v>
      </c>
    </row>
    <row r="10" spans="1:1" x14ac:dyDescent="0.25">
      <c r="A10" t="s">
        <v>6160</v>
      </c>
    </row>
    <row r="13" spans="1:1" x14ac:dyDescent="0.25">
      <c r="A13" t="s">
        <v>6161</v>
      </c>
    </row>
    <row r="14" spans="1:1" x14ac:dyDescent="0.25">
      <c r="A14" t="s">
        <v>6162</v>
      </c>
    </row>
    <row r="15" spans="1:1" x14ac:dyDescent="0.25">
      <c r="A15" t="s">
        <v>6161</v>
      </c>
    </row>
    <row r="17" spans="1:1" x14ac:dyDescent="0.25">
      <c r="A17" t="s">
        <v>6163</v>
      </c>
    </row>
    <row r="18" spans="1:1" x14ac:dyDescent="0.25">
      <c r="A18" t="s">
        <v>6164</v>
      </c>
    </row>
    <row r="19" spans="1:1" x14ac:dyDescent="0.25">
      <c r="A19" t="s">
        <v>6165</v>
      </c>
    </row>
    <row r="20" spans="1:1" x14ac:dyDescent="0.25">
      <c r="A20" t="s">
        <v>6166</v>
      </c>
    </row>
    <row r="21" spans="1:1" x14ac:dyDescent="0.25">
      <c r="A21" t="s">
        <v>6167</v>
      </c>
    </row>
    <row r="23" spans="1:1" x14ac:dyDescent="0.25">
      <c r="A23" t="s">
        <v>6161</v>
      </c>
    </row>
    <row r="24" spans="1:1" x14ac:dyDescent="0.25">
      <c r="A24" t="s">
        <v>6168</v>
      </c>
    </row>
    <row r="25" spans="1:1" x14ac:dyDescent="0.25">
      <c r="A25" t="s">
        <v>6161</v>
      </c>
    </row>
    <row r="26" spans="1:1" x14ac:dyDescent="0.25">
      <c r="A26" t="s">
        <v>6169</v>
      </c>
    </row>
    <row r="27" spans="1:1" x14ac:dyDescent="0.25">
      <c r="A27" t="e">
        <f ca="1">- File Name(s):  D:\cnelson\053021\CN052721_053021_12441.raw</f>
        <v>#NAME?</v>
      </c>
    </row>
    <row r="29" spans="1:1" x14ac:dyDescent="0.25">
      <c r="A29" t="s">
        <v>6161</v>
      </c>
    </row>
    <row r="30" spans="1:1" x14ac:dyDescent="0.25">
      <c r="A30" t="s">
        <v>6170</v>
      </c>
    </row>
    <row r="31" spans="1:1" x14ac:dyDescent="0.25">
      <c r="A31" t="s">
        <v>6161</v>
      </c>
    </row>
    <row r="32" spans="1:1" x14ac:dyDescent="0.25">
      <c r="A32" t="s">
        <v>6171</v>
      </c>
    </row>
    <row r="33" spans="1:1" x14ac:dyDescent="0.25">
      <c r="A33" t="e">
        <f>- Precursor Selection:  Use MS1 Precursor</f>
        <v>#NAME?</v>
      </c>
    </row>
    <row r="34" spans="1:1" x14ac:dyDescent="0.25">
      <c r="A34" t="s">
        <v>6172</v>
      </c>
    </row>
    <row r="35" spans="1:1" x14ac:dyDescent="0.25">
      <c r="A35" t="e">
        <f>- Provide Profile Spectra:  Automatic</f>
        <v>#NAME?</v>
      </c>
    </row>
    <row r="37" spans="1:1" x14ac:dyDescent="0.25">
      <c r="A37" t="s">
        <v>6173</v>
      </c>
    </row>
    <row r="38" spans="1:1" x14ac:dyDescent="0.25">
      <c r="A38" t="s">
        <v>6174</v>
      </c>
    </row>
    <row r="39" spans="1:1" x14ac:dyDescent="0.25">
      <c r="A39" t="s">
        <v>6175</v>
      </c>
    </row>
    <row r="40" spans="1:1" x14ac:dyDescent="0.25">
      <c r="A40" t="s">
        <v>6176</v>
      </c>
    </row>
    <row r="41" spans="1:1" x14ac:dyDescent="0.25">
      <c r="A41" t="s">
        <v>6177</v>
      </c>
    </row>
    <row r="42" spans="1:1" x14ac:dyDescent="0.25">
      <c r="A42" t="s">
        <v>6178</v>
      </c>
    </row>
    <row r="43" spans="1:1" x14ac:dyDescent="0.25">
      <c r="A43" t="s">
        <v>6179</v>
      </c>
    </row>
    <row r="44" spans="1:1" x14ac:dyDescent="0.25">
      <c r="A44" t="s">
        <v>6180</v>
      </c>
    </row>
    <row r="45" spans="1:1" x14ac:dyDescent="0.25">
      <c r="A45" t="s">
        <v>6181</v>
      </c>
    </row>
    <row r="46" spans="1:1" x14ac:dyDescent="0.25">
      <c r="A46" t="s">
        <v>6182</v>
      </c>
    </row>
    <row r="47" spans="1:1" x14ac:dyDescent="0.25">
      <c r="A47" t="s">
        <v>6183</v>
      </c>
    </row>
    <row r="49" spans="1:1" x14ac:dyDescent="0.25">
      <c r="A49" t="s">
        <v>6184</v>
      </c>
    </row>
    <row r="50" spans="1:1" x14ac:dyDescent="0.25">
      <c r="A50" t="e">
        <f>- MS Order:  Is Not MS1</f>
        <v>#NAME?</v>
      </c>
    </row>
    <row r="51" spans="1:1" x14ac:dyDescent="0.25">
      <c r="A51" t="s">
        <v>6185</v>
      </c>
    </row>
    <row r="52" spans="1:1" x14ac:dyDescent="0.25">
      <c r="A52" t="s">
        <v>6186</v>
      </c>
    </row>
    <row r="53" spans="1:1" x14ac:dyDescent="0.25">
      <c r="A53" t="e">
        <f>- Scan Type:  Is Full</f>
        <v>#NAME?</v>
      </c>
    </row>
    <row r="55" spans="1:1" x14ac:dyDescent="0.25">
      <c r="A55" t="s">
        <v>6187</v>
      </c>
    </row>
    <row r="56" spans="1:1" x14ac:dyDescent="0.25">
      <c r="A56" t="s">
        <v>6188</v>
      </c>
    </row>
    <row r="58" spans="1:1" x14ac:dyDescent="0.25">
      <c r="A58" t="s">
        <v>6189</v>
      </c>
    </row>
    <row r="59" spans="1:1" x14ac:dyDescent="0.25">
      <c r="A59" t="e">
        <f>- Unrecognized Charge Replacements:  Automatic</f>
        <v>#NAME?</v>
      </c>
    </row>
    <row r="60" spans="1:1" x14ac:dyDescent="0.25">
      <c r="A60" t="e">
        <f>- Unrecognized Mass Analyzer Replacements:  ITMS</f>
        <v>#NAME?</v>
      </c>
    </row>
    <row r="61" spans="1:1" x14ac:dyDescent="0.25">
      <c r="A61" t="e">
        <f>- Unrecognized MS Order Replacements:  MS2</f>
        <v>#NAME?</v>
      </c>
    </row>
    <row r="62" spans="1:1" x14ac:dyDescent="0.25">
      <c r="A62" t="e">
        <f>- Unrecognized Activation Type Replacements:  CID</f>
        <v>#NAME?</v>
      </c>
    </row>
    <row r="63" spans="1:1" x14ac:dyDescent="0.25">
      <c r="A63" t="s">
        <v>6190</v>
      </c>
    </row>
    <row r="64" spans="1:1" x14ac:dyDescent="0.25">
      <c r="A64" t="s">
        <v>6191</v>
      </c>
    </row>
    <row r="65" spans="1:1" x14ac:dyDescent="0.25">
      <c r="A65" t="s">
        <v>6192</v>
      </c>
    </row>
    <row r="67" spans="1:1" x14ac:dyDescent="0.25">
      <c r="A67" t="s">
        <v>6193</v>
      </c>
    </row>
    <row r="68" spans="1:1" x14ac:dyDescent="0.25">
      <c r="A68" t="s">
        <v>6194</v>
      </c>
    </row>
    <row r="69" spans="1:1" x14ac:dyDescent="0.25">
      <c r="A69" t="s">
        <v>6195</v>
      </c>
    </row>
    <row r="71" spans="1:1" x14ac:dyDescent="0.25">
      <c r="A71" t="s">
        <v>6161</v>
      </c>
    </row>
    <row r="72" spans="1:1" x14ac:dyDescent="0.25">
      <c r="A72" t="s">
        <v>6196</v>
      </c>
    </row>
    <row r="73" spans="1:1" x14ac:dyDescent="0.25">
      <c r="A73" t="s">
        <v>6161</v>
      </c>
    </row>
    <row r="74" spans="1:1" x14ac:dyDescent="0.25">
      <c r="A74" t="s">
        <v>6197</v>
      </c>
    </row>
    <row r="75" spans="1:1" x14ac:dyDescent="0.25">
      <c r="A75" t="s">
        <v>6198</v>
      </c>
    </row>
    <row r="76" spans="1:1" x14ac:dyDescent="0.25">
      <c r="A76" t="e">
        <f>- Enzyme Name:  Trypsin (Full)</f>
        <v>#NAME?</v>
      </c>
    </row>
    <row r="77" spans="1:1" x14ac:dyDescent="0.25">
      <c r="A77" t="s">
        <v>6199</v>
      </c>
    </row>
    <row r="78" spans="1:1" x14ac:dyDescent="0.25">
      <c r="A78" t="s">
        <v>6200</v>
      </c>
    </row>
    <row r="79" spans="1:1" x14ac:dyDescent="0.25">
      <c r="A79" t="s">
        <v>6201</v>
      </c>
    </row>
    <row r="80" spans="1:1" x14ac:dyDescent="0.25">
      <c r="A80" t="s">
        <v>6202</v>
      </c>
    </row>
    <row r="82" spans="1:1" x14ac:dyDescent="0.25">
      <c r="A82" t="s">
        <v>6203</v>
      </c>
    </row>
    <row r="83" spans="1:1" x14ac:dyDescent="0.25">
      <c r="A83" t="s">
        <v>6204</v>
      </c>
    </row>
    <row r="84" spans="1:1" x14ac:dyDescent="0.25">
      <c r="A84" t="s">
        <v>6205</v>
      </c>
    </row>
    <row r="85" spans="1:1" x14ac:dyDescent="0.25">
      <c r="A85" t="s">
        <v>6206</v>
      </c>
    </row>
    <row r="86" spans="1:1" x14ac:dyDescent="0.25">
      <c r="A86" t="s">
        <v>6207</v>
      </c>
    </row>
    <row r="88" spans="1:1" x14ac:dyDescent="0.25">
      <c r="A88" t="s">
        <v>6208</v>
      </c>
    </row>
    <row r="89" spans="1:1" x14ac:dyDescent="0.25">
      <c r="A89" t="s">
        <v>6209</v>
      </c>
    </row>
    <row r="90" spans="1:1" x14ac:dyDescent="0.25">
      <c r="A90" t="s">
        <v>6210</v>
      </c>
    </row>
    <row r="91" spans="1:1" x14ac:dyDescent="0.25">
      <c r="A91" t="s">
        <v>6211</v>
      </c>
    </row>
    <row r="92" spans="1:1" x14ac:dyDescent="0.25">
      <c r="A92" t="s">
        <v>6212</v>
      </c>
    </row>
    <row r="93" spans="1:1" x14ac:dyDescent="0.25">
      <c r="A93" t="s">
        <v>6213</v>
      </c>
    </row>
    <row r="94" spans="1:1" x14ac:dyDescent="0.25">
      <c r="A94" t="s">
        <v>6214</v>
      </c>
    </row>
    <row r="95" spans="1:1" x14ac:dyDescent="0.25">
      <c r="A95" t="s">
        <v>6215</v>
      </c>
    </row>
    <row r="96" spans="1:1" x14ac:dyDescent="0.25">
      <c r="A96" t="s">
        <v>6216</v>
      </c>
    </row>
    <row r="97" spans="1:1" x14ac:dyDescent="0.25">
      <c r="A97" t="s">
        <v>6217</v>
      </c>
    </row>
    <row r="98" spans="1:1" x14ac:dyDescent="0.25">
      <c r="A98" t="s">
        <v>6218</v>
      </c>
    </row>
    <row r="100" spans="1:1" x14ac:dyDescent="0.25">
      <c r="A100" t="s">
        <v>6219</v>
      </c>
    </row>
    <row r="101" spans="1:1" x14ac:dyDescent="0.25">
      <c r="A101" t="s">
        <v>6220</v>
      </c>
    </row>
    <row r="102" spans="1:1" x14ac:dyDescent="0.25">
      <c r="A102" t="s">
        <v>6221</v>
      </c>
    </row>
    <row r="103" spans="1:1" x14ac:dyDescent="0.25">
      <c r="A103" t="s">
        <v>6222</v>
      </c>
    </row>
    <row r="104" spans="1:1" x14ac:dyDescent="0.25">
      <c r="A104" t="s">
        <v>6223</v>
      </c>
    </row>
    <row r="106" spans="1:1" x14ac:dyDescent="0.25">
      <c r="A106" t="s">
        <v>6224</v>
      </c>
    </row>
    <row r="107" spans="1:1" x14ac:dyDescent="0.25">
      <c r="A107" t="s">
        <v>6225</v>
      </c>
    </row>
    <row r="108" spans="1:1" x14ac:dyDescent="0.25">
      <c r="A108" t="s">
        <v>6226</v>
      </c>
    </row>
    <row r="109" spans="1:1" x14ac:dyDescent="0.25">
      <c r="A109" t="s">
        <v>6227</v>
      </c>
    </row>
    <row r="111" spans="1:1" x14ac:dyDescent="0.25">
      <c r="A111" t="s">
        <v>6228</v>
      </c>
    </row>
    <row r="112" spans="1:1" x14ac:dyDescent="0.25">
      <c r="A112" t="s">
        <v>6229</v>
      </c>
    </row>
    <row r="114" spans="1:1" x14ac:dyDescent="0.25">
      <c r="A114" t="s">
        <v>6161</v>
      </c>
    </row>
    <row r="115" spans="1:1" x14ac:dyDescent="0.25">
      <c r="A115" t="s">
        <v>6230</v>
      </c>
    </row>
    <row r="116" spans="1:1" x14ac:dyDescent="0.25">
      <c r="A116" t="s">
        <v>6161</v>
      </c>
    </row>
    <row r="117" spans="1:1" x14ac:dyDescent="0.25">
      <c r="A117" t="s">
        <v>6231</v>
      </c>
    </row>
    <row r="118" spans="1:1" x14ac:dyDescent="0.25">
      <c r="A118" t="e">
        <f>- Target/Decoy Selection:  Concatenated</f>
        <v>#NAME?</v>
      </c>
    </row>
    <row r="119" spans="1:1" x14ac:dyDescent="0.25">
      <c r="A119" t="e">
        <f>- Validation based on:  q-Value</f>
        <v>#NAME?</v>
      </c>
    </row>
    <row r="121" spans="1:1" x14ac:dyDescent="0.25">
      <c r="A121" t="s">
        <v>6232</v>
      </c>
    </row>
    <row r="122" spans="1:1" x14ac:dyDescent="0.25">
      <c r="A122" t="s">
        <v>6233</v>
      </c>
    </row>
    <row r="123" spans="1:1" x14ac:dyDescent="0.25">
      <c r="A123" t="s">
        <v>6234</v>
      </c>
    </row>
    <row r="125" spans="1:1" x14ac:dyDescent="0.25">
      <c r="A125" t="s">
        <v>6235</v>
      </c>
    </row>
    <row r="126" spans="1:1" x14ac:dyDescent="0.25">
      <c r="A126" t="s">
        <v>6236</v>
      </c>
    </row>
    <row r="127" spans="1:1" x14ac:dyDescent="0.25">
      <c r="A127" t="s">
        <v>6237</v>
      </c>
    </row>
    <row r="129" spans="1:1" x14ac:dyDescent="0.25">
      <c r="A129" t="s">
        <v>6161</v>
      </c>
    </row>
    <row r="130" spans="1:1" x14ac:dyDescent="0.25">
      <c r="A130" t="s">
        <v>6238</v>
      </c>
    </row>
    <row r="131" spans="1:1" x14ac:dyDescent="0.25">
      <c r="A131" t="s">
        <v>6161</v>
      </c>
    </row>
    <row r="132" spans="1:1" x14ac:dyDescent="0.25">
      <c r="A132" t="s">
        <v>6239</v>
      </c>
    </row>
    <row r="133" spans="1:1" x14ac:dyDescent="0.25">
      <c r="A133" t="s">
        <v>6240</v>
      </c>
    </row>
    <row r="134" spans="1:1" x14ac:dyDescent="0.25">
      <c r="A134" t="s">
        <v>6241</v>
      </c>
    </row>
    <row r="135" spans="1:1" x14ac:dyDescent="0.25">
      <c r="A135" t="s">
        <v>6242</v>
      </c>
    </row>
    <row r="136" spans="1:1" x14ac:dyDescent="0.25">
      <c r="A136" t="s">
        <v>6243</v>
      </c>
    </row>
    <row r="137" spans="1:1" x14ac:dyDescent="0.25">
      <c r="A137" t="s">
        <v>6244</v>
      </c>
    </row>
    <row r="138" spans="1:1" x14ac:dyDescent="0.25">
      <c r="A138" t="e">
        <f>- Consider Neutral Loss peaks for CID, HCD and EThcD:  Automatic</f>
        <v>#NAME?</v>
      </c>
    </row>
    <row r="139" spans="1:1" x14ac:dyDescent="0.25">
      <c r="A139" t="s">
        <v>6245</v>
      </c>
    </row>
    <row r="140" spans="1:1" x14ac:dyDescent="0.25">
      <c r="A140" t="s">
        <v>6246</v>
      </c>
    </row>
    <row r="142" spans="1:1" x14ac:dyDescent="0.25">
      <c r="A142" t="s">
        <v>6247</v>
      </c>
    </row>
    <row r="143" spans="1:1" x14ac:dyDescent="0.25">
      <c r="A143" t="s">
        <v>6248</v>
      </c>
    </row>
    <row r="144" spans="1:1" x14ac:dyDescent="0.25">
      <c r="A144" t="s">
        <v>6249</v>
      </c>
    </row>
    <row r="147" spans="1:3" x14ac:dyDescent="0.25">
      <c r="A147" t="s">
        <v>6161</v>
      </c>
    </row>
    <row r="148" spans="1:3" x14ac:dyDescent="0.25">
      <c r="A148" t="s">
        <v>6250</v>
      </c>
    </row>
    <row r="149" spans="1:3" x14ac:dyDescent="0.25">
      <c r="A149" t="s">
        <v>6161</v>
      </c>
    </row>
    <row r="150" spans="1:3" x14ac:dyDescent="0.25">
      <c r="A150" s="5">
        <v>44348.441666666666</v>
      </c>
      <c r="B150" t="s">
        <v>6251</v>
      </c>
      <c r="C150" t="s">
        <v>6252</v>
      </c>
    </row>
    <row r="151" spans="1:3" x14ac:dyDescent="0.25">
      <c r="A151" s="5">
        <v>44348.441666666666</v>
      </c>
      <c r="B151" t="s">
        <v>6253</v>
      </c>
      <c r="C151" t="s">
        <v>6254</v>
      </c>
    </row>
    <row r="152" spans="1:3" x14ac:dyDescent="0.25">
      <c r="A152" s="5">
        <v>44348.441666666666</v>
      </c>
      <c r="B152" t="s">
        <v>6253</v>
      </c>
      <c r="C152" t="s">
        <v>6255</v>
      </c>
    </row>
    <row r="153" spans="1:3" x14ac:dyDescent="0.25">
      <c r="A153" s="5">
        <v>44348.441666666666</v>
      </c>
      <c r="B153" t="s">
        <v>6256</v>
      </c>
      <c r="C153" t="s">
        <v>6257</v>
      </c>
    </row>
    <row r="154" spans="1:3" x14ac:dyDescent="0.25">
      <c r="A154" s="5">
        <v>44348.441666666666</v>
      </c>
      <c r="B154" t="s">
        <v>6256</v>
      </c>
      <c r="C154" t="s">
        <v>6258</v>
      </c>
    </row>
    <row r="155" spans="1:3" x14ac:dyDescent="0.25">
      <c r="A155" s="5">
        <v>44348.443055555559</v>
      </c>
      <c r="B155" t="s">
        <v>6253</v>
      </c>
      <c r="C155" t="s">
        <v>6259</v>
      </c>
    </row>
    <row r="156" spans="1:3" x14ac:dyDescent="0.25">
      <c r="A156" s="5">
        <v>44348.443055555559</v>
      </c>
      <c r="B156" t="s">
        <v>6253</v>
      </c>
      <c r="C156" t="s">
        <v>6260</v>
      </c>
    </row>
    <row r="157" spans="1:3" x14ac:dyDescent="0.25">
      <c r="A157" s="5">
        <v>44348.443055555559</v>
      </c>
      <c r="B157" t="s">
        <v>6253</v>
      </c>
      <c r="C157" t="s">
        <v>6261</v>
      </c>
    </row>
    <row r="158" spans="1:3" x14ac:dyDescent="0.25">
      <c r="A158" s="5">
        <v>44348.443055555559</v>
      </c>
      <c r="B158" t="s">
        <v>6256</v>
      </c>
      <c r="C158" t="s">
        <v>6262</v>
      </c>
    </row>
    <row r="159" spans="1:3" x14ac:dyDescent="0.25">
      <c r="A159" s="5">
        <v>44348.443055555559</v>
      </c>
      <c r="B159" t="s">
        <v>6256</v>
      </c>
      <c r="C159" t="s">
        <v>6263</v>
      </c>
    </row>
    <row r="160" spans="1:3" x14ac:dyDescent="0.25">
      <c r="A160" s="5">
        <v>44348.443055555559</v>
      </c>
      <c r="B160" t="s">
        <v>6256</v>
      </c>
      <c r="C160" t="s">
        <v>6264</v>
      </c>
    </row>
    <row r="161" spans="1:3" x14ac:dyDescent="0.25">
      <c r="A161" s="5">
        <v>44348.443055555559</v>
      </c>
      <c r="B161" t="s">
        <v>6256</v>
      </c>
      <c r="C161" t="s">
        <v>6265</v>
      </c>
    </row>
    <row r="162" spans="1:3" x14ac:dyDescent="0.25">
      <c r="A162" s="5">
        <v>44348.443055555559</v>
      </c>
      <c r="B162" t="s">
        <v>6256</v>
      </c>
      <c r="C162" t="s">
        <v>6266</v>
      </c>
    </row>
    <row r="163" spans="1:3" x14ac:dyDescent="0.25">
      <c r="A163" s="5">
        <v>44348.443055555559</v>
      </c>
      <c r="B163" t="s">
        <v>6256</v>
      </c>
      <c r="C163" t="s">
        <v>6267</v>
      </c>
    </row>
    <row r="164" spans="1:3" x14ac:dyDescent="0.25">
      <c r="A164" s="5">
        <v>44348.443055555559</v>
      </c>
      <c r="B164" t="s">
        <v>6256</v>
      </c>
      <c r="C164" t="s">
        <v>6268</v>
      </c>
    </row>
    <row r="165" spans="1:3" x14ac:dyDescent="0.25">
      <c r="A165" s="5">
        <v>44348.443055555559</v>
      </c>
      <c r="B165" t="s">
        <v>6256</v>
      </c>
      <c r="C165" t="s">
        <v>6269</v>
      </c>
    </row>
    <row r="166" spans="1:3" x14ac:dyDescent="0.25">
      <c r="A166" s="5">
        <v>44348.443749999999</v>
      </c>
      <c r="B166" t="s">
        <v>6256</v>
      </c>
      <c r="C166" t="s">
        <v>6270</v>
      </c>
    </row>
    <row r="167" spans="1:3" x14ac:dyDescent="0.25">
      <c r="A167" s="5">
        <v>44348.443749999999</v>
      </c>
      <c r="B167" t="s">
        <v>6256</v>
      </c>
      <c r="C167" t="s">
        <v>6271</v>
      </c>
    </row>
    <row r="168" spans="1:3" x14ac:dyDescent="0.25">
      <c r="A168" s="5">
        <v>44348.444444444445</v>
      </c>
      <c r="B168" t="s">
        <v>6256</v>
      </c>
      <c r="C168" t="s">
        <v>6272</v>
      </c>
    </row>
    <row r="169" spans="1:3" x14ac:dyDescent="0.25">
      <c r="A169" s="5">
        <v>44348.444444444445</v>
      </c>
      <c r="B169" t="s">
        <v>6256</v>
      </c>
      <c r="C169" t="s">
        <v>6273</v>
      </c>
    </row>
    <row r="170" spans="1:3" x14ac:dyDescent="0.25">
      <c r="A170" s="5">
        <v>44348.444444444445</v>
      </c>
      <c r="B170" t="s">
        <v>6256</v>
      </c>
      <c r="C170" t="s">
        <v>6274</v>
      </c>
    </row>
    <row r="171" spans="1:3" x14ac:dyDescent="0.25">
      <c r="A171" s="5">
        <v>44348.444444444445</v>
      </c>
      <c r="B171" t="s">
        <v>6256</v>
      </c>
      <c r="C171" t="s">
        <v>6275</v>
      </c>
    </row>
    <row r="172" spans="1:3" x14ac:dyDescent="0.25">
      <c r="A172" s="5">
        <v>44348.444444444445</v>
      </c>
      <c r="B172" t="s">
        <v>6256</v>
      </c>
      <c r="C172" t="s">
        <v>6276</v>
      </c>
    </row>
    <row r="173" spans="1:3" x14ac:dyDescent="0.25">
      <c r="A173" s="5">
        <v>44348.444444444445</v>
      </c>
      <c r="B173" t="s">
        <v>6256</v>
      </c>
      <c r="C173" t="s">
        <v>6277</v>
      </c>
    </row>
    <row r="174" spans="1:3" x14ac:dyDescent="0.25">
      <c r="A174" s="5">
        <v>44348.444444444445</v>
      </c>
      <c r="B174" t="s">
        <v>6256</v>
      </c>
      <c r="C174" t="s">
        <v>6278</v>
      </c>
    </row>
    <row r="175" spans="1:3" x14ac:dyDescent="0.25">
      <c r="A175" s="5">
        <v>44348.444444444445</v>
      </c>
      <c r="B175" t="s">
        <v>6256</v>
      </c>
      <c r="C175" t="s">
        <v>6279</v>
      </c>
    </row>
    <row r="176" spans="1:3" x14ac:dyDescent="0.25">
      <c r="A176" s="5">
        <v>44348.444444444445</v>
      </c>
      <c r="B176" t="s">
        <v>6256</v>
      </c>
      <c r="C176" t="s">
        <v>6280</v>
      </c>
    </row>
    <row r="177" spans="1:3" x14ac:dyDescent="0.25">
      <c r="A177" s="5">
        <v>44348.444444444445</v>
      </c>
      <c r="B177" t="s">
        <v>6256</v>
      </c>
      <c r="C177" t="s">
        <v>6281</v>
      </c>
    </row>
    <row r="178" spans="1:3" x14ac:dyDescent="0.25">
      <c r="A178" s="5">
        <v>44348.444444444445</v>
      </c>
      <c r="B178" t="s">
        <v>6256</v>
      </c>
      <c r="C178" t="s">
        <v>6267</v>
      </c>
    </row>
    <row r="179" spans="1:3" x14ac:dyDescent="0.25">
      <c r="A179" s="5">
        <v>44348.444444444445</v>
      </c>
      <c r="B179" t="s">
        <v>6256</v>
      </c>
      <c r="C179" t="s">
        <v>6268</v>
      </c>
    </row>
    <row r="180" spans="1:3" x14ac:dyDescent="0.25">
      <c r="A180" s="5">
        <v>44348.444444444445</v>
      </c>
      <c r="B180" t="s">
        <v>6256</v>
      </c>
      <c r="C180" t="s">
        <v>6269</v>
      </c>
    </row>
    <row r="181" spans="1:3" x14ac:dyDescent="0.25">
      <c r="A181" s="5">
        <v>44348.444444444445</v>
      </c>
      <c r="B181" t="s">
        <v>6256</v>
      </c>
      <c r="C181" t="s">
        <v>6270</v>
      </c>
    </row>
    <row r="182" spans="1:3" x14ac:dyDescent="0.25">
      <c r="A182" s="5">
        <v>44348.444444444445</v>
      </c>
      <c r="B182" t="s">
        <v>6256</v>
      </c>
      <c r="C182" t="s">
        <v>6282</v>
      </c>
    </row>
    <row r="183" spans="1:3" x14ac:dyDescent="0.25">
      <c r="A183" s="5">
        <v>44348.445138888892</v>
      </c>
      <c r="B183" t="s">
        <v>6256</v>
      </c>
      <c r="C183" t="s">
        <v>6283</v>
      </c>
    </row>
    <row r="184" spans="1:3" x14ac:dyDescent="0.25">
      <c r="A184" s="5">
        <v>44348.445138888892</v>
      </c>
      <c r="B184" t="s">
        <v>6256</v>
      </c>
      <c r="C184" t="s">
        <v>6284</v>
      </c>
    </row>
    <row r="185" spans="1:3" x14ac:dyDescent="0.25">
      <c r="A185" s="5">
        <v>44348.445138888892</v>
      </c>
      <c r="B185" t="s">
        <v>6256</v>
      </c>
      <c r="C185" t="s">
        <v>6285</v>
      </c>
    </row>
    <row r="186" spans="1:3" x14ac:dyDescent="0.25">
      <c r="A186" s="5">
        <v>44348.445138888892</v>
      </c>
      <c r="B186" t="s">
        <v>6256</v>
      </c>
      <c r="C186" t="s">
        <v>6286</v>
      </c>
    </row>
    <row r="187" spans="1:3" x14ac:dyDescent="0.25">
      <c r="A187" s="5">
        <v>44348.445138888892</v>
      </c>
      <c r="B187" t="s">
        <v>6256</v>
      </c>
      <c r="C187" t="s">
        <v>6287</v>
      </c>
    </row>
    <row r="188" spans="1:3" x14ac:dyDescent="0.25">
      <c r="A188" s="5">
        <v>44348.445138888892</v>
      </c>
      <c r="B188" t="s">
        <v>6256</v>
      </c>
      <c r="C188" t="s">
        <v>6288</v>
      </c>
    </row>
    <row r="189" spans="1:3" x14ac:dyDescent="0.25">
      <c r="A189" s="5">
        <v>44348.445138888892</v>
      </c>
      <c r="B189" t="s">
        <v>6256</v>
      </c>
      <c r="C189" t="s">
        <v>6289</v>
      </c>
    </row>
    <row r="190" spans="1:3" x14ac:dyDescent="0.25">
      <c r="A190" s="5">
        <v>44348.445138888892</v>
      </c>
      <c r="B190" t="s">
        <v>6256</v>
      </c>
      <c r="C190" t="s">
        <v>6290</v>
      </c>
    </row>
    <row r="191" spans="1:3" x14ac:dyDescent="0.25">
      <c r="A191" s="5">
        <v>44348.446527777778</v>
      </c>
      <c r="B191" t="s">
        <v>6291</v>
      </c>
      <c r="C191" t="s">
        <v>6292</v>
      </c>
    </row>
    <row r="192" spans="1:3" x14ac:dyDescent="0.25">
      <c r="A192" s="5">
        <v>44348.446527777778</v>
      </c>
      <c r="B192" t="s">
        <v>6291</v>
      </c>
      <c r="C192" t="s">
        <v>6293</v>
      </c>
    </row>
    <row r="193" spans="1:3" x14ac:dyDescent="0.25">
      <c r="A193" s="5">
        <v>44348.446527777778</v>
      </c>
      <c r="B193" t="s">
        <v>6291</v>
      </c>
      <c r="C193" t="s">
        <v>6294</v>
      </c>
    </row>
    <row r="194" spans="1:3" x14ac:dyDescent="0.25">
      <c r="A194" s="5">
        <v>44348.446527777778</v>
      </c>
      <c r="B194" t="s">
        <v>6291</v>
      </c>
      <c r="C194" t="s">
        <v>6295</v>
      </c>
    </row>
    <row r="195" spans="1:3" x14ac:dyDescent="0.25">
      <c r="A195" s="5">
        <v>44348.446527777778</v>
      </c>
      <c r="B195" t="s">
        <v>6291</v>
      </c>
      <c r="C195" t="s">
        <v>6296</v>
      </c>
    </row>
    <row r="196" spans="1:3" x14ac:dyDescent="0.25">
      <c r="A196" s="5">
        <v>44348.446527777778</v>
      </c>
      <c r="B196" t="s">
        <v>6291</v>
      </c>
      <c r="C196" t="s">
        <v>6297</v>
      </c>
    </row>
    <row r="197" spans="1:3" x14ac:dyDescent="0.25">
      <c r="A197" s="5">
        <v>44348.446527777778</v>
      </c>
      <c r="B197" t="s">
        <v>6291</v>
      </c>
      <c r="C197" t="s">
        <v>6298</v>
      </c>
    </row>
    <row r="198" spans="1:3" x14ac:dyDescent="0.25">
      <c r="A198" s="5">
        <v>44348.446527777778</v>
      </c>
      <c r="B198" t="s">
        <v>6291</v>
      </c>
      <c r="C198" t="s">
        <v>6299</v>
      </c>
    </row>
    <row r="199" spans="1:3" x14ac:dyDescent="0.25">
      <c r="A199" s="5">
        <v>44348.446527777778</v>
      </c>
      <c r="B199" t="s">
        <v>6291</v>
      </c>
      <c r="C199" t="s">
        <v>6300</v>
      </c>
    </row>
    <row r="200" spans="1:3" x14ac:dyDescent="0.25">
      <c r="A200" s="5">
        <v>44348.446527777778</v>
      </c>
      <c r="B200" t="s">
        <v>6291</v>
      </c>
      <c r="C200" t="s">
        <v>6301</v>
      </c>
    </row>
    <row r="201" spans="1:3" x14ac:dyDescent="0.25">
      <c r="A201" s="5">
        <v>44348.446527777778</v>
      </c>
      <c r="B201" t="s">
        <v>6291</v>
      </c>
      <c r="C201" t="s">
        <v>6302</v>
      </c>
    </row>
    <row r="202" spans="1:3" x14ac:dyDescent="0.25">
      <c r="A202" s="5">
        <v>44348.446527777778</v>
      </c>
      <c r="B202" t="s">
        <v>6291</v>
      </c>
      <c r="C202" t="s">
        <v>6303</v>
      </c>
    </row>
    <row r="203" spans="1:3" x14ac:dyDescent="0.25">
      <c r="A203" s="5">
        <v>44348.446527777778</v>
      </c>
      <c r="B203" t="s">
        <v>6291</v>
      </c>
      <c r="C203" t="s">
        <v>6304</v>
      </c>
    </row>
    <row r="204" spans="1:3" x14ac:dyDescent="0.25">
      <c r="A204" s="5">
        <v>44348.446527777778</v>
      </c>
      <c r="B204" t="s">
        <v>6291</v>
      </c>
      <c r="C204" t="s">
        <v>6305</v>
      </c>
    </row>
    <row r="205" spans="1:3" x14ac:dyDescent="0.25">
      <c r="A205" s="5">
        <v>44348.446527777778</v>
      </c>
      <c r="B205" t="s">
        <v>6291</v>
      </c>
      <c r="C205" t="s">
        <v>6306</v>
      </c>
    </row>
    <row r="206" spans="1:3" x14ac:dyDescent="0.25">
      <c r="A206" s="5">
        <v>44348.446527777778</v>
      </c>
      <c r="B206" t="s">
        <v>6291</v>
      </c>
      <c r="C206" t="s">
        <v>6307</v>
      </c>
    </row>
    <row r="207" spans="1:3" x14ac:dyDescent="0.25">
      <c r="A207" s="5">
        <v>44348.446527777778</v>
      </c>
      <c r="B207" t="s">
        <v>6291</v>
      </c>
      <c r="C207" t="s">
        <v>6308</v>
      </c>
    </row>
    <row r="208" spans="1:3" x14ac:dyDescent="0.25">
      <c r="A208" s="5">
        <v>44348.446527777778</v>
      </c>
      <c r="B208" t="s">
        <v>6291</v>
      </c>
      <c r="C208" t="s">
        <v>6309</v>
      </c>
    </row>
    <row r="209" spans="1:4" x14ac:dyDescent="0.25">
      <c r="A209" s="5">
        <v>44348.446527777778</v>
      </c>
      <c r="B209" t="s">
        <v>6291</v>
      </c>
      <c r="C209" t="s">
        <v>6310</v>
      </c>
    </row>
    <row r="210" spans="1:4" x14ac:dyDescent="0.25">
      <c r="A210" s="5">
        <v>44348.446527777778</v>
      </c>
      <c r="B210" t="s">
        <v>6291</v>
      </c>
      <c r="C210" t="s">
        <v>6311</v>
      </c>
      <c r="D210" t="s">
        <v>6312</v>
      </c>
    </row>
    <row r="211" spans="1:4" x14ac:dyDescent="0.25">
      <c r="A211" s="5">
        <v>44348.446527777778</v>
      </c>
      <c r="B211" t="s">
        <v>6291</v>
      </c>
      <c r="C211" t="s">
        <v>6313</v>
      </c>
      <c r="D211" t="s">
        <v>6314</v>
      </c>
    </row>
    <row r="212" spans="1:4" x14ac:dyDescent="0.25">
      <c r="A212" s="5">
        <v>44348.446527777778</v>
      </c>
      <c r="B212" t="s">
        <v>6291</v>
      </c>
      <c r="C212" t="s">
        <v>6315</v>
      </c>
      <c r="D212" t="s">
        <v>6316</v>
      </c>
    </row>
    <row r="213" spans="1:4" x14ac:dyDescent="0.25">
      <c r="A213" s="5">
        <v>44348.446527777778</v>
      </c>
      <c r="B213" t="s">
        <v>6291</v>
      </c>
      <c r="C213" t="s">
        <v>6317</v>
      </c>
    </row>
    <row r="214" spans="1:4" x14ac:dyDescent="0.25">
      <c r="A214" s="5">
        <v>44348.446527777778</v>
      </c>
      <c r="B214" t="s">
        <v>6291</v>
      </c>
      <c r="C214" t="s">
        <v>6318</v>
      </c>
    </row>
    <row r="215" spans="1:4" x14ac:dyDescent="0.25">
      <c r="A215" s="5">
        <v>44348.446527777778</v>
      </c>
      <c r="B215" t="s">
        <v>6291</v>
      </c>
      <c r="C215" t="s">
        <v>6319</v>
      </c>
    </row>
    <row r="216" spans="1:4" x14ac:dyDescent="0.25">
      <c r="A216" s="5">
        <v>44348.446527777778</v>
      </c>
      <c r="B216" t="s">
        <v>6291</v>
      </c>
      <c r="C216" t="s">
        <v>6320</v>
      </c>
      <c r="D216" t="s">
        <v>6321</v>
      </c>
    </row>
    <row r="217" spans="1:4" x14ac:dyDescent="0.25">
      <c r="A217" s="5">
        <v>44348.446527777778</v>
      </c>
      <c r="B217" t="s">
        <v>6291</v>
      </c>
      <c r="C217" t="s">
        <v>6322</v>
      </c>
      <c r="D217" t="s">
        <v>6323</v>
      </c>
    </row>
    <row r="218" spans="1:4" x14ac:dyDescent="0.25">
      <c r="A218" s="5">
        <v>44348.446527777778</v>
      </c>
      <c r="B218" t="s">
        <v>6291</v>
      </c>
      <c r="C218" t="s">
        <v>6324</v>
      </c>
      <c r="D218" t="s">
        <v>6325</v>
      </c>
    </row>
    <row r="219" spans="1:4" x14ac:dyDescent="0.25">
      <c r="A219" s="5">
        <v>44348.446527777778</v>
      </c>
      <c r="B219" t="s">
        <v>6291</v>
      </c>
      <c r="C219" t="s">
        <v>6326</v>
      </c>
      <c r="D219" t="s">
        <v>6327</v>
      </c>
    </row>
    <row r="220" spans="1:4" x14ac:dyDescent="0.25">
      <c r="A220" s="5">
        <v>44348.446527777778</v>
      </c>
      <c r="B220" t="s">
        <v>6291</v>
      </c>
      <c r="C220" t="s">
        <v>6328</v>
      </c>
      <c r="D220" t="s">
        <v>6329</v>
      </c>
    </row>
    <row r="221" spans="1:4" x14ac:dyDescent="0.25">
      <c r="A221" s="5">
        <v>44348.446527777778</v>
      </c>
      <c r="B221" t="s">
        <v>6291</v>
      </c>
      <c r="C221" t="s">
        <v>6330</v>
      </c>
      <c r="D221" t="s">
        <v>6331</v>
      </c>
    </row>
    <row r="222" spans="1:4" x14ac:dyDescent="0.25">
      <c r="A222" s="5">
        <v>44348.446527777778</v>
      </c>
      <c r="B222" t="s">
        <v>6291</v>
      </c>
      <c r="C222" t="s">
        <v>6332</v>
      </c>
      <c r="D222" t="s">
        <v>6333</v>
      </c>
    </row>
    <row r="223" spans="1:4" x14ac:dyDescent="0.25">
      <c r="A223" s="5">
        <v>44348.446527777778</v>
      </c>
      <c r="B223" t="s">
        <v>6291</v>
      </c>
      <c r="C223" t="s">
        <v>6334</v>
      </c>
      <c r="D223" t="s">
        <v>6335</v>
      </c>
    </row>
    <row r="224" spans="1:4" x14ac:dyDescent="0.25">
      <c r="A224" s="5">
        <v>44348.446527777778</v>
      </c>
      <c r="B224" t="s">
        <v>6291</v>
      </c>
      <c r="C224" t="s">
        <v>6336</v>
      </c>
      <c r="D224" t="s">
        <v>6337</v>
      </c>
    </row>
    <row r="225" spans="1:6" x14ac:dyDescent="0.25">
      <c r="A225" s="5">
        <v>44348.446527777778</v>
      </c>
      <c r="B225" t="s">
        <v>6291</v>
      </c>
      <c r="C225" t="s">
        <v>6338</v>
      </c>
      <c r="D225" t="s">
        <v>6339</v>
      </c>
    </row>
    <row r="226" spans="1:6" x14ac:dyDescent="0.25">
      <c r="A226" s="5">
        <v>44348.446527777778</v>
      </c>
      <c r="B226" t="s">
        <v>6291</v>
      </c>
      <c r="C226" t="s">
        <v>6340</v>
      </c>
    </row>
    <row r="227" spans="1:6" x14ac:dyDescent="0.25">
      <c r="A227" s="5">
        <v>44348.446527777778</v>
      </c>
      <c r="B227" t="s">
        <v>6291</v>
      </c>
      <c r="C227" t="s">
        <v>6341</v>
      </c>
      <c r="D227" t="s">
        <v>6342</v>
      </c>
      <c r="E227" t="s">
        <v>6343</v>
      </c>
      <c r="F227" t="s">
        <v>6344</v>
      </c>
    </row>
    <row r="228" spans="1:6" x14ac:dyDescent="0.25">
      <c r="A228" s="5">
        <v>44348.446527777778</v>
      </c>
      <c r="B228" t="s">
        <v>6291</v>
      </c>
      <c r="C228">
        <v>0.87680000000000002</v>
      </c>
      <c r="D228">
        <v>0.78990000000000005</v>
      </c>
      <c r="E228">
        <v>0.96899999999999997</v>
      </c>
      <c r="F228" t="s">
        <v>6345</v>
      </c>
    </row>
    <row r="229" spans="1:6" x14ac:dyDescent="0.25">
      <c r="A229" s="5">
        <v>44348.446527777778</v>
      </c>
      <c r="B229" t="s">
        <v>6291</v>
      </c>
      <c r="C229">
        <v>-2.0799999999999999E-2</v>
      </c>
      <c r="D229">
        <v>9.4999999999999998E-3</v>
      </c>
      <c r="E229">
        <v>6.3299999999999995E-2</v>
      </c>
      <c r="F229" t="s">
        <v>6346</v>
      </c>
    </row>
    <row r="230" spans="1:6" x14ac:dyDescent="0.25">
      <c r="A230" s="5">
        <v>44348.446527777778</v>
      </c>
      <c r="B230" t="s">
        <v>6291</v>
      </c>
      <c r="C230">
        <v>1.8306</v>
      </c>
      <c r="D230">
        <v>0.96450000000000002</v>
      </c>
      <c r="E230">
        <v>1.1998</v>
      </c>
      <c r="F230" t="s">
        <v>6347</v>
      </c>
    </row>
    <row r="231" spans="1:6" x14ac:dyDescent="0.25">
      <c r="A231" s="5">
        <v>44348.446527777778</v>
      </c>
      <c r="B231" t="s">
        <v>6291</v>
      </c>
      <c r="C231">
        <v>0.1263</v>
      </c>
      <c r="D231">
        <v>0.1087</v>
      </c>
      <c r="E231">
        <v>-8.5599999999999996E-2</v>
      </c>
      <c r="F231" t="s">
        <v>6348</v>
      </c>
    </row>
    <row r="232" spans="1:6" x14ac:dyDescent="0.25">
      <c r="A232" s="5">
        <v>44348.446527777778</v>
      </c>
      <c r="B232" t="s">
        <v>6291</v>
      </c>
      <c r="C232">
        <v>-3.1735000000000002</v>
      </c>
      <c r="D232">
        <v>-2.7237</v>
      </c>
      <c r="E232">
        <v>-3.2241</v>
      </c>
      <c r="F232" t="s">
        <v>6349</v>
      </c>
    </row>
    <row r="233" spans="1:6" x14ac:dyDescent="0.25">
      <c r="A233" s="5">
        <v>44348.446527777778</v>
      </c>
      <c r="B233" t="s">
        <v>6291</v>
      </c>
      <c r="C233">
        <v>0.1216</v>
      </c>
      <c r="D233">
        <v>-0.19520000000000001</v>
      </c>
      <c r="E233">
        <v>-0.63029999999999997</v>
      </c>
      <c r="F233" t="s">
        <v>6350</v>
      </c>
    </row>
    <row r="234" spans="1:6" x14ac:dyDescent="0.25">
      <c r="A234" s="5">
        <v>44348.446527777778</v>
      </c>
      <c r="B234" t="s">
        <v>6291</v>
      </c>
      <c r="C234">
        <v>0.31159999999999999</v>
      </c>
      <c r="D234">
        <v>0.19500000000000001</v>
      </c>
      <c r="E234">
        <v>0.78979999999999995</v>
      </c>
      <c r="F234" t="s">
        <v>6351</v>
      </c>
    </row>
    <row r="235" spans="1:6" x14ac:dyDescent="0.25">
      <c r="A235" s="5">
        <v>44348.446527777778</v>
      </c>
      <c r="B235" t="s">
        <v>6291</v>
      </c>
      <c r="C235">
        <v>-0.76580000000000004</v>
      </c>
      <c r="D235">
        <v>-0.4446</v>
      </c>
      <c r="E235">
        <v>0.26869999999999999</v>
      </c>
      <c r="F235" t="s">
        <v>6352</v>
      </c>
    </row>
    <row r="236" spans="1:6" x14ac:dyDescent="0.25">
      <c r="A236" s="5">
        <v>44348.446527777778</v>
      </c>
      <c r="B236" t="s">
        <v>6291</v>
      </c>
      <c r="C236">
        <v>-1.1820999999999999</v>
      </c>
      <c r="D236">
        <v>-0.90959999999999996</v>
      </c>
      <c r="E236">
        <v>-1.5618000000000001</v>
      </c>
      <c r="F236" t="s">
        <v>6353</v>
      </c>
    </row>
    <row r="237" spans="1:6" x14ac:dyDescent="0.25">
      <c r="A237" s="5">
        <v>44348.446527777778</v>
      </c>
      <c r="B237" t="s">
        <v>6291</v>
      </c>
      <c r="C237">
        <v>3.3193999999999999</v>
      </c>
      <c r="D237">
        <v>2.4906999999999999</v>
      </c>
      <c r="E237">
        <v>3.0265</v>
      </c>
      <c r="F237" t="s">
        <v>6354</v>
      </c>
    </row>
    <row r="238" spans="1:6" x14ac:dyDescent="0.25">
      <c r="A238" s="5">
        <v>44348.446527777778</v>
      </c>
      <c r="B238" t="s">
        <v>6291</v>
      </c>
      <c r="C238">
        <v>0</v>
      </c>
      <c r="D238">
        <v>0</v>
      </c>
      <c r="E238">
        <v>0</v>
      </c>
      <c r="F238" t="s">
        <v>6355</v>
      </c>
    </row>
    <row r="239" spans="1:6" x14ac:dyDescent="0.25">
      <c r="A239" s="5">
        <v>44348.446527777778</v>
      </c>
      <c r="B239" t="s">
        <v>6291</v>
      </c>
      <c r="C239">
        <v>0.34360000000000002</v>
      </c>
      <c r="D239">
        <v>0.41749999999999998</v>
      </c>
      <c r="E239">
        <v>0.47749999999999998</v>
      </c>
      <c r="F239" t="s">
        <v>6356</v>
      </c>
    </row>
    <row r="240" spans="1:6" x14ac:dyDescent="0.25">
      <c r="A240" s="5">
        <v>44348.446527777778</v>
      </c>
      <c r="B240" t="s">
        <v>6291</v>
      </c>
      <c r="C240">
        <v>-0.19089999999999999</v>
      </c>
      <c r="D240">
        <v>-0.3286</v>
      </c>
      <c r="E240">
        <v>-0.26790000000000003</v>
      </c>
      <c r="F240" t="s">
        <v>6357</v>
      </c>
    </row>
    <row r="241" spans="1:6" x14ac:dyDescent="0.25">
      <c r="A241" s="5">
        <v>44348.446527777778</v>
      </c>
      <c r="B241" t="s">
        <v>6291</v>
      </c>
      <c r="C241">
        <v>-0.38640000000000002</v>
      </c>
      <c r="D241">
        <v>-0.23499999999999999</v>
      </c>
      <c r="E241">
        <v>-0.51829999999999998</v>
      </c>
      <c r="F241" t="s">
        <v>6358</v>
      </c>
    </row>
    <row r="242" spans="1:6" x14ac:dyDescent="0.25">
      <c r="A242" s="5">
        <v>44348.446527777778</v>
      </c>
      <c r="B242" t="s">
        <v>6291</v>
      </c>
      <c r="C242">
        <v>-0.10879999999999999</v>
      </c>
      <c r="D242">
        <v>-3.1600000000000003E-2</v>
      </c>
      <c r="E242">
        <v>-0.1666</v>
      </c>
      <c r="F242" t="s">
        <v>6359</v>
      </c>
    </row>
    <row r="243" spans="1:6" x14ac:dyDescent="0.25">
      <c r="A243" s="5">
        <v>44348.446527777778</v>
      </c>
      <c r="B243" t="s">
        <v>6291</v>
      </c>
      <c r="C243">
        <v>-2.5999999999999999E-2</v>
      </c>
      <c r="D243">
        <v>-8.72E-2</v>
      </c>
      <c r="E243">
        <v>-8.1100000000000005E-2</v>
      </c>
      <c r="F243" t="s">
        <v>6360</v>
      </c>
    </row>
    <row r="244" spans="1:6" x14ac:dyDescent="0.25">
      <c r="A244" s="5">
        <v>44348.446527777778</v>
      </c>
      <c r="B244" t="s">
        <v>6291</v>
      </c>
      <c r="C244">
        <v>-0.93799999999999994</v>
      </c>
      <c r="D244">
        <v>-1.0063</v>
      </c>
      <c r="E244">
        <v>-0.94130000000000003</v>
      </c>
      <c r="F244" t="s">
        <v>53</v>
      </c>
    </row>
    <row r="245" spans="1:6" x14ac:dyDescent="0.25">
      <c r="A245" s="5">
        <v>44348.446527777778</v>
      </c>
      <c r="B245" t="s">
        <v>6291</v>
      </c>
      <c r="C245">
        <v>-0.47089999999999999</v>
      </c>
      <c r="D245">
        <v>-0.12280000000000001</v>
      </c>
      <c r="E245">
        <v>-0.29770000000000002</v>
      </c>
      <c r="F245" t="s">
        <v>6361</v>
      </c>
    </row>
    <row r="246" spans="1:6" x14ac:dyDescent="0.25">
      <c r="A246" s="5">
        <v>44348.446527777778</v>
      </c>
      <c r="B246" t="s">
        <v>6291</v>
      </c>
      <c r="C246">
        <v>-1.2139</v>
      </c>
      <c r="D246">
        <v>-1.2478</v>
      </c>
      <c r="E246">
        <v>-1.4750000000000001</v>
      </c>
      <c r="F246" t="s">
        <v>6362</v>
      </c>
    </row>
    <row r="247" spans="1:6" x14ac:dyDescent="0.25">
      <c r="A247" s="5">
        <v>44348.446527777778</v>
      </c>
      <c r="B247" t="s">
        <v>6291</v>
      </c>
      <c r="C247">
        <v>0.31469999999999998</v>
      </c>
      <c r="D247">
        <v>0.32690000000000002</v>
      </c>
      <c r="E247">
        <v>0.108</v>
      </c>
      <c r="F247" t="s">
        <v>6363</v>
      </c>
    </row>
    <row r="248" spans="1:6" x14ac:dyDescent="0.25">
      <c r="A248" s="5">
        <v>44348.446527777778</v>
      </c>
      <c r="B248" t="s">
        <v>6291</v>
      </c>
      <c r="C248">
        <v>-0.39410000000000001</v>
      </c>
      <c r="D248">
        <v>-0.19220000000000001</v>
      </c>
      <c r="E248">
        <v>1.7500000000000002E-2</v>
      </c>
      <c r="F248" t="s">
        <v>6364</v>
      </c>
    </row>
    <row r="249" spans="1:6" x14ac:dyDescent="0.25">
      <c r="A249" s="5">
        <v>44348.446527777778</v>
      </c>
      <c r="B249" t="s">
        <v>6291</v>
      </c>
      <c r="C249">
        <v>0.39700000000000002</v>
      </c>
      <c r="D249">
        <v>0.54759999999999998</v>
      </c>
      <c r="E249">
        <v>0.38829999999999998</v>
      </c>
      <c r="F249" t="s">
        <v>6365</v>
      </c>
    </row>
    <row r="250" spans="1:6" x14ac:dyDescent="0.25">
      <c r="A250" s="5">
        <v>44348.446527777778</v>
      </c>
      <c r="B250" t="s">
        <v>6291</v>
      </c>
      <c r="C250">
        <v>-1.2846</v>
      </c>
      <c r="D250">
        <v>-0.79610000000000003</v>
      </c>
      <c r="E250">
        <v>-1.0265</v>
      </c>
      <c r="F250" t="s">
        <v>6366</v>
      </c>
    </row>
    <row r="251" spans="1:6" x14ac:dyDescent="0.25">
      <c r="A251" s="5">
        <v>44348.446527777778</v>
      </c>
      <c r="B251" t="s">
        <v>6291</v>
      </c>
      <c r="C251">
        <v>1.645</v>
      </c>
      <c r="D251">
        <v>1.6621999999999999</v>
      </c>
      <c r="E251">
        <v>2.1619000000000002</v>
      </c>
      <c r="F251" t="s">
        <v>6367</v>
      </c>
    </row>
    <row r="252" spans="1:6" x14ac:dyDescent="0.25">
      <c r="A252" s="5">
        <v>44348.446527777778</v>
      </c>
      <c r="B252" t="s">
        <v>6291</v>
      </c>
      <c r="C252">
        <v>0.70989999999999998</v>
      </c>
      <c r="D252">
        <v>0.58160000000000001</v>
      </c>
      <c r="E252">
        <v>0.43519999999999998</v>
      </c>
      <c r="F252" t="s">
        <v>6368</v>
      </c>
    </row>
    <row r="253" spans="1:6" x14ac:dyDescent="0.25">
      <c r="A253" s="5">
        <v>44348.446527777778</v>
      </c>
      <c r="B253" t="s">
        <v>6291</v>
      </c>
      <c r="C253">
        <v>0.68989999999999996</v>
      </c>
      <c r="D253">
        <v>0.87009999999999998</v>
      </c>
      <c r="E253">
        <v>0.91139999999999999</v>
      </c>
      <c r="F253" t="s">
        <v>6369</v>
      </c>
    </row>
    <row r="254" spans="1:6" x14ac:dyDescent="0.25">
      <c r="A254" s="5">
        <v>44348.446527777778</v>
      </c>
      <c r="B254" t="s">
        <v>6291</v>
      </c>
      <c r="C254">
        <v>0.17699999999999999</v>
      </c>
      <c r="D254">
        <v>0.23139999999999999</v>
      </c>
      <c r="E254">
        <v>1.2699999999999999E-2</v>
      </c>
      <c r="F254" t="s">
        <v>6370</v>
      </c>
    </row>
    <row r="255" spans="1:6" x14ac:dyDescent="0.25">
      <c r="A255" s="5">
        <v>44348.446527777778</v>
      </c>
      <c r="B255" t="s">
        <v>6291</v>
      </c>
      <c r="C255">
        <v>-0.49659999999999999</v>
      </c>
      <c r="D255">
        <v>-0.2621</v>
      </c>
      <c r="E255">
        <v>-0.78439999999999999</v>
      </c>
      <c r="F255" t="s">
        <v>6371</v>
      </c>
    </row>
    <row r="256" spans="1:6" x14ac:dyDescent="0.25">
      <c r="A256" s="5">
        <v>44348.446527777778</v>
      </c>
      <c r="B256" t="s">
        <v>6291</v>
      </c>
      <c r="C256">
        <v>-0.24490000000000001</v>
      </c>
      <c r="D256">
        <v>-0.33139999999999997</v>
      </c>
      <c r="E256">
        <v>-0.39290000000000003</v>
      </c>
      <c r="F256" t="s">
        <v>6372</v>
      </c>
    </row>
    <row r="257" spans="1:8" x14ac:dyDescent="0.25">
      <c r="A257" s="5">
        <v>44348.446527777778</v>
      </c>
      <c r="B257" t="s">
        <v>6291</v>
      </c>
      <c r="C257">
        <v>-0.12709999999999999</v>
      </c>
      <c r="D257">
        <v>0.1825</v>
      </c>
      <c r="E257">
        <v>0.26140000000000002</v>
      </c>
      <c r="F257" t="s">
        <v>6373</v>
      </c>
    </row>
    <row r="258" spans="1:8" x14ac:dyDescent="0.25">
      <c r="A258" s="5">
        <v>44348.446527777778</v>
      </c>
      <c r="B258" t="s">
        <v>6291</v>
      </c>
      <c r="C258">
        <v>-0.42680000000000001</v>
      </c>
      <c r="D258">
        <v>-0.24429999999999999</v>
      </c>
      <c r="E258">
        <v>-8.5000000000000006E-3</v>
      </c>
      <c r="F258" t="s">
        <v>6374</v>
      </c>
    </row>
    <row r="259" spans="1:8" x14ac:dyDescent="0.25">
      <c r="A259" s="5">
        <v>44348.446527777778</v>
      </c>
      <c r="B259" t="s">
        <v>6291</v>
      </c>
      <c r="C259">
        <v>-0.44950000000000001</v>
      </c>
      <c r="D259">
        <v>-0.44400000000000001</v>
      </c>
      <c r="E259">
        <v>-0.23469999999999999</v>
      </c>
      <c r="F259" t="s">
        <v>6375</v>
      </c>
    </row>
    <row r="260" spans="1:8" x14ac:dyDescent="0.25">
      <c r="A260" s="5">
        <v>44348.446527777778</v>
      </c>
      <c r="B260" t="s">
        <v>6291</v>
      </c>
      <c r="C260">
        <v>-4.681</v>
      </c>
      <c r="D260">
        <v>-3.9702999999999999</v>
      </c>
      <c r="E260">
        <v>-4.016</v>
      </c>
      <c r="F260" t="s">
        <v>6376</v>
      </c>
    </row>
    <row r="261" spans="1:8" x14ac:dyDescent="0.25">
      <c r="A261" s="5">
        <v>44348.446527777778</v>
      </c>
      <c r="B261" t="s">
        <v>6291</v>
      </c>
      <c r="C261" t="s">
        <v>6377</v>
      </c>
    </row>
    <row r="262" spans="1:8" x14ac:dyDescent="0.25">
      <c r="A262" s="5">
        <v>44348.446527777778</v>
      </c>
      <c r="B262" t="s">
        <v>6291</v>
      </c>
      <c r="C262" t="s">
        <v>6378</v>
      </c>
    </row>
    <row r="263" spans="1:8" x14ac:dyDescent="0.25">
      <c r="A263" s="5">
        <v>44348.446527777778</v>
      </c>
      <c r="B263" t="s">
        <v>6291</v>
      </c>
      <c r="C263" t="s">
        <v>6379</v>
      </c>
    </row>
    <row r="264" spans="1:8" x14ac:dyDescent="0.25">
      <c r="A264" s="5">
        <v>44348.446527777778</v>
      </c>
      <c r="B264" t="s">
        <v>6291</v>
      </c>
      <c r="C264" t="s">
        <v>6380</v>
      </c>
    </row>
    <row r="265" spans="1:8" x14ac:dyDescent="0.25">
      <c r="A265" s="5">
        <v>44348.446527777778</v>
      </c>
      <c r="B265" t="s">
        <v>6291</v>
      </c>
      <c r="C265" t="s">
        <v>6381</v>
      </c>
    </row>
    <row r="266" spans="1:8" x14ac:dyDescent="0.25">
      <c r="A266" s="5">
        <v>44348.446527777778</v>
      </c>
      <c r="B266" t="s">
        <v>6291</v>
      </c>
      <c r="C266" t="s">
        <v>6382</v>
      </c>
    </row>
    <row r="267" spans="1:8" x14ac:dyDescent="0.25">
      <c r="A267" s="5">
        <v>44348.446527777778</v>
      </c>
      <c r="B267" t="s">
        <v>6291</v>
      </c>
      <c r="C267" t="s">
        <v>6383</v>
      </c>
      <c r="D267" t="s">
        <v>6384</v>
      </c>
      <c r="E267" t="s">
        <v>6385</v>
      </c>
      <c r="F267" t="s">
        <v>6386</v>
      </c>
      <c r="G267" t="s">
        <v>6387</v>
      </c>
      <c r="H267" t="s">
        <v>6388</v>
      </c>
    </row>
    <row r="268" spans="1:8" x14ac:dyDescent="0.25">
      <c r="A268" s="5">
        <v>44348.446527777778</v>
      </c>
      <c r="B268" t="s">
        <v>6291</v>
      </c>
      <c r="C268" t="s">
        <v>6389</v>
      </c>
    </row>
    <row r="269" spans="1:8" x14ac:dyDescent="0.25">
      <c r="A269" s="5">
        <v>44348.446527777778</v>
      </c>
      <c r="B269" t="s">
        <v>6291</v>
      </c>
      <c r="C269" t="s">
        <v>6390</v>
      </c>
    </row>
    <row r="270" spans="1:8" x14ac:dyDescent="0.25">
      <c r="A270" s="5">
        <v>44348.446527777778</v>
      </c>
      <c r="B270" t="s">
        <v>6291</v>
      </c>
      <c r="C270" t="s">
        <v>6391</v>
      </c>
    </row>
    <row r="271" spans="1:8" x14ac:dyDescent="0.25">
      <c r="A271" s="5">
        <v>44348.446527777778</v>
      </c>
      <c r="B271" t="s">
        <v>6392</v>
      </c>
      <c r="C271" t="s">
        <v>6393</v>
      </c>
    </row>
    <row r="272" spans="1:8" x14ac:dyDescent="0.25">
      <c r="A272" s="5">
        <v>44348.446527777778</v>
      </c>
      <c r="B272" t="s">
        <v>6392</v>
      </c>
      <c r="C272" t="s">
        <v>6394</v>
      </c>
    </row>
    <row r="273" spans="1:3" x14ac:dyDescent="0.25">
      <c r="A273" s="5">
        <v>44348.446527777778</v>
      </c>
      <c r="B273" t="s">
        <v>6392</v>
      </c>
      <c r="C273" t="s">
        <v>6395</v>
      </c>
    </row>
    <row r="274" spans="1:3" x14ac:dyDescent="0.25">
      <c r="A274" s="5">
        <v>44348.446527777778</v>
      </c>
      <c r="B274" t="s">
        <v>6392</v>
      </c>
      <c r="C274" t="s">
        <v>6396</v>
      </c>
    </row>
    <row r="275" spans="1:3" x14ac:dyDescent="0.25">
      <c r="A275" s="5">
        <v>44348.447222222225</v>
      </c>
      <c r="B275" t="s">
        <v>6392</v>
      </c>
      <c r="C275" t="s">
        <v>6397</v>
      </c>
    </row>
    <row r="276" spans="1:3" x14ac:dyDescent="0.25">
      <c r="A276" s="5">
        <v>44348.447222222225</v>
      </c>
      <c r="B276" t="s">
        <v>6392</v>
      </c>
      <c r="C276" t="s">
        <v>6398</v>
      </c>
    </row>
    <row r="277" spans="1:3" x14ac:dyDescent="0.25">
      <c r="A277" s="5">
        <v>44348.447222222225</v>
      </c>
      <c r="B277" t="s">
        <v>6392</v>
      </c>
      <c r="C277" t="s">
        <v>6399</v>
      </c>
    </row>
    <row r="278" spans="1:3" x14ac:dyDescent="0.25">
      <c r="A278" s="5">
        <v>44348.447222222225</v>
      </c>
      <c r="B278" t="s">
        <v>6392</v>
      </c>
      <c r="C278" t="s">
        <v>6400</v>
      </c>
    </row>
    <row r="279" spans="1:3" x14ac:dyDescent="0.25">
      <c r="A279" s="5">
        <v>44348.447222222225</v>
      </c>
      <c r="B279" t="s">
        <v>6392</v>
      </c>
      <c r="C279" t="s">
        <v>6401</v>
      </c>
    </row>
    <row r="280" spans="1:3" x14ac:dyDescent="0.25">
      <c r="A280" s="5">
        <v>44348.447222222225</v>
      </c>
      <c r="B280" t="s">
        <v>6392</v>
      </c>
      <c r="C280" t="s">
        <v>6402</v>
      </c>
    </row>
    <row r="281" spans="1:3" x14ac:dyDescent="0.25">
      <c r="A281" s="5">
        <v>44348.447222222225</v>
      </c>
      <c r="B281" t="s">
        <v>6392</v>
      </c>
      <c r="C281" t="s">
        <v>6403</v>
      </c>
    </row>
    <row r="282" spans="1:3" x14ac:dyDescent="0.25">
      <c r="A282" s="5">
        <v>44348.447222222225</v>
      </c>
      <c r="B282" t="s">
        <v>6392</v>
      </c>
      <c r="C282" t="s">
        <v>6404</v>
      </c>
    </row>
    <row r="283" spans="1:3" x14ac:dyDescent="0.25">
      <c r="A283" s="5">
        <v>44348.447222222225</v>
      </c>
      <c r="B283" t="s">
        <v>6392</v>
      </c>
      <c r="C283" t="s">
        <v>6405</v>
      </c>
    </row>
    <row r="284" spans="1:3" x14ac:dyDescent="0.25">
      <c r="A284" s="5">
        <v>44348.447916666664</v>
      </c>
      <c r="B284" t="s">
        <v>6392</v>
      </c>
      <c r="C284" t="s">
        <v>6406</v>
      </c>
    </row>
    <row r="285" spans="1:3" x14ac:dyDescent="0.25">
      <c r="A285" s="5">
        <v>44348.447916666664</v>
      </c>
      <c r="B285" t="s">
        <v>6392</v>
      </c>
      <c r="C285" t="s">
        <v>6407</v>
      </c>
    </row>
    <row r="286" spans="1:3" x14ac:dyDescent="0.25">
      <c r="A286" s="5">
        <v>44348.448611111111</v>
      </c>
      <c r="B286" t="s">
        <v>6392</v>
      </c>
      <c r="C286" t="s">
        <v>6408</v>
      </c>
    </row>
    <row r="287" spans="1:3" x14ac:dyDescent="0.25">
      <c r="A287" s="5">
        <v>44348.448611111111</v>
      </c>
      <c r="B287" t="s">
        <v>6392</v>
      </c>
      <c r="C287" t="s">
        <v>6409</v>
      </c>
    </row>
    <row r="288" spans="1:3" x14ac:dyDescent="0.25">
      <c r="A288" s="5">
        <v>44348.448611111111</v>
      </c>
      <c r="B288" t="s">
        <v>6251</v>
      </c>
      <c r="C288" t="s">
        <v>6410</v>
      </c>
    </row>
    <row r="289" spans="1:3" x14ac:dyDescent="0.25">
      <c r="A289" s="5">
        <v>44348.448611111111</v>
      </c>
      <c r="B289" t="s">
        <v>6251</v>
      </c>
      <c r="C289" t="s">
        <v>6411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workbookViewId="0">
      <selection sqref="A1:XFD1"/>
    </sheetView>
  </sheetViews>
  <sheetFormatPr defaultRowHeight="15" x14ac:dyDescent="0.25"/>
  <sheetData>
    <row r="1" spans="1:1" x14ac:dyDescent="0.25">
      <c r="A1" t="s">
        <v>6153</v>
      </c>
    </row>
    <row r="2" spans="1:1" x14ac:dyDescent="0.25">
      <c r="A2" t="s">
        <v>6412</v>
      </c>
    </row>
    <row r="3" spans="1:1" x14ac:dyDescent="0.25">
      <c r="A3" t="s">
        <v>6153</v>
      </c>
    </row>
    <row r="4" spans="1:1" x14ac:dyDescent="0.25">
      <c r="A4" t="s">
        <v>6155</v>
      </c>
    </row>
    <row r="5" spans="1:1" x14ac:dyDescent="0.25">
      <c r="A5" t="s">
        <v>6413</v>
      </c>
    </row>
    <row r="6" spans="1:1" x14ac:dyDescent="0.25">
      <c r="A6" t="s">
        <v>6414</v>
      </c>
    </row>
    <row r="7" spans="1:1" x14ac:dyDescent="0.25">
      <c r="A7" t="s">
        <v>6415</v>
      </c>
    </row>
    <row r="8" spans="1:1" x14ac:dyDescent="0.25">
      <c r="A8" t="s">
        <v>6416</v>
      </c>
    </row>
    <row r="9" spans="1:1" x14ac:dyDescent="0.25">
      <c r="A9" t="s">
        <v>6160</v>
      </c>
    </row>
    <row r="12" spans="1:1" x14ac:dyDescent="0.25">
      <c r="A12" t="s">
        <v>6161</v>
      </c>
    </row>
    <row r="13" spans="1:1" x14ac:dyDescent="0.25">
      <c r="A13" t="s">
        <v>6162</v>
      </c>
    </row>
    <row r="14" spans="1:1" x14ac:dyDescent="0.25">
      <c r="A14" t="s">
        <v>6161</v>
      </c>
    </row>
    <row r="16" spans="1:1" x14ac:dyDescent="0.25">
      <c r="A16" t="s">
        <v>6417</v>
      </c>
    </row>
    <row r="17" spans="1:1" x14ac:dyDescent="0.25">
      <c r="A17" t="s">
        <v>6418</v>
      </c>
    </row>
    <row r="18" spans="1:1" x14ac:dyDescent="0.25">
      <c r="A18" t="s">
        <v>6419</v>
      </c>
    </row>
    <row r="19" spans="1:1" x14ac:dyDescent="0.25">
      <c r="A19" t="s">
        <v>6420</v>
      </c>
    </row>
    <row r="20" spans="1:1" x14ac:dyDescent="0.25">
      <c r="A20" t="s">
        <v>6421</v>
      </c>
    </row>
    <row r="21" spans="1:1" x14ac:dyDescent="0.25">
      <c r="A21" t="s">
        <v>6422</v>
      </c>
    </row>
    <row r="22" spans="1:1" x14ac:dyDescent="0.25">
      <c r="A22" t="s">
        <v>6423</v>
      </c>
    </row>
    <row r="23" spans="1:1" x14ac:dyDescent="0.25">
      <c r="A23" t="s">
        <v>6424</v>
      </c>
    </row>
    <row r="24" spans="1:1" x14ac:dyDescent="0.25">
      <c r="A24" t="s">
        <v>6425</v>
      </c>
    </row>
    <row r="26" spans="1:1" x14ac:dyDescent="0.25">
      <c r="A26" t="s">
        <v>6426</v>
      </c>
    </row>
    <row r="27" spans="1:1" x14ac:dyDescent="0.25">
      <c r="A27" t="s">
        <v>6427</v>
      </c>
    </row>
    <row r="29" spans="1:1" x14ac:dyDescent="0.25">
      <c r="A29" t="s">
        <v>6428</v>
      </c>
    </row>
    <row r="30" spans="1:1" x14ac:dyDescent="0.25">
      <c r="A30" t="s">
        <v>6429</v>
      </c>
    </row>
    <row r="31" spans="1:1" x14ac:dyDescent="0.25">
      <c r="A31" t="s">
        <v>6430</v>
      </c>
    </row>
    <row r="33" spans="1:1" x14ac:dyDescent="0.25">
      <c r="A33" t="s">
        <v>6161</v>
      </c>
    </row>
    <row r="34" spans="1:1" x14ac:dyDescent="0.25">
      <c r="A34" t="s">
        <v>6431</v>
      </c>
    </row>
    <row r="35" spans="1:1" x14ac:dyDescent="0.25">
      <c r="A35" t="s">
        <v>6161</v>
      </c>
    </row>
    <row r="36" spans="1:1" x14ac:dyDescent="0.25">
      <c r="A36" t="s">
        <v>6432</v>
      </c>
    </row>
    <row r="37" spans="1:1" x14ac:dyDescent="0.25">
      <c r="A37" t="e">
        <f>- Spectra to Store:  Identified or Quantified</f>
        <v>#NAME?</v>
      </c>
    </row>
    <row r="38" spans="1:1" x14ac:dyDescent="0.25">
      <c r="A38" t="e">
        <f>- Feature Traces to Store:  All</f>
        <v>#NAME?</v>
      </c>
    </row>
    <row r="40" spans="1:1" x14ac:dyDescent="0.25">
      <c r="A40" t="s">
        <v>6433</v>
      </c>
    </row>
    <row r="41" spans="1:1" x14ac:dyDescent="0.25">
      <c r="A41" t="e">
        <f>- Merge Mode:  Globally by Search Engine Type</f>
        <v>#NAME?</v>
      </c>
    </row>
    <row r="43" spans="1:1" x14ac:dyDescent="0.25">
      <c r="A43" t="s">
        <v>6434</v>
      </c>
    </row>
    <row r="44" spans="1:1" x14ac:dyDescent="0.25">
      <c r="A44" t="e">
        <f>- Reported FASTA Title Lines:  Best match</f>
        <v>#NAME?</v>
      </c>
    </row>
    <row r="45" spans="1:1" x14ac:dyDescent="0.25">
      <c r="A45" t="e">
        <f>- Title Line Rule:  standard</f>
        <v>#NAME?</v>
      </c>
    </row>
    <row r="47" spans="1:1" x14ac:dyDescent="0.25">
      <c r="A47" t="s">
        <v>6435</v>
      </c>
    </row>
    <row r="48" spans="1:1" x14ac:dyDescent="0.25">
      <c r="A48" t="s">
        <v>6233</v>
      </c>
    </row>
    <row r="49" spans="1:1" x14ac:dyDescent="0.25">
      <c r="A49" t="s">
        <v>6234</v>
      </c>
    </row>
    <row r="50" spans="1:1" x14ac:dyDescent="0.25">
      <c r="A50" t="s">
        <v>6436</v>
      </c>
    </row>
    <row r="52" spans="1:1" x14ac:dyDescent="0.25">
      <c r="A52" t="s">
        <v>6437</v>
      </c>
    </row>
    <row r="53" spans="1:1" x14ac:dyDescent="0.25">
      <c r="A53" t="e">
        <f ca="1">- MSF File(s):  D:\cnelson\053021\CN052721_053021_PD2_4\CN052721_053021_12441.msf</f>
        <v>#NAME?</v>
      </c>
    </row>
    <row r="55" spans="1:1" x14ac:dyDescent="0.25">
      <c r="A55" t="s">
        <v>6161</v>
      </c>
    </row>
    <row r="56" spans="1:1" x14ac:dyDescent="0.25">
      <c r="A56" t="s">
        <v>6438</v>
      </c>
    </row>
    <row r="57" spans="1:1" x14ac:dyDescent="0.25">
      <c r="A57" t="s">
        <v>6161</v>
      </c>
    </row>
    <row r="58" spans="1:1" x14ac:dyDescent="0.25">
      <c r="A58" t="s">
        <v>6439</v>
      </c>
    </row>
    <row r="59" spans="1:1" x14ac:dyDescent="0.25">
      <c r="A59" t="s">
        <v>6440</v>
      </c>
    </row>
    <row r="61" spans="1:1" x14ac:dyDescent="0.25">
      <c r="A61" t="s">
        <v>6161</v>
      </c>
    </row>
    <row r="62" spans="1:1" x14ac:dyDescent="0.25">
      <c r="A62" t="s">
        <v>6441</v>
      </c>
    </row>
    <row r="63" spans="1:1" x14ac:dyDescent="0.25">
      <c r="A63" t="s">
        <v>6161</v>
      </c>
    </row>
    <row r="64" spans="1:1" x14ac:dyDescent="0.25">
      <c r="A64" t="s">
        <v>6442</v>
      </c>
    </row>
    <row r="65" spans="1:1" x14ac:dyDescent="0.25">
      <c r="A65" t="e">
        <f>- Validation Mode:  Automatic (Control Peptide level error rate if possible)</f>
        <v>#NAME?</v>
      </c>
    </row>
    <row r="66" spans="1:1" x14ac:dyDescent="0.25">
      <c r="A66" t="s">
        <v>6443</v>
      </c>
    </row>
    <row r="67" spans="1:1" x14ac:dyDescent="0.25">
      <c r="A67" t="s">
        <v>6444</v>
      </c>
    </row>
    <row r="68" spans="1:1" x14ac:dyDescent="0.25">
      <c r="A68" t="s">
        <v>6445</v>
      </c>
    </row>
    <row r="69" spans="1:1" x14ac:dyDescent="0.25">
      <c r="A69" t="s">
        <v>6446</v>
      </c>
    </row>
    <row r="71" spans="1:1" x14ac:dyDescent="0.25">
      <c r="A71" t="s">
        <v>6447</v>
      </c>
    </row>
    <row r="72" spans="1:1" x14ac:dyDescent="0.25">
      <c r="A72" t="e">
        <f>- Validation based on:  q-Value</f>
        <v>#NAME?</v>
      </c>
    </row>
    <row r="73" spans="1:1" x14ac:dyDescent="0.25">
      <c r="A73" t="e">
        <f>- Target/Decoy Selection for PSM level FDR Calculation based on Score:  Automatic</f>
        <v>#NAME?</v>
      </c>
    </row>
    <row r="74" spans="1:1" x14ac:dyDescent="0.25">
      <c r="A74" t="s">
        <v>6448</v>
      </c>
    </row>
    <row r="76" spans="1:1" x14ac:dyDescent="0.25">
      <c r="A76" t="s">
        <v>6161</v>
      </c>
    </row>
    <row r="77" spans="1:1" x14ac:dyDescent="0.25">
      <c r="A77" t="s">
        <v>6449</v>
      </c>
    </row>
    <row r="78" spans="1:1" x14ac:dyDescent="0.25">
      <c r="A78" t="s">
        <v>6161</v>
      </c>
    </row>
    <row r="79" spans="1:1" x14ac:dyDescent="0.25">
      <c r="A79" t="s">
        <v>6450</v>
      </c>
    </row>
    <row r="80" spans="1:1" x14ac:dyDescent="0.25">
      <c r="A80" t="e">
        <f>- Peptide Confidence At Least:  High</f>
        <v>#NAME?</v>
      </c>
    </row>
    <row r="81" spans="1:1" x14ac:dyDescent="0.25">
      <c r="A81" t="s">
        <v>6451</v>
      </c>
    </row>
    <row r="82" spans="1:1" x14ac:dyDescent="0.25">
      <c r="A82" t="s">
        <v>6452</v>
      </c>
    </row>
    <row r="83" spans="1:1" x14ac:dyDescent="0.25">
      <c r="A83" t="s">
        <v>6453</v>
      </c>
    </row>
    <row r="85" spans="1:1" x14ac:dyDescent="0.25">
      <c r="A85" t="s">
        <v>6454</v>
      </c>
    </row>
    <row r="86" spans="1:1" x14ac:dyDescent="0.25">
      <c r="A86" t="s">
        <v>6455</v>
      </c>
    </row>
    <row r="87" spans="1:1" x14ac:dyDescent="0.25">
      <c r="A87" t="s">
        <v>6456</v>
      </c>
    </row>
    <row r="88" spans="1:1" x14ac:dyDescent="0.25">
      <c r="A88" t="s">
        <v>6457</v>
      </c>
    </row>
    <row r="90" spans="1:1" x14ac:dyDescent="0.25">
      <c r="A90" t="s">
        <v>6161</v>
      </c>
    </row>
    <row r="91" spans="1:1" x14ac:dyDescent="0.25">
      <c r="A91" t="s">
        <v>6458</v>
      </c>
    </row>
    <row r="92" spans="1:1" x14ac:dyDescent="0.25">
      <c r="A92" t="s">
        <v>6161</v>
      </c>
    </row>
    <row r="93" spans="1:1" x14ac:dyDescent="0.25">
      <c r="A93" t="s">
        <v>6459</v>
      </c>
    </row>
    <row r="95" spans="1:1" x14ac:dyDescent="0.25">
      <c r="A95" t="s">
        <v>6161</v>
      </c>
    </row>
    <row r="96" spans="1:1" x14ac:dyDescent="0.25">
      <c r="A96" t="s">
        <v>6460</v>
      </c>
    </row>
    <row r="97" spans="1:1" x14ac:dyDescent="0.25">
      <c r="A97" t="s">
        <v>6161</v>
      </c>
    </row>
    <row r="98" spans="1:1" x14ac:dyDescent="0.25">
      <c r="A98" t="s">
        <v>6461</v>
      </c>
    </row>
    <row r="99" spans="1:1" x14ac:dyDescent="0.25">
      <c r="A99" t="s">
        <v>6462</v>
      </c>
    </row>
    <row r="101" spans="1:1" x14ac:dyDescent="0.25">
      <c r="A101" t="s">
        <v>6161</v>
      </c>
    </row>
    <row r="102" spans="1:1" x14ac:dyDescent="0.25">
      <c r="A102" t="s">
        <v>6463</v>
      </c>
    </row>
    <row r="103" spans="1:1" x14ac:dyDescent="0.25">
      <c r="A103" t="s">
        <v>6161</v>
      </c>
    </row>
    <row r="104" spans="1:1" x14ac:dyDescent="0.25">
      <c r="A104" t="s">
        <v>6464</v>
      </c>
    </row>
    <row r="105" spans="1:1" x14ac:dyDescent="0.25">
      <c r="A105" t="s">
        <v>6465</v>
      </c>
    </row>
    <row r="106" spans="1:1" x14ac:dyDescent="0.25">
      <c r="A106" t="s">
        <v>6466</v>
      </c>
    </row>
    <row r="108" spans="1:1" x14ac:dyDescent="0.25">
      <c r="A108" t="s">
        <v>6467</v>
      </c>
    </row>
    <row r="109" spans="1:1" x14ac:dyDescent="0.25">
      <c r="A109" t="e">
        <f>- Protein Modifications Reported:  only for Master Proteins</f>
        <v>#NAME?</v>
      </c>
    </row>
    <row r="111" spans="1:1" x14ac:dyDescent="0.25">
      <c r="A111" t="s">
        <v>6468</v>
      </c>
    </row>
    <row r="112" spans="1:1" x14ac:dyDescent="0.25">
      <c r="A112" t="e">
        <f>- Modification Sites Reported:  All and Specific</f>
        <v>#NAME?</v>
      </c>
    </row>
    <row r="113" spans="1:1" x14ac:dyDescent="0.25">
      <c r="A113" t="e">
        <f>- Minimum PSM Confidence:  High</f>
        <v>#NAME?</v>
      </c>
    </row>
    <row r="114" spans="1:1" x14ac:dyDescent="0.25">
      <c r="A114" t="s">
        <v>6469</v>
      </c>
    </row>
    <row r="115" spans="1:1" x14ac:dyDescent="0.25">
      <c r="A115" t="s">
        <v>6470</v>
      </c>
    </row>
    <row r="116" spans="1:1" x14ac:dyDescent="0.25">
      <c r="A116" t="s">
        <v>6471</v>
      </c>
    </row>
    <row r="118" spans="1:1" x14ac:dyDescent="0.25">
      <c r="A118" t="s">
        <v>6472</v>
      </c>
    </row>
    <row r="119" spans="1:1" x14ac:dyDescent="0.25">
      <c r="A119" t="e">
        <f>- Protein Positions for Peptides:  only for Master Proteins</f>
        <v>#NAME?</v>
      </c>
    </row>
    <row r="121" spans="1:1" x14ac:dyDescent="0.25">
      <c r="A121" t="s">
        <v>6161</v>
      </c>
    </row>
    <row r="122" spans="1:1" x14ac:dyDescent="0.25">
      <c r="A122" t="s">
        <v>6473</v>
      </c>
    </row>
    <row r="123" spans="1:1" x14ac:dyDescent="0.25">
      <c r="A123" t="s">
        <v>6161</v>
      </c>
    </row>
    <row r="124" spans="1:1" x14ac:dyDescent="0.25">
      <c r="A124" t="s">
        <v>6474</v>
      </c>
    </row>
    <row r="125" spans="1:1" x14ac:dyDescent="0.25">
      <c r="A125" t="s">
        <v>6236</v>
      </c>
    </row>
    <row r="126" spans="1:1" x14ac:dyDescent="0.25">
      <c r="A126" t="s">
        <v>6237</v>
      </c>
    </row>
    <row r="128" spans="1:1" x14ac:dyDescent="0.25">
      <c r="A128" t="s">
        <v>6161</v>
      </c>
    </row>
    <row r="129" spans="1:1" x14ac:dyDescent="0.25">
      <c r="A129" t="s">
        <v>6475</v>
      </c>
    </row>
    <row r="130" spans="1:1" x14ac:dyDescent="0.25">
      <c r="A130" t="s">
        <v>6161</v>
      </c>
    </row>
    <row r="131" spans="1:1" x14ac:dyDescent="0.25">
      <c r="A131" t="s">
        <v>6476</v>
      </c>
    </row>
    <row r="132" spans="1:1" x14ac:dyDescent="0.25">
      <c r="A132" t="s">
        <v>6477</v>
      </c>
    </row>
    <row r="133" spans="1:1" x14ac:dyDescent="0.25">
      <c r="A133" t="s">
        <v>6478</v>
      </c>
    </row>
    <row r="134" spans="1:1" x14ac:dyDescent="0.25">
      <c r="A134" t="s">
        <v>6479</v>
      </c>
    </row>
    <row r="135" spans="1:1" x14ac:dyDescent="0.25">
      <c r="A135" t="s">
        <v>6480</v>
      </c>
    </row>
    <row r="136" spans="1:1" x14ac:dyDescent="0.25">
      <c r="A136" t="s">
        <v>6481</v>
      </c>
    </row>
    <row r="137" spans="1:1" x14ac:dyDescent="0.25">
      <c r="A137" t="s">
        <v>6482</v>
      </c>
    </row>
    <row r="139" spans="1:1" x14ac:dyDescent="0.25">
      <c r="A139" t="s">
        <v>6483</v>
      </c>
    </row>
    <row r="140" spans="1:1" x14ac:dyDescent="0.25">
      <c r="A140" t="e">
        <f>- Protein Database:  SGD_Yeast_102519.fasta</f>
        <v>#NAME?</v>
      </c>
    </row>
    <row r="142" spans="1:1" x14ac:dyDescent="0.25">
      <c r="A142" t="s">
        <v>6161</v>
      </c>
    </row>
    <row r="143" spans="1:1" x14ac:dyDescent="0.25">
      <c r="A143" t="s">
        <v>6484</v>
      </c>
    </row>
    <row r="144" spans="1:1" x14ac:dyDescent="0.25">
      <c r="A144" t="s">
        <v>6161</v>
      </c>
    </row>
    <row r="145" spans="1:2" x14ac:dyDescent="0.25">
      <c r="A145" t="s">
        <v>6485</v>
      </c>
    </row>
    <row r="146" spans="1:2" x14ac:dyDescent="0.25">
      <c r="A146" t="s">
        <v>6486</v>
      </c>
    </row>
    <row r="147" spans="1:2" x14ac:dyDescent="0.25">
      <c r="B147" t="s">
        <v>6487</v>
      </c>
    </row>
    <row r="148" spans="1:2" x14ac:dyDescent="0.25">
      <c r="B148" t="s">
        <v>6488</v>
      </c>
    </row>
    <row r="149" spans="1:2" x14ac:dyDescent="0.25">
      <c r="B149" t="s">
        <v>6489</v>
      </c>
    </row>
    <row r="150" spans="1:2" x14ac:dyDescent="0.25">
      <c r="B150" t="s">
        <v>6490</v>
      </c>
    </row>
    <row r="152" spans="1:2" x14ac:dyDescent="0.25">
      <c r="B152" t="s">
        <v>6491</v>
      </c>
    </row>
    <row r="154" spans="1:2" x14ac:dyDescent="0.25">
      <c r="A154" t="s">
        <v>6161</v>
      </c>
    </row>
    <row r="155" spans="1:2" x14ac:dyDescent="0.25">
      <c r="A155" t="s">
        <v>6492</v>
      </c>
    </row>
    <row r="156" spans="1:2" x14ac:dyDescent="0.25">
      <c r="A156" t="s">
        <v>6161</v>
      </c>
    </row>
    <row r="157" spans="1:2" x14ac:dyDescent="0.25">
      <c r="A157" t="s">
        <v>6459</v>
      </c>
    </row>
    <row r="159" spans="1:2" x14ac:dyDescent="0.25">
      <c r="A159" t="s">
        <v>6161</v>
      </c>
    </row>
    <row r="160" spans="1:2" x14ac:dyDescent="0.25">
      <c r="A160" t="s">
        <v>6493</v>
      </c>
    </row>
    <row r="161" spans="1:3" x14ac:dyDescent="0.25">
      <c r="A161" t="s">
        <v>6161</v>
      </c>
    </row>
    <row r="162" spans="1:3" x14ac:dyDescent="0.25">
      <c r="A162" t="s">
        <v>6494</v>
      </c>
    </row>
    <row r="163" spans="1:3" x14ac:dyDescent="0.25">
      <c r="A163" t="e">
        <f>- Peptides to Use:  only unique Peptides based on Protein groups</f>
        <v>#NAME?</v>
      </c>
    </row>
    <row r="166" spans="1:3" x14ac:dyDescent="0.25">
      <c r="A166" t="s">
        <v>6161</v>
      </c>
    </row>
    <row r="167" spans="1:3" x14ac:dyDescent="0.25">
      <c r="A167" t="s">
        <v>6250</v>
      </c>
    </row>
    <row r="168" spans="1:3" x14ac:dyDescent="0.25">
      <c r="A168" t="s">
        <v>6161</v>
      </c>
    </row>
    <row r="169" spans="1:3" x14ac:dyDescent="0.25">
      <c r="A169" s="5">
        <v>44348.448611111111</v>
      </c>
      <c r="B169" t="s">
        <v>6251</v>
      </c>
      <c r="C169" t="s">
        <v>6495</v>
      </c>
    </row>
    <row r="170" spans="1:3" x14ac:dyDescent="0.25">
      <c r="A170" s="5">
        <v>44348.448611111111</v>
      </c>
      <c r="B170" t="s">
        <v>6496</v>
      </c>
      <c r="C170" t="s">
        <v>6497</v>
      </c>
    </row>
    <row r="171" spans="1:3" x14ac:dyDescent="0.25">
      <c r="A171" s="5">
        <v>44348.448611111111</v>
      </c>
      <c r="B171" t="s">
        <v>6496</v>
      </c>
      <c r="C171" t="s">
        <v>6498</v>
      </c>
    </row>
    <row r="172" spans="1:3" x14ac:dyDescent="0.25">
      <c r="A172" s="5">
        <v>44348.448611111111</v>
      </c>
      <c r="B172" t="s">
        <v>6496</v>
      </c>
      <c r="C172" t="s">
        <v>6499</v>
      </c>
    </row>
    <row r="173" spans="1:3" x14ac:dyDescent="0.25">
      <c r="A173" s="5">
        <v>44348.448611111111</v>
      </c>
      <c r="B173" t="s">
        <v>6496</v>
      </c>
      <c r="C173" t="s">
        <v>6500</v>
      </c>
    </row>
    <row r="174" spans="1:3" x14ac:dyDescent="0.25">
      <c r="A174" s="5">
        <v>44348.448611111111</v>
      </c>
      <c r="B174" t="s">
        <v>6496</v>
      </c>
      <c r="C174" t="s">
        <v>6501</v>
      </c>
    </row>
    <row r="175" spans="1:3" x14ac:dyDescent="0.25">
      <c r="A175" s="5">
        <v>44348.448611111111</v>
      </c>
      <c r="B175" t="s">
        <v>6496</v>
      </c>
      <c r="C175" t="s">
        <v>6502</v>
      </c>
    </row>
    <row r="176" spans="1:3" x14ac:dyDescent="0.25">
      <c r="A176" s="5">
        <v>44348.448611111111</v>
      </c>
      <c r="B176" t="s">
        <v>6496</v>
      </c>
      <c r="C176" t="s">
        <v>6503</v>
      </c>
    </row>
    <row r="177" spans="1:3" x14ac:dyDescent="0.25">
      <c r="A177" s="5">
        <v>44348.448611111111</v>
      </c>
      <c r="B177" t="s">
        <v>6496</v>
      </c>
      <c r="C177" t="s">
        <v>6504</v>
      </c>
    </row>
    <row r="178" spans="1:3" x14ac:dyDescent="0.25">
      <c r="A178" s="5">
        <v>44348.448611111111</v>
      </c>
      <c r="B178" t="s">
        <v>6496</v>
      </c>
      <c r="C178" t="s">
        <v>6505</v>
      </c>
    </row>
    <row r="179" spans="1:3" x14ac:dyDescent="0.25">
      <c r="A179" s="5">
        <v>44348.448611111111</v>
      </c>
      <c r="B179" t="s">
        <v>6496</v>
      </c>
      <c r="C179" t="s">
        <v>6506</v>
      </c>
    </row>
    <row r="180" spans="1:3" x14ac:dyDescent="0.25">
      <c r="A180" s="5">
        <v>44348.448611111111</v>
      </c>
      <c r="B180" t="s">
        <v>6496</v>
      </c>
      <c r="C180" t="s">
        <v>6507</v>
      </c>
    </row>
    <row r="181" spans="1:3" x14ac:dyDescent="0.25">
      <c r="A181" s="5">
        <v>44348.448611111111</v>
      </c>
      <c r="B181" t="s">
        <v>6496</v>
      </c>
      <c r="C181" t="s">
        <v>6508</v>
      </c>
    </row>
    <row r="182" spans="1:3" x14ac:dyDescent="0.25">
      <c r="A182" s="5">
        <v>44348.448611111111</v>
      </c>
      <c r="B182" t="s">
        <v>6496</v>
      </c>
      <c r="C182" t="s">
        <v>6509</v>
      </c>
    </row>
    <row r="183" spans="1:3" x14ac:dyDescent="0.25">
      <c r="A183" s="5">
        <v>44348.448611111111</v>
      </c>
      <c r="B183" t="s">
        <v>6496</v>
      </c>
      <c r="C183" t="s">
        <v>6510</v>
      </c>
    </row>
    <row r="184" spans="1:3" x14ac:dyDescent="0.25">
      <c r="A184" s="5">
        <v>44348.448611111111</v>
      </c>
      <c r="B184" t="s">
        <v>6496</v>
      </c>
      <c r="C184" t="s">
        <v>6511</v>
      </c>
    </row>
    <row r="185" spans="1:3" x14ac:dyDescent="0.25">
      <c r="A185" s="5">
        <v>44348.448611111111</v>
      </c>
      <c r="B185" t="s">
        <v>6496</v>
      </c>
      <c r="C185" t="s">
        <v>6512</v>
      </c>
    </row>
    <row r="186" spans="1:3" x14ac:dyDescent="0.25">
      <c r="A186" s="5">
        <v>44348.448611111111</v>
      </c>
      <c r="B186" t="s">
        <v>6496</v>
      </c>
      <c r="C186" t="s">
        <v>6513</v>
      </c>
    </row>
    <row r="187" spans="1:3" x14ac:dyDescent="0.25">
      <c r="A187" s="5">
        <v>44348.448611111111</v>
      </c>
      <c r="B187" t="s">
        <v>6514</v>
      </c>
      <c r="C187" t="s">
        <v>6515</v>
      </c>
    </row>
    <row r="188" spans="1:3" x14ac:dyDescent="0.25">
      <c r="A188" s="5">
        <v>44348.449305555558</v>
      </c>
      <c r="B188" t="s">
        <v>6514</v>
      </c>
      <c r="C188" t="s">
        <v>6516</v>
      </c>
    </row>
    <row r="189" spans="1:3" x14ac:dyDescent="0.25">
      <c r="A189" s="5">
        <v>44348.449305555558</v>
      </c>
      <c r="B189" t="s">
        <v>6514</v>
      </c>
      <c r="C189" t="s">
        <v>6517</v>
      </c>
    </row>
    <row r="190" spans="1:3" x14ac:dyDescent="0.25">
      <c r="A190" s="5">
        <v>44348.449305555558</v>
      </c>
      <c r="B190" t="s">
        <v>6514</v>
      </c>
      <c r="C190" t="s">
        <v>6518</v>
      </c>
    </row>
    <row r="191" spans="1:3" x14ac:dyDescent="0.25">
      <c r="A191" s="5">
        <v>44348.449305555558</v>
      </c>
      <c r="B191" t="s">
        <v>6514</v>
      </c>
      <c r="C191" t="s">
        <v>6519</v>
      </c>
    </row>
    <row r="192" spans="1:3" x14ac:dyDescent="0.25">
      <c r="A192" s="5">
        <v>44348.449305555558</v>
      </c>
      <c r="B192" t="s">
        <v>6520</v>
      </c>
      <c r="C192" t="s">
        <v>6521</v>
      </c>
    </row>
    <row r="193" spans="1:3" x14ac:dyDescent="0.25">
      <c r="A193" s="5">
        <v>44348.449305555558</v>
      </c>
      <c r="B193" t="s">
        <v>6520</v>
      </c>
      <c r="C193" t="s">
        <v>6522</v>
      </c>
    </row>
    <row r="194" spans="1:3" x14ac:dyDescent="0.25">
      <c r="A194" s="5">
        <v>44348.449305555558</v>
      </c>
      <c r="B194" t="s">
        <v>6520</v>
      </c>
      <c r="C194" t="s">
        <v>6523</v>
      </c>
    </row>
    <row r="195" spans="1:3" x14ac:dyDescent="0.25">
      <c r="A195" s="5">
        <v>44348.449305555558</v>
      </c>
      <c r="B195" t="s">
        <v>6520</v>
      </c>
      <c r="C195" t="s">
        <v>6524</v>
      </c>
    </row>
    <row r="196" spans="1:3" x14ac:dyDescent="0.25">
      <c r="A196" s="5">
        <v>44348.449305555558</v>
      </c>
      <c r="B196" t="s">
        <v>6520</v>
      </c>
      <c r="C196" t="s">
        <v>6525</v>
      </c>
    </row>
    <row r="197" spans="1:3" x14ac:dyDescent="0.25">
      <c r="A197" s="5">
        <v>44348.449305555558</v>
      </c>
      <c r="B197" t="s">
        <v>6520</v>
      </c>
      <c r="C197" t="s">
        <v>6526</v>
      </c>
    </row>
    <row r="198" spans="1:3" x14ac:dyDescent="0.25">
      <c r="A198" s="5">
        <v>44348.449305555558</v>
      </c>
      <c r="B198" t="s">
        <v>6527</v>
      </c>
      <c r="C198" t="s">
        <v>6528</v>
      </c>
    </row>
    <row r="199" spans="1:3" x14ac:dyDescent="0.25">
      <c r="A199" s="5">
        <v>44348.449305555558</v>
      </c>
      <c r="B199" t="s">
        <v>6527</v>
      </c>
      <c r="C199" t="s">
        <v>6529</v>
      </c>
    </row>
    <row r="200" spans="1:3" x14ac:dyDescent="0.25">
      <c r="A200" s="5">
        <v>44348.449305555558</v>
      </c>
      <c r="B200" t="s">
        <v>6527</v>
      </c>
      <c r="C200" t="s">
        <v>6530</v>
      </c>
    </row>
    <row r="201" spans="1:3" x14ac:dyDescent="0.25">
      <c r="A201" s="5">
        <v>44348.449305555558</v>
      </c>
      <c r="B201" t="s">
        <v>6527</v>
      </c>
      <c r="C201" t="s">
        <v>6531</v>
      </c>
    </row>
    <row r="202" spans="1:3" x14ac:dyDescent="0.25">
      <c r="A202" s="5">
        <v>44348.449305555558</v>
      </c>
      <c r="B202" t="s">
        <v>6527</v>
      </c>
      <c r="C202" t="s">
        <v>6532</v>
      </c>
    </row>
    <row r="203" spans="1:3" x14ac:dyDescent="0.25">
      <c r="A203" s="5">
        <v>44348.449305555558</v>
      </c>
      <c r="B203" t="s">
        <v>6527</v>
      </c>
      <c r="C203" t="s">
        <v>6533</v>
      </c>
    </row>
    <row r="204" spans="1:3" x14ac:dyDescent="0.25">
      <c r="A204" s="5">
        <v>44348.449305555558</v>
      </c>
      <c r="B204" t="s">
        <v>6527</v>
      </c>
      <c r="C204" t="s">
        <v>6534</v>
      </c>
    </row>
    <row r="205" spans="1:3" x14ac:dyDescent="0.25">
      <c r="A205" s="5">
        <v>44348.449305555558</v>
      </c>
      <c r="B205" t="s">
        <v>6527</v>
      </c>
      <c r="C205" t="s">
        <v>6535</v>
      </c>
    </row>
    <row r="206" spans="1:3" x14ac:dyDescent="0.25">
      <c r="A206" s="5">
        <v>44348.449305555558</v>
      </c>
      <c r="B206" t="s">
        <v>6527</v>
      </c>
      <c r="C206" t="s">
        <v>6536</v>
      </c>
    </row>
    <row r="207" spans="1:3" x14ac:dyDescent="0.25">
      <c r="A207" s="5">
        <v>44348.449305555558</v>
      </c>
      <c r="B207" t="s">
        <v>6527</v>
      </c>
      <c r="C207" t="s">
        <v>6537</v>
      </c>
    </row>
    <row r="208" spans="1:3" x14ac:dyDescent="0.25">
      <c r="A208" s="5">
        <v>44348.449305555558</v>
      </c>
      <c r="B208" t="s">
        <v>6538</v>
      </c>
      <c r="C208" t="s">
        <v>6539</v>
      </c>
    </row>
    <row r="209" spans="1:3" x14ac:dyDescent="0.25">
      <c r="A209" s="5">
        <v>44348.449305555558</v>
      </c>
      <c r="B209" t="s">
        <v>6538</v>
      </c>
      <c r="C209" t="s">
        <v>6540</v>
      </c>
    </row>
    <row r="210" spans="1:3" x14ac:dyDescent="0.25">
      <c r="A210" s="5">
        <v>44348.449305555558</v>
      </c>
      <c r="B210" t="s">
        <v>6538</v>
      </c>
      <c r="C210" t="s">
        <v>6541</v>
      </c>
    </row>
    <row r="211" spans="1:3" x14ac:dyDescent="0.25">
      <c r="A211" s="5">
        <v>44348.449305555558</v>
      </c>
      <c r="B211" t="s">
        <v>6538</v>
      </c>
      <c r="C211" t="s">
        <v>6542</v>
      </c>
    </row>
    <row r="212" spans="1:3" x14ac:dyDescent="0.25">
      <c r="A212" s="5">
        <v>44348.449305555558</v>
      </c>
      <c r="B212" t="s">
        <v>6538</v>
      </c>
      <c r="C212" t="s">
        <v>6543</v>
      </c>
    </row>
    <row r="213" spans="1:3" x14ac:dyDescent="0.25">
      <c r="A213" s="5">
        <v>44348.449305555558</v>
      </c>
      <c r="B213" t="s">
        <v>6538</v>
      </c>
      <c r="C213" t="s">
        <v>6544</v>
      </c>
    </row>
    <row r="214" spans="1:3" x14ac:dyDescent="0.25">
      <c r="A214" s="5">
        <v>44348.449305555558</v>
      </c>
      <c r="B214" t="s">
        <v>6538</v>
      </c>
      <c r="C214" t="s">
        <v>6545</v>
      </c>
    </row>
    <row r="215" spans="1:3" x14ac:dyDescent="0.25">
      <c r="A215" s="5">
        <v>44348.449305555558</v>
      </c>
      <c r="B215" t="s">
        <v>6546</v>
      </c>
      <c r="C215" t="s">
        <v>6547</v>
      </c>
    </row>
    <row r="216" spans="1:3" x14ac:dyDescent="0.25">
      <c r="A216" s="5">
        <v>44348.449305555558</v>
      </c>
      <c r="B216" t="s">
        <v>6546</v>
      </c>
      <c r="C216" t="s">
        <v>6548</v>
      </c>
    </row>
    <row r="217" spans="1:3" x14ac:dyDescent="0.25">
      <c r="A217" s="5">
        <v>44348.449305555558</v>
      </c>
      <c r="B217" t="s">
        <v>6546</v>
      </c>
      <c r="C217" t="s">
        <v>6549</v>
      </c>
    </row>
    <row r="218" spans="1:3" x14ac:dyDescent="0.25">
      <c r="A218" s="5">
        <v>44348.449305555558</v>
      </c>
      <c r="B218" t="s">
        <v>6546</v>
      </c>
      <c r="C218" t="s">
        <v>6550</v>
      </c>
    </row>
    <row r="219" spans="1:3" x14ac:dyDescent="0.25">
      <c r="A219" s="5">
        <v>44348.449305555558</v>
      </c>
      <c r="B219" t="s">
        <v>6546</v>
      </c>
      <c r="C219" t="s">
        <v>6551</v>
      </c>
    </row>
    <row r="220" spans="1:3" x14ac:dyDescent="0.25">
      <c r="A220" s="5">
        <v>44348.45</v>
      </c>
      <c r="B220" t="s">
        <v>6546</v>
      </c>
      <c r="C220" t="s">
        <v>6552</v>
      </c>
    </row>
    <row r="221" spans="1:3" x14ac:dyDescent="0.25">
      <c r="A221" s="5">
        <v>44348.45</v>
      </c>
      <c r="B221" t="s">
        <v>6546</v>
      </c>
      <c r="C221" t="s">
        <v>6553</v>
      </c>
    </row>
    <row r="222" spans="1:3" x14ac:dyDescent="0.25">
      <c r="A222" s="5">
        <v>44348.45</v>
      </c>
      <c r="B222" t="s">
        <v>6546</v>
      </c>
      <c r="C222" t="s">
        <v>6554</v>
      </c>
    </row>
    <row r="223" spans="1:3" x14ac:dyDescent="0.25">
      <c r="A223" s="5">
        <v>44348.45</v>
      </c>
      <c r="B223" t="s">
        <v>6546</v>
      </c>
      <c r="C223" t="s">
        <v>6555</v>
      </c>
    </row>
    <row r="224" spans="1:3" x14ac:dyDescent="0.25">
      <c r="A224" s="5">
        <v>44348.45</v>
      </c>
      <c r="B224" t="s">
        <v>6556</v>
      </c>
      <c r="C224" t="s">
        <v>6557</v>
      </c>
    </row>
    <row r="225" spans="1:3" x14ac:dyDescent="0.25">
      <c r="A225" s="5">
        <v>44348.45</v>
      </c>
      <c r="B225" t="s">
        <v>6556</v>
      </c>
      <c r="C225" t="s">
        <v>6558</v>
      </c>
    </row>
    <row r="226" spans="1:3" x14ac:dyDescent="0.25">
      <c r="A226" s="5">
        <v>44348.45</v>
      </c>
      <c r="B226" t="s">
        <v>6556</v>
      </c>
      <c r="C226" t="s">
        <v>6559</v>
      </c>
    </row>
    <row r="227" spans="1:3" x14ac:dyDescent="0.25">
      <c r="A227" s="5">
        <v>44348.45</v>
      </c>
      <c r="B227" t="s">
        <v>6556</v>
      </c>
      <c r="C227" t="s">
        <v>6560</v>
      </c>
    </row>
    <row r="228" spans="1:3" x14ac:dyDescent="0.25">
      <c r="A228" s="5">
        <v>44348.45</v>
      </c>
      <c r="B228" t="s">
        <v>6556</v>
      </c>
      <c r="C228" t="s">
        <v>6561</v>
      </c>
    </row>
    <row r="229" spans="1:3" x14ac:dyDescent="0.25">
      <c r="A229" s="5">
        <v>44348.45</v>
      </c>
      <c r="B229" t="s">
        <v>6556</v>
      </c>
      <c r="C229" t="s">
        <v>6562</v>
      </c>
    </row>
    <row r="230" spans="1:3" x14ac:dyDescent="0.25">
      <c r="A230" s="5">
        <v>44348.45</v>
      </c>
      <c r="B230" t="s">
        <v>6563</v>
      </c>
      <c r="C230" t="s">
        <v>6564</v>
      </c>
    </row>
    <row r="231" spans="1:3" x14ac:dyDescent="0.25">
      <c r="A231" s="5">
        <v>44348.45</v>
      </c>
      <c r="B231" t="s">
        <v>6563</v>
      </c>
      <c r="C231" t="s">
        <v>6565</v>
      </c>
    </row>
    <row r="232" spans="1:3" x14ac:dyDescent="0.25">
      <c r="A232" s="5">
        <v>44348.45</v>
      </c>
      <c r="B232" t="s">
        <v>6563</v>
      </c>
      <c r="C232" t="s">
        <v>6566</v>
      </c>
    </row>
    <row r="233" spans="1:3" x14ac:dyDescent="0.25">
      <c r="A233" s="5">
        <v>44348.45</v>
      </c>
      <c r="B233" t="s">
        <v>6563</v>
      </c>
      <c r="C233" t="s">
        <v>6567</v>
      </c>
    </row>
    <row r="234" spans="1:3" x14ac:dyDescent="0.25">
      <c r="A234" s="5">
        <v>44348.45</v>
      </c>
      <c r="B234" t="s">
        <v>6568</v>
      </c>
      <c r="C234" t="s">
        <v>6569</v>
      </c>
    </row>
    <row r="235" spans="1:3" x14ac:dyDescent="0.25">
      <c r="A235" s="5">
        <v>44348.45</v>
      </c>
      <c r="B235" t="s">
        <v>6568</v>
      </c>
      <c r="C235" t="s">
        <v>6570</v>
      </c>
    </row>
    <row r="236" spans="1:3" x14ac:dyDescent="0.25">
      <c r="A236" s="5">
        <v>44348.45</v>
      </c>
      <c r="B236" t="s">
        <v>6568</v>
      </c>
      <c r="C236" t="s">
        <v>6571</v>
      </c>
    </row>
    <row r="237" spans="1:3" x14ac:dyDescent="0.25">
      <c r="A237" s="5">
        <v>44348.45</v>
      </c>
      <c r="B237" t="s">
        <v>6568</v>
      </c>
      <c r="C237" t="s">
        <v>6572</v>
      </c>
    </row>
    <row r="238" spans="1:3" x14ac:dyDescent="0.25">
      <c r="A238" s="5">
        <v>44348.450694444444</v>
      </c>
      <c r="B238" t="s">
        <v>6568</v>
      </c>
      <c r="C238" t="s">
        <v>6573</v>
      </c>
    </row>
    <row r="239" spans="1:3" x14ac:dyDescent="0.25">
      <c r="A239" s="5">
        <v>44348.450694444444</v>
      </c>
      <c r="B239" t="s">
        <v>6568</v>
      </c>
      <c r="C239" t="s">
        <v>6574</v>
      </c>
    </row>
    <row r="240" spans="1:3" x14ac:dyDescent="0.25">
      <c r="A240" s="5">
        <v>44348.450694444444</v>
      </c>
      <c r="B240" t="s">
        <v>6568</v>
      </c>
      <c r="C240" t="s">
        <v>6575</v>
      </c>
    </row>
    <row r="241" spans="1:3" x14ac:dyDescent="0.25">
      <c r="A241" s="5">
        <v>44348.450694444444</v>
      </c>
      <c r="B241" t="s">
        <v>6568</v>
      </c>
      <c r="C241" t="s">
        <v>6576</v>
      </c>
    </row>
    <row r="242" spans="1:3" x14ac:dyDescent="0.25">
      <c r="A242" s="5">
        <v>44348.450694444444</v>
      </c>
      <c r="B242" t="s">
        <v>6568</v>
      </c>
      <c r="C242" t="s">
        <v>6577</v>
      </c>
    </row>
    <row r="243" spans="1:3" x14ac:dyDescent="0.25">
      <c r="A243" s="5">
        <v>44348.450694444444</v>
      </c>
      <c r="B243" t="s">
        <v>6568</v>
      </c>
      <c r="C243" t="s">
        <v>6578</v>
      </c>
    </row>
    <row r="244" spans="1:3" x14ac:dyDescent="0.25">
      <c r="A244" s="5">
        <v>44348.450694444444</v>
      </c>
      <c r="B244" t="s">
        <v>6568</v>
      </c>
      <c r="C244" t="s">
        <v>6579</v>
      </c>
    </row>
    <row r="245" spans="1:3" x14ac:dyDescent="0.25">
      <c r="A245" s="5">
        <v>44348.450694444444</v>
      </c>
      <c r="B245" t="s">
        <v>6568</v>
      </c>
      <c r="C245" t="s">
        <v>6580</v>
      </c>
    </row>
    <row r="246" spans="1:3" x14ac:dyDescent="0.25">
      <c r="A246" s="5">
        <v>44348.450694444444</v>
      </c>
      <c r="B246" t="s">
        <v>6581</v>
      </c>
      <c r="C246" t="s">
        <v>6582</v>
      </c>
    </row>
    <row r="247" spans="1:3" x14ac:dyDescent="0.25">
      <c r="A247" s="5">
        <v>44348.450694444444</v>
      </c>
      <c r="B247" t="s">
        <v>6583</v>
      </c>
      <c r="C247" t="s">
        <v>6584</v>
      </c>
    </row>
    <row r="248" spans="1:3" x14ac:dyDescent="0.25">
      <c r="A248" s="5">
        <v>44348.450694444444</v>
      </c>
      <c r="B248" t="s">
        <v>6583</v>
      </c>
      <c r="C248" t="s">
        <v>6585</v>
      </c>
    </row>
    <row r="249" spans="1:3" x14ac:dyDescent="0.25">
      <c r="A249" s="5">
        <v>44348.450694444444</v>
      </c>
      <c r="B249" t="s">
        <v>6586</v>
      </c>
      <c r="C249" t="s">
        <v>6587</v>
      </c>
    </row>
    <row r="250" spans="1:3" x14ac:dyDescent="0.25">
      <c r="A250" s="5">
        <v>44348.450694444444</v>
      </c>
      <c r="B250" t="s">
        <v>6586</v>
      </c>
      <c r="C250" t="s">
        <v>6588</v>
      </c>
    </row>
    <row r="251" spans="1:3" x14ac:dyDescent="0.25">
      <c r="A251" s="5">
        <v>44348.450694444444</v>
      </c>
      <c r="B251" t="s">
        <v>6586</v>
      </c>
      <c r="C251" t="s">
        <v>6589</v>
      </c>
    </row>
    <row r="252" spans="1:3" x14ac:dyDescent="0.25">
      <c r="A252" s="5">
        <v>44348.450694444444</v>
      </c>
      <c r="B252" t="s">
        <v>6251</v>
      </c>
      <c r="C252" t="s">
        <v>6590</v>
      </c>
    </row>
    <row r="253" spans="1:3" x14ac:dyDescent="0.25">
      <c r="A253" s="5">
        <v>44348.450694444444</v>
      </c>
      <c r="B253" t="s">
        <v>6251</v>
      </c>
      <c r="C253" t="s">
        <v>6591</v>
      </c>
    </row>
    <row r="254" spans="1:3" x14ac:dyDescent="0.25">
      <c r="A254" s="5">
        <v>44348.450694444444</v>
      </c>
      <c r="B254" t="s">
        <v>6251</v>
      </c>
      <c r="C254" t="s">
        <v>6592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Proteins &amp; Peptides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CN052721_053021_12441.pdResult using Thermo Proteome Discoverer 2.4.0.305</dc:description>
  <cp:lastModifiedBy>Owner</cp:lastModifiedBy>
  <dcterms:modified xsi:type="dcterms:W3CDTF">2021-06-01T21:17:35Z</dcterms:modified>
</cp:coreProperties>
</file>