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8_{8CF631E5-85C4-4E68-96EE-776E4A402FB4}" xr6:coauthVersionLast="47" xr6:coauthVersionMax="47" xr10:uidLastSave="{00000000-0000-0000-0000-000000000000}"/>
  <bookViews>
    <workbookView xWindow="11550" yWindow="90" windowWidth="14265" windowHeight="155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L2" i="1"/>
  <c r="K2" i="1"/>
  <c r="J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U2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2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M3" i="1"/>
  <c r="Q3" i="1"/>
  <c r="R3" i="1"/>
  <c r="M4" i="1"/>
  <c r="Q4" i="1"/>
  <c r="R4" i="1"/>
  <c r="M5" i="1"/>
  <c r="Q5" i="1"/>
  <c r="R5" i="1"/>
  <c r="M6" i="1"/>
  <c r="Q6" i="1"/>
  <c r="R6" i="1"/>
  <c r="M7" i="1"/>
  <c r="Q7" i="1"/>
  <c r="R7" i="1"/>
  <c r="M8" i="1"/>
  <c r="Q8" i="1"/>
  <c r="R8" i="1"/>
  <c r="M9" i="1"/>
  <c r="Q9" i="1"/>
  <c r="R9" i="1"/>
  <c r="M10" i="1"/>
  <c r="Q10" i="1"/>
  <c r="R10" i="1"/>
  <c r="M11" i="1"/>
  <c r="Q11" i="1"/>
  <c r="R11" i="1"/>
  <c r="M12" i="1"/>
  <c r="Q12" i="1"/>
  <c r="R12" i="1"/>
  <c r="M13" i="1"/>
  <c r="Q13" i="1"/>
  <c r="R13" i="1"/>
  <c r="M14" i="1"/>
  <c r="Q14" i="1"/>
  <c r="R14" i="1"/>
  <c r="M15" i="1"/>
  <c r="Q15" i="1"/>
  <c r="R15" i="1"/>
  <c r="M16" i="1"/>
  <c r="Q16" i="1"/>
  <c r="R16" i="1"/>
  <c r="M17" i="1"/>
  <c r="Q17" i="1"/>
  <c r="R17" i="1"/>
  <c r="M18" i="1"/>
  <c r="Q18" i="1"/>
  <c r="R18" i="1"/>
  <c r="M19" i="1"/>
  <c r="Q19" i="1"/>
  <c r="R19" i="1"/>
  <c r="M20" i="1"/>
  <c r="Q20" i="1"/>
  <c r="R20" i="1"/>
  <c r="M21" i="1"/>
  <c r="Q21" i="1"/>
  <c r="R21" i="1"/>
  <c r="M22" i="1"/>
  <c r="Q22" i="1"/>
  <c r="R22" i="1"/>
  <c r="M23" i="1"/>
  <c r="Q23" i="1"/>
  <c r="R23" i="1"/>
  <c r="M24" i="1"/>
  <c r="Q24" i="1"/>
  <c r="R24" i="1"/>
  <c r="M25" i="1"/>
  <c r="Q25" i="1"/>
  <c r="R25" i="1"/>
  <c r="M26" i="1"/>
  <c r="Q26" i="1"/>
  <c r="R26" i="1"/>
  <c r="M27" i="1"/>
  <c r="Q27" i="1"/>
  <c r="R27" i="1"/>
  <c r="M28" i="1"/>
  <c r="Q28" i="1"/>
  <c r="R28" i="1"/>
  <c r="M29" i="1"/>
  <c r="Q29" i="1"/>
  <c r="R29" i="1"/>
  <c r="M30" i="1"/>
  <c r="Q30" i="1"/>
  <c r="R30" i="1"/>
  <c r="M31" i="1"/>
  <c r="Q31" i="1"/>
  <c r="R31" i="1"/>
  <c r="M32" i="1"/>
  <c r="Q32" i="1"/>
  <c r="R32" i="1"/>
  <c r="M33" i="1"/>
  <c r="Q33" i="1"/>
  <c r="R33" i="1"/>
  <c r="M34" i="1"/>
  <c r="Q34" i="1"/>
  <c r="R34" i="1"/>
  <c r="M35" i="1"/>
  <c r="Q35" i="1"/>
  <c r="R35" i="1"/>
  <c r="M36" i="1"/>
  <c r="Q36" i="1"/>
  <c r="R36" i="1"/>
  <c r="M37" i="1"/>
  <c r="Q37" i="1"/>
  <c r="R37" i="1"/>
  <c r="M38" i="1"/>
  <c r="Q38" i="1"/>
  <c r="R38" i="1"/>
  <c r="M39" i="1"/>
  <c r="Q39" i="1"/>
  <c r="R39" i="1"/>
  <c r="M40" i="1"/>
  <c r="Q40" i="1"/>
  <c r="R40" i="1"/>
  <c r="M41" i="1"/>
  <c r="Q41" i="1"/>
  <c r="R41" i="1"/>
  <c r="M42" i="1"/>
  <c r="Q42" i="1"/>
  <c r="R42" i="1"/>
  <c r="M43" i="1"/>
  <c r="Q43" i="1"/>
  <c r="R43" i="1"/>
  <c r="M44" i="1"/>
  <c r="Q44" i="1"/>
  <c r="R44" i="1"/>
  <c r="M45" i="1"/>
  <c r="Q45" i="1"/>
  <c r="R45" i="1"/>
  <c r="M46" i="1"/>
  <c r="Q46" i="1"/>
  <c r="R46" i="1"/>
  <c r="M47" i="1"/>
  <c r="Q47" i="1"/>
  <c r="R47" i="1"/>
  <c r="M48" i="1"/>
  <c r="Q48" i="1"/>
  <c r="R48" i="1"/>
  <c r="M49" i="1"/>
  <c r="Q49" i="1"/>
  <c r="R49" i="1"/>
  <c r="M50" i="1"/>
  <c r="Q50" i="1"/>
  <c r="R50" i="1"/>
  <c r="M51" i="1"/>
  <c r="Q51" i="1"/>
  <c r="R51" i="1"/>
  <c r="M52" i="1"/>
  <c r="Q52" i="1"/>
  <c r="R52" i="1"/>
  <c r="M53" i="1"/>
  <c r="Q53" i="1"/>
  <c r="R53" i="1"/>
  <c r="M54" i="1"/>
  <c r="Q54" i="1"/>
  <c r="R54" i="1"/>
  <c r="M55" i="1"/>
  <c r="Q55" i="1"/>
  <c r="R55" i="1"/>
  <c r="M56" i="1"/>
  <c r="Q56" i="1"/>
  <c r="R56" i="1"/>
  <c r="M57" i="1"/>
  <c r="Q57" i="1"/>
  <c r="R57" i="1"/>
  <c r="M58" i="1"/>
  <c r="Q58" i="1"/>
  <c r="R58" i="1"/>
  <c r="M59" i="1"/>
  <c r="Q59" i="1"/>
  <c r="R59" i="1"/>
  <c r="M60" i="1"/>
  <c r="Q60" i="1"/>
  <c r="R60" i="1"/>
  <c r="M61" i="1"/>
  <c r="Q61" i="1"/>
  <c r="R61" i="1"/>
  <c r="M62" i="1"/>
  <c r="Q62" i="1"/>
  <c r="R62" i="1"/>
  <c r="M63" i="1"/>
  <c r="Q63" i="1"/>
  <c r="R63" i="1"/>
  <c r="M64" i="1"/>
  <c r="Q64" i="1"/>
  <c r="R64" i="1"/>
  <c r="M65" i="1"/>
  <c r="Q65" i="1"/>
  <c r="R65" i="1"/>
  <c r="M66" i="1"/>
  <c r="Q66" i="1"/>
  <c r="R66" i="1"/>
  <c r="M67" i="1"/>
  <c r="Q67" i="1"/>
  <c r="R67" i="1"/>
  <c r="M68" i="1"/>
  <c r="Q68" i="1"/>
  <c r="R68" i="1"/>
  <c r="M69" i="1"/>
  <c r="Q69" i="1"/>
  <c r="R69" i="1"/>
  <c r="M70" i="1"/>
  <c r="Q70" i="1"/>
  <c r="R70" i="1"/>
  <c r="M71" i="1"/>
  <c r="Q71" i="1"/>
  <c r="R71" i="1"/>
  <c r="M72" i="1"/>
  <c r="Q72" i="1"/>
  <c r="R72" i="1"/>
  <c r="M73" i="1"/>
  <c r="Q73" i="1"/>
  <c r="R73" i="1"/>
  <c r="M74" i="1"/>
  <c r="Q74" i="1"/>
  <c r="R74" i="1"/>
  <c r="M75" i="1"/>
  <c r="Q75" i="1"/>
  <c r="R75" i="1"/>
  <c r="M76" i="1"/>
  <c r="Q76" i="1"/>
  <c r="R76" i="1"/>
  <c r="M77" i="1"/>
  <c r="Q77" i="1"/>
  <c r="R77" i="1"/>
  <c r="M78" i="1"/>
  <c r="Q78" i="1"/>
  <c r="R78" i="1"/>
  <c r="M79" i="1"/>
  <c r="Q79" i="1"/>
  <c r="R79" i="1"/>
  <c r="M80" i="1"/>
  <c r="Q80" i="1"/>
  <c r="R80" i="1"/>
  <c r="M81" i="1"/>
  <c r="Q81" i="1"/>
  <c r="R81" i="1"/>
  <c r="M82" i="1"/>
  <c r="Q82" i="1"/>
  <c r="R82" i="1"/>
  <c r="M83" i="1"/>
  <c r="Q83" i="1"/>
  <c r="R83" i="1"/>
  <c r="M84" i="1"/>
  <c r="Q84" i="1"/>
  <c r="R84" i="1"/>
  <c r="M85" i="1"/>
  <c r="Q85" i="1"/>
  <c r="R85" i="1"/>
  <c r="M86" i="1"/>
  <c r="Q86" i="1"/>
  <c r="R86" i="1"/>
  <c r="M87" i="1"/>
  <c r="Q87" i="1"/>
  <c r="R87" i="1"/>
  <c r="M88" i="1"/>
  <c r="Q88" i="1"/>
  <c r="R88" i="1"/>
  <c r="M89" i="1"/>
  <c r="Q89" i="1"/>
  <c r="R89" i="1"/>
  <c r="M90" i="1"/>
  <c r="Q90" i="1"/>
  <c r="R90" i="1"/>
  <c r="M91" i="1"/>
  <c r="Q91" i="1"/>
  <c r="R91" i="1"/>
  <c r="M92" i="1"/>
  <c r="Q92" i="1"/>
  <c r="R92" i="1"/>
  <c r="M93" i="1"/>
  <c r="Q93" i="1"/>
  <c r="R93" i="1"/>
  <c r="M94" i="1"/>
  <c r="Q94" i="1"/>
  <c r="R94" i="1"/>
  <c r="M95" i="1"/>
  <c r="Q95" i="1"/>
  <c r="R95" i="1"/>
  <c r="M96" i="1"/>
  <c r="Q96" i="1"/>
  <c r="R96" i="1"/>
  <c r="M97" i="1"/>
  <c r="Q97" i="1"/>
  <c r="R97" i="1"/>
  <c r="M98" i="1"/>
  <c r="Q98" i="1"/>
  <c r="R98" i="1"/>
  <c r="M99" i="1"/>
  <c r="Q99" i="1"/>
  <c r="R99" i="1"/>
  <c r="M100" i="1"/>
  <c r="Q100" i="1"/>
  <c r="R100" i="1"/>
  <c r="M101" i="1"/>
  <c r="Q101" i="1"/>
  <c r="R101" i="1"/>
  <c r="M102" i="1"/>
  <c r="Q102" i="1"/>
  <c r="R102" i="1"/>
  <c r="M103" i="1"/>
  <c r="Q103" i="1"/>
  <c r="R103" i="1"/>
  <c r="M104" i="1"/>
  <c r="Q104" i="1"/>
  <c r="R104" i="1"/>
  <c r="M105" i="1"/>
  <c r="Q105" i="1"/>
  <c r="R105" i="1"/>
  <c r="M106" i="1"/>
  <c r="Q106" i="1"/>
  <c r="R106" i="1"/>
  <c r="M107" i="1"/>
  <c r="Q107" i="1"/>
  <c r="R107" i="1"/>
  <c r="M108" i="1"/>
  <c r="Q108" i="1"/>
  <c r="R108" i="1"/>
  <c r="M109" i="1"/>
  <c r="Q109" i="1"/>
  <c r="R109" i="1"/>
  <c r="M110" i="1"/>
  <c r="Q110" i="1"/>
  <c r="R110" i="1"/>
  <c r="M111" i="1"/>
  <c r="Q111" i="1"/>
  <c r="R111" i="1"/>
  <c r="M112" i="1"/>
  <c r="Q112" i="1"/>
  <c r="R112" i="1"/>
  <c r="M113" i="1"/>
  <c r="Q113" i="1"/>
  <c r="R113" i="1"/>
  <c r="M114" i="1"/>
  <c r="Q114" i="1"/>
  <c r="R114" i="1"/>
  <c r="M115" i="1"/>
  <c r="Q115" i="1"/>
  <c r="R115" i="1"/>
  <c r="M116" i="1"/>
  <c r="Q116" i="1"/>
  <c r="R116" i="1"/>
  <c r="M117" i="1"/>
  <c r="Q117" i="1"/>
  <c r="R117" i="1"/>
  <c r="M118" i="1"/>
  <c r="Q118" i="1"/>
  <c r="R118" i="1"/>
  <c r="M119" i="1"/>
  <c r="Q119" i="1"/>
  <c r="R119" i="1"/>
  <c r="M120" i="1"/>
  <c r="Q120" i="1"/>
  <c r="R120" i="1"/>
  <c r="M121" i="1"/>
  <c r="Q121" i="1"/>
  <c r="R121" i="1"/>
  <c r="M122" i="1"/>
  <c r="Q122" i="1"/>
  <c r="R122" i="1"/>
  <c r="M123" i="1"/>
  <c r="Q123" i="1"/>
  <c r="R123" i="1"/>
  <c r="M124" i="1"/>
  <c r="Q124" i="1"/>
  <c r="R124" i="1"/>
  <c r="M125" i="1"/>
  <c r="Q125" i="1"/>
  <c r="R125" i="1"/>
  <c r="M126" i="1"/>
  <c r="Q126" i="1"/>
  <c r="R126" i="1"/>
  <c r="M127" i="1"/>
  <c r="Q127" i="1"/>
  <c r="R127" i="1"/>
  <c r="M128" i="1"/>
  <c r="Q128" i="1"/>
  <c r="R128" i="1"/>
  <c r="M129" i="1"/>
  <c r="Q129" i="1"/>
  <c r="R129" i="1"/>
  <c r="M130" i="1"/>
  <c r="Q130" i="1"/>
  <c r="R130" i="1"/>
  <c r="M131" i="1"/>
  <c r="Q131" i="1"/>
  <c r="R131" i="1"/>
  <c r="M132" i="1"/>
  <c r="Q132" i="1"/>
  <c r="R132" i="1"/>
  <c r="M133" i="1"/>
  <c r="Q133" i="1"/>
  <c r="R133" i="1"/>
  <c r="M134" i="1"/>
  <c r="Q134" i="1"/>
  <c r="R134" i="1"/>
  <c r="M135" i="1"/>
  <c r="Q135" i="1"/>
  <c r="R135" i="1"/>
  <c r="M136" i="1"/>
  <c r="Q136" i="1"/>
  <c r="R136" i="1"/>
  <c r="M137" i="1"/>
  <c r="Q137" i="1"/>
  <c r="R137" i="1"/>
  <c r="M138" i="1"/>
  <c r="Q138" i="1"/>
  <c r="R138" i="1"/>
  <c r="M139" i="1"/>
  <c r="Q139" i="1"/>
  <c r="R139" i="1"/>
  <c r="M140" i="1"/>
  <c r="Q140" i="1"/>
  <c r="R140" i="1"/>
  <c r="M141" i="1"/>
  <c r="Q141" i="1"/>
  <c r="R141" i="1"/>
  <c r="M142" i="1"/>
  <c r="Q142" i="1"/>
  <c r="R142" i="1"/>
  <c r="M143" i="1"/>
  <c r="Q143" i="1"/>
  <c r="R143" i="1"/>
  <c r="M144" i="1"/>
  <c r="Q144" i="1"/>
  <c r="R144" i="1"/>
  <c r="M145" i="1"/>
  <c r="Q145" i="1"/>
  <c r="R145" i="1"/>
  <c r="M146" i="1"/>
  <c r="Q146" i="1"/>
  <c r="R146" i="1"/>
  <c r="M147" i="1"/>
  <c r="Q147" i="1"/>
  <c r="R147" i="1"/>
  <c r="M148" i="1"/>
  <c r="Q148" i="1"/>
  <c r="R148" i="1"/>
  <c r="M149" i="1"/>
  <c r="Q149" i="1"/>
  <c r="R149" i="1"/>
  <c r="M150" i="1"/>
  <c r="Q150" i="1"/>
  <c r="R150" i="1"/>
  <c r="M151" i="1"/>
  <c r="Q151" i="1"/>
  <c r="R151" i="1"/>
  <c r="M152" i="1"/>
  <c r="Q152" i="1"/>
  <c r="R152" i="1"/>
  <c r="M153" i="1"/>
  <c r="Q153" i="1"/>
  <c r="R153" i="1"/>
  <c r="M154" i="1"/>
  <c r="Q154" i="1"/>
  <c r="R154" i="1"/>
  <c r="M155" i="1"/>
  <c r="Q155" i="1"/>
  <c r="R155" i="1"/>
  <c r="M156" i="1"/>
  <c r="Q156" i="1"/>
  <c r="R156" i="1"/>
  <c r="M157" i="1"/>
  <c r="Q157" i="1"/>
  <c r="R157" i="1"/>
  <c r="M158" i="1"/>
  <c r="Q158" i="1"/>
  <c r="R158" i="1"/>
  <c r="M159" i="1"/>
  <c r="Q159" i="1"/>
  <c r="R159" i="1"/>
  <c r="M160" i="1"/>
  <c r="Q160" i="1"/>
  <c r="R160" i="1"/>
  <c r="M161" i="1"/>
  <c r="Q161" i="1"/>
  <c r="R161" i="1"/>
  <c r="M162" i="1"/>
  <c r="Q162" i="1"/>
  <c r="R162" i="1"/>
  <c r="M163" i="1"/>
  <c r="Q163" i="1"/>
  <c r="R163" i="1"/>
  <c r="R2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2" i="1"/>
  <c r="J28" i="1" l="1"/>
  <c r="O2" i="1"/>
  <c r="I2" i="1"/>
  <c r="F2" i="1"/>
  <c r="G2" i="1"/>
  <c r="H2" i="1"/>
  <c r="N2" i="1"/>
  <c r="F163" i="1"/>
  <c r="G163" i="1"/>
  <c r="I163" i="1"/>
  <c r="H163" i="1"/>
  <c r="J163" i="1"/>
  <c r="N163" i="1"/>
  <c r="O163" i="1"/>
  <c r="F162" i="1"/>
  <c r="G162" i="1"/>
  <c r="I162" i="1"/>
  <c r="H162" i="1"/>
  <c r="J162" i="1"/>
  <c r="N162" i="1"/>
  <c r="O162" i="1"/>
  <c r="F161" i="1"/>
  <c r="G161" i="1"/>
  <c r="I161" i="1"/>
  <c r="H161" i="1"/>
  <c r="J161" i="1"/>
  <c r="N161" i="1"/>
  <c r="O161" i="1"/>
  <c r="F160" i="1"/>
  <c r="G160" i="1"/>
  <c r="I160" i="1"/>
  <c r="H160" i="1"/>
  <c r="J160" i="1"/>
  <c r="N160" i="1"/>
  <c r="O160" i="1"/>
  <c r="F159" i="1"/>
  <c r="G159" i="1"/>
  <c r="I159" i="1"/>
  <c r="H159" i="1"/>
  <c r="J159" i="1"/>
  <c r="N159" i="1"/>
  <c r="O159" i="1"/>
  <c r="F158" i="1"/>
  <c r="G158" i="1"/>
  <c r="I158" i="1"/>
  <c r="H158" i="1"/>
  <c r="J158" i="1"/>
  <c r="N158" i="1"/>
  <c r="O158" i="1"/>
  <c r="F157" i="1"/>
  <c r="G157" i="1"/>
  <c r="I157" i="1"/>
  <c r="H157" i="1"/>
  <c r="J157" i="1"/>
  <c r="N157" i="1"/>
  <c r="O157" i="1"/>
  <c r="F156" i="1"/>
  <c r="G156" i="1"/>
  <c r="I156" i="1"/>
  <c r="H156" i="1"/>
  <c r="J156" i="1"/>
  <c r="N156" i="1"/>
  <c r="O156" i="1"/>
  <c r="F155" i="1"/>
  <c r="G155" i="1"/>
  <c r="I155" i="1"/>
  <c r="H155" i="1"/>
  <c r="J155" i="1"/>
  <c r="N155" i="1"/>
  <c r="O155" i="1"/>
  <c r="F154" i="1"/>
  <c r="G154" i="1"/>
  <c r="I154" i="1"/>
  <c r="H154" i="1"/>
  <c r="J154" i="1"/>
  <c r="N154" i="1"/>
  <c r="O154" i="1"/>
  <c r="F153" i="1"/>
  <c r="G153" i="1"/>
  <c r="I153" i="1"/>
  <c r="H153" i="1"/>
  <c r="J153" i="1"/>
  <c r="N153" i="1"/>
  <c r="O153" i="1"/>
  <c r="F152" i="1"/>
  <c r="G152" i="1"/>
  <c r="I152" i="1"/>
  <c r="H152" i="1"/>
  <c r="J152" i="1"/>
  <c r="N152" i="1"/>
  <c r="O152" i="1"/>
  <c r="F151" i="1"/>
  <c r="G151" i="1"/>
  <c r="I151" i="1"/>
  <c r="H151" i="1"/>
  <c r="J151" i="1"/>
  <c r="N151" i="1"/>
  <c r="O151" i="1"/>
  <c r="F150" i="1"/>
  <c r="G150" i="1"/>
  <c r="I150" i="1"/>
  <c r="H150" i="1"/>
  <c r="J150" i="1"/>
  <c r="N150" i="1"/>
  <c r="O150" i="1"/>
  <c r="F149" i="1"/>
  <c r="G149" i="1"/>
  <c r="I149" i="1"/>
  <c r="H149" i="1"/>
  <c r="J149" i="1"/>
  <c r="N149" i="1"/>
  <c r="O149" i="1"/>
  <c r="F148" i="1"/>
  <c r="G148" i="1"/>
  <c r="I148" i="1"/>
  <c r="H148" i="1"/>
  <c r="J148" i="1"/>
  <c r="N148" i="1"/>
  <c r="O148" i="1"/>
  <c r="F147" i="1"/>
  <c r="G147" i="1"/>
  <c r="I147" i="1"/>
  <c r="H147" i="1"/>
  <c r="J147" i="1"/>
  <c r="N147" i="1"/>
  <c r="O147" i="1"/>
  <c r="F146" i="1"/>
  <c r="G146" i="1"/>
  <c r="I146" i="1"/>
  <c r="H146" i="1"/>
  <c r="J146" i="1"/>
  <c r="N146" i="1"/>
  <c r="O146" i="1"/>
  <c r="F145" i="1"/>
  <c r="G145" i="1"/>
  <c r="I145" i="1"/>
  <c r="H145" i="1"/>
  <c r="J145" i="1"/>
  <c r="N145" i="1"/>
  <c r="O145" i="1"/>
  <c r="F144" i="1"/>
  <c r="G144" i="1"/>
  <c r="I144" i="1"/>
  <c r="H144" i="1"/>
  <c r="J144" i="1"/>
  <c r="N144" i="1"/>
  <c r="O144" i="1"/>
  <c r="F143" i="1"/>
  <c r="G143" i="1"/>
  <c r="I143" i="1"/>
  <c r="H143" i="1"/>
  <c r="J143" i="1"/>
  <c r="N143" i="1"/>
  <c r="O143" i="1"/>
  <c r="F142" i="1"/>
  <c r="G142" i="1"/>
  <c r="I142" i="1"/>
  <c r="H142" i="1"/>
  <c r="J142" i="1"/>
  <c r="N142" i="1"/>
  <c r="O142" i="1"/>
  <c r="F141" i="1"/>
  <c r="G141" i="1"/>
  <c r="I141" i="1"/>
  <c r="H141" i="1"/>
  <c r="J141" i="1"/>
  <c r="N141" i="1"/>
  <c r="O141" i="1"/>
  <c r="F140" i="1"/>
  <c r="G140" i="1"/>
  <c r="I140" i="1"/>
  <c r="H140" i="1"/>
  <c r="J140" i="1"/>
  <c r="N140" i="1"/>
  <c r="O140" i="1"/>
  <c r="F139" i="1"/>
  <c r="G139" i="1"/>
  <c r="I139" i="1"/>
  <c r="H139" i="1"/>
  <c r="J139" i="1"/>
  <c r="N139" i="1"/>
  <c r="O139" i="1"/>
  <c r="F138" i="1"/>
  <c r="G138" i="1"/>
  <c r="I138" i="1"/>
  <c r="H138" i="1"/>
  <c r="J138" i="1"/>
  <c r="N138" i="1"/>
  <c r="O138" i="1"/>
  <c r="F137" i="1"/>
  <c r="G137" i="1"/>
  <c r="I137" i="1"/>
  <c r="H137" i="1"/>
  <c r="J137" i="1"/>
  <c r="N137" i="1"/>
  <c r="O137" i="1"/>
  <c r="F136" i="1"/>
  <c r="G136" i="1"/>
  <c r="I136" i="1"/>
  <c r="H136" i="1"/>
  <c r="J136" i="1"/>
  <c r="N136" i="1"/>
  <c r="O136" i="1"/>
  <c r="F135" i="1"/>
  <c r="G135" i="1"/>
  <c r="I135" i="1"/>
  <c r="H135" i="1"/>
  <c r="J135" i="1"/>
  <c r="N135" i="1"/>
  <c r="O135" i="1"/>
  <c r="F134" i="1"/>
  <c r="G134" i="1"/>
  <c r="I134" i="1"/>
  <c r="H134" i="1"/>
  <c r="J134" i="1"/>
  <c r="N134" i="1"/>
  <c r="O134" i="1"/>
  <c r="F133" i="1"/>
  <c r="G133" i="1"/>
  <c r="I133" i="1"/>
  <c r="H133" i="1"/>
  <c r="J133" i="1"/>
  <c r="N133" i="1"/>
  <c r="O133" i="1"/>
  <c r="F132" i="1"/>
  <c r="G132" i="1"/>
  <c r="I132" i="1"/>
  <c r="H132" i="1"/>
  <c r="J132" i="1"/>
  <c r="N132" i="1"/>
  <c r="O132" i="1"/>
  <c r="F131" i="1"/>
  <c r="G131" i="1"/>
  <c r="I131" i="1"/>
  <c r="H131" i="1"/>
  <c r="J131" i="1"/>
  <c r="N131" i="1"/>
  <c r="O131" i="1"/>
  <c r="F130" i="1"/>
  <c r="G130" i="1"/>
  <c r="I130" i="1"/>
  <c r="H130" i="1"/>
  <c r="J130" i="1"/>
  <c r="N130" i="1"/>
  <c r="O130" i="1"/>
  <c r="F129" i="1"/>
  <c r="G129" i="1"/>
  <c r="I129" i="1"/>
  <c r="H129" i="1"/>
  <c r="J129" i="1"/>
  <c r="N129" i="1"/>
  <c r="O129" i="1"/>
  <c r="F128" i="1"/>
  <c r="G128" i="1"/>
  <c r="I128" i="1"/>
  <c r="H128" i="1"/>
  <c r="J128" i="1"/>
  <c r="N128" i="1"/>
  <c r="O128" i="1"/>
  <c r="F127" i="1"/>
  <c r="G127" i="1"/>
  <c r="I127" i="1"/>
  <c r="H127" i="1"/>
  <c r="J127" i="1"/>
  <c r="N127" i="1"/>
  <c r="O127" i="1"/>
  <c r="F126" i="1"/>
  <c r="G126" i="1"/>
  <c r="I126" i="1"/>
  <c r="H126" i="1"/>
  <c r="J126" i="1"/>
  <c r="N126" i="1"/>
  <c r="O126" i="1"/>
  <c r="F125" i="1"/>
  <c r="G125" i="1"/>
  <c r="I125" i="1"/>
  <c r="H125" i="1"/>
  <c r="J125" i="1"/>
  <c r="N125" i="1"/>
  <c r="O125" i="1"/>
  <c r="F124" i="1"/>
  <c r="G124" i="1"/>
  <c r="I124" i="1"/>
  <c r="H124" i="1"/>
  <c r="J124" i="1"/>
  <c r="N124" i="1"/>
  <c r="O124" i="1"/>
  <c r="F123" i="1"/>
  <c r="G123" i="1"/>
  <c r="I123" i="1"/>
  <c r="H123" i="1"/>
  <c r="J123" i="1"/>
  <c r="N123" i="1"/>
  <c r="O123" i="1"/>
  <c r="F122" i="1"/>
  <c r="G122" i="1"/>
  <c r="I122" i="1"/>
  <c r="H122" i="1"/>
  <c r="J122" i="1"/>
  <c r="N122" i="1"/>
  <c r="O122" i="1"/>
  <c r="F121" i="1"/>
  <c r="G121" i="1"/>
  <c r="I121" i="1"/>
  <c r="H121" i="1"/>
  <c r="J121" i="1"/>
  <c r="N121" i="1"/>
  <c r="O121" i="1"/>
  <c r="F120" i="1"/>
  <c r="G120" i="1"/>
  <c r="I120" i="1"/>
  <c r="H120" i="1"/>
  <c r="J120" i="1"/>
  <c r="N120" i="1"/>
  <c r="O120" i="1"/>
  <c r="F119" i="1"/>
  <c r="G119" i="1"/>
  <c r="I119" i="1"/>
  <c r="H119" i="1"/>
  <c r="J119" i="1"/>
  <c r="N119" i="1"/>
  <c r="O119" i="1"/>
  <c r="F118" i="1"/>
  <c r="G118" i="1"/>
  <c r="I118" i="1"/>
  <c r="H118" i="1"/>
  <c r="J118" i="1"/>
  <c r="N118" i="1"/>
  <c r="O118" i="1"/>
  <c r="F117" i="1"/>
  <c r="G117" i="1"/>
  <c r="I117" i="1"/>
  <c r="H117" i="1"/>
  <c r="J117" i="1"/>
  <c r="N117" i="1"/>
  <c r="O117" i="1"/>
  <c r="F116" i="1"/>
  <c r="G116" i="1"/>
  <c r="I116" i="1"/>
  <c r="H116" i="1"/>
  <c r="J116" i="1"/>
  <c r="N116" i="1"/>
  <c r="O116" i="1"/>
  <c r="F115" i="1"/>
  <c r="G115" i="1"/>
  <c r="I115" i="1"/>
  <c r="H115" i="1"/>
  <c r="J115" i="1"/>
  <c r="N115" i="1"/>
  <c r="O115" i="1"/>
  <c r="F114" i="1"/>
  <c r="G114" i="1"/>
  <c r="I114" i="1"/>
  <c r="H114" i="1"/>
  <c r="J114" i="1"/>
  <c r="N114" i="1"/>
  <c r="O114" i="1"/>
  <c r="F113" i="1"/>
  <c r="G113" i="1"/>
  <c r="I113" i="1"/>
  <c r="H113" i="1"/>
  <c r="J113" i="1"/>
  <c r="N113" i="1"/>
  <c r="O113" i="1"/>
  <c r="F112" i="1"/>
  <c r="G112" i="1"/>
  <c r="I112" i="1"/>
  <c r="H112" i="1"/>
  <c r="J112" i="1"/>
  <c r="N112" i="1"/>
  <c r="O112" i="1"/>
  <c r="F111" i="1"/>
  <c r="G111" i="1"/>
  <c r="I111" i="1"/>
  <c r="H111" i="1"/>
  <c r="J111" i="1"/>
  <c r="N111" i="1"/>
  <c r="O111" i="1"/>
  <c r="F110" i="1"/>
  <c r="G110" i="1"/>
  <c r="I110" i="1"/>
  <c r="H110" i="1"/>
  <c r="J110" i="1"/>
  <c r="N110" i="1"/>
  <c r="O110" i="1"/>
  <c r="F109" i="1"/>
  <c r="G109" i="1"/>
  <c r="I109" i="1"/>
  <c r="H109" i="1"/>
  <c r="J109" i="1"/>
  <c r="N109" i="1"/>
  <c r="O109" i="1"/>
  <c r="F108" i="1"/>
  <c r="G108" i="1"/>
  <c r="I108" i="1"/>
  <c r="H108" i="1"/>
  <c r="J108" i="1"/>
  <c r="N108" i="1"/>
  <c r="O108" i="1"/>
  <c r="F107" i="1"/>
  <c r="G107" i="1"/>
  <c r="I107" i="1"/>
  <c r="H107" i="1"/>
  <c r="J107" i="1"/>
  <c r="N107" i="1"/>
  <c r="O107" i="1"/>
  <c r="F106" i="1"/>
  <c r="G106" i="1"/>
  <c r="I106" i="1"/>
  <c r="H106" i="1"/>
  <c r="J106" i="1"/>
  <c r="N106" i="1"/>
  <c r="O106" i="1"/>
  <c r="F105" i="1"/>
  <c r="G105" i="1"/>
  <c r="I105" i="1"/>
  <c r="H105" i="1"/>
  <c r="J105" i="1"/>
  <c r="N105" i="1"/>
  <c r="O105" i="1"/>
  <c r="F104" i="1"/>
  <c r="G104" i="1"/>
  <c r="I104" i="1"/>
  <c r="H104" i="1"/>
  <c r="J104" i="1"/>
  <c r="N104" i="1"/>
  <c r="O104" i="1"/>
  <c r="F103" i="1"/>
  <c r="G103" i="1"/>
  <c r="I103" i="1"/>
  <c r="H103" i="1"/>
  <c r="J103" i="1"/>
  <c r="N103" i="1"/>
  <c r="O103" i="1"/>
  <c r="F102" i="1"/>
  <c r="G102" i="1"/>
  <c r="I102" i="1"/>
  <c r="H102" i="1"/>
  <c r="J102" i="1"/>
  <c r="N102" i="1"/>
  <c r="O102" i="1"/>
  <c r="F101" i="1"/>
  <c r="G101" i="1"/>
  <c r="I101" i="1"/>
  <c r="H101" i="1"/>
  <c r="J101" i="1"/>
  <c r="N101" i="1"/>
  <c r="O101" i="1"/>
  <c r="F100" i="1"/>
  <c r="G100" i="1"/>
  <c r="I100" i="1"/>
  <c r="H100" i="1"/>
  <c r="J100" i="1"/>
  <c r="N100" i="1"/>
  <c r="O100" i="1"/>
  <c r="F99" i="1"/>
  <c r="G99" i="1"/>
  <c r="I99" i="1"/>
  <c r="H99" i="1"/>
  <c r="J99" i="1"/>
  <c r="N99" i="1"/>
  <c r="O99" i="1"/>
  <c r="F98" i="1"/>
  <c r="G98" i="1"/>
  <c r="I98" i="1"/>
  <c r="H98" i="1"/>
  <c r="J98" i="1"/>
  <c r="N98" i="1"/>
  <c r="O98" i="1"/>
  <c r="F97" i="1"/>
  <c r="G97" i="1"/>
  <c r="I97" i="1"/>
  <c r="H97" i="1"/>
  <c r="J97" i="1"/>
  <c r="N97" i="1"/>
  <c r="O97" i="1"/>
  <c r="F96" i="1"/>
  <c r="G96" i="1"/>
  <c r="I96" i="1"/>
  <c r="H96" i="1"/>
  <c r="J96" i="1"/>
  <c r="N96" i="1"/>
  <c r="O96" i="1"/>
  <c r="F95" i="1"/>
  <c r="G95" i="1"/>
  <c r="I95" i="1"/>
  <c r="H95" i="1"/>
  <c r="J95" i="1"/>
  <c r="N95" i="1"/>
  <c r="O95" i="1"/>
  <c r="F94" i="1"/>
  <c r="G94" i="1"/>
  <c r="I94" i="1"/>
  <c r="H94" i="1"/>
  <c r="J94" i="1"/>
  <c r="N94" i="1"/>
  <c r="O94" i="1"/>
  <c r="F93" i="1"/>
  <c r="G93" i="1"/>
  <c r="I93" i="1"/>
  <c r="H93" i="1"/>
  <c r="J93" i="1"/>
  <c r="N93" i="1"/>
  <c r="O93" i="1"/>
  <c r="F92" i="1"/>
  <c r="G92" i="1"/>
  <c r="I92" i="1"/>
  <c r="H92" i="1"/>
  <c r="J92" i="1"/>
  <c r="N92" i="1"/>
  <c r="O92" i="1"/>
  <c r="F91" i="1"/>
  <c r="G91" i="1"/>
  <c r="I91" i="1"/>
  <c r="H91" i="1"/>
  <c r="J91" i="1"/>
  <c r="N91" i="1"/>
  <c r="O91" i="1"/>
  <c r="F90" i="1"/>
  <c r="G90" i="1"/>
  <c r="I90" i="1"/>
  <c r="H90" i="1"/>
  <c r="J90" i="1"/>
  <c r="N90" i="1"/>
  <c r="O90" i="1"/>
  <c r="F89" i="1"/>
  <c r="G89" i="1"/>
  <c r="I89" i="1"/>
  <c r="H89" i="1"/>
  <c r="J89" i="1"/>
  <c r="N89" i="1"/>
  <c r="O89" i="1"/>
  <c r="F88" i="1"/>
  <c r="G88" i="1"/>
  <c r="I88" i="1"/>
  <c r="H88" i="1"/>
  <c r="J88" i="1"/>
  <c r="N88" i="1"/>
  <c r="O88" i="1"/>
  <c r="F87" i="1"/>
  <c r="G87" i="1"/>
  <c r="I87" i="1"/>
  <c r="H87" i="1"/>
  <c r="J87" i="1"/>
  <c r="N87" i="1"/>
  <c r="O87" i="1"/>
  <c r="F86" i="1"/>
  <c r="G86" i="1"/>
  <c r="I86" i="1"/>
  <c r="H86" i="1"/>
  <c r="J86" i="1"/>
  <c r="N86" i="1"/>
  <c r="O86" i="1"/>
  <c r="F85" i="1"/>
  <c r="G85" i="1"/>
  <c r="I85" i="1"/>
  <c r="H85" i="1"/>
  <c r="J85" i="1"/>
  <c r="N85" i="1"/>
  <c r="O85" i="1"/>
  <c r="F84" i="1"/>
  <c r="G84" i="1"/>
  <c r="I84" i="1"/>
  <c r="H84" i="1"/>
  <c r="J84" i="1"/>
  <c r="N84" i="1"/>
  <c r="O84" i="1"/>
  <c r="F83" i="1"/>
  <c r="G83" i="1"/>
  <c r="I83" i="1"/>
  <c r="H83" i="1"/>
  <c r="J83" i="1"/>
  <c r="N83" i="1"/>
  <c r="O83" i="1"/>
  <c r="F82" i="1"/>
  <c r="G82" i="1"/>
  <c r="I82" i="1"/>
  <c r="H82" i="1"/>
  <c r="J82" i="1"/>
  <c r="N82" i="1"/>
  <c r="O82" i="1"/>
  <c r="F81" i="1"/>
  <c r="G81" i="1"/>
  <c r="I81" i="1"/>
  <c r="H81" i="1"/>
  <c r="J81" i="1"/>
  <c r="N81" i="1"/>
  <c r="O81" i="1"/>
  <c r="F80" i="1"/>
  <c r="G80" i="1"/>
  <c r="I80" i="1"/>
  <c r="H80" i="1"/>
  <c r="J80" i="1"/>
  <c r="N80" i="1"/>
  <c r="O80" i="1"/>
  <c r="F79" i="1"/>
  <c r="G79" i="1"/>
  <c r="I79" i="1"/>
  <c r="H79" i="1"/>
  <c r="J79" i="1"/>
  <c r="N79" i="1"/>
  <c r="O79" i="1"/>
  <c r="F78" i="1"/>
  <c r="G78" i="1"/>
  <c r="I78" i="1"/>
  <c r="H78" i="1"/>
  <c r="J78" i="1"/>
  <c r="N78" i="1"/>
  <c r="O78" i="1"/>
  <c r="F77" i="1"/>
  <c r="G77" i="1"/>
  <c r="I77" i="1"/>
  <c r="H77" i="1"/>
  <c r="J77" i="1"/>
  <c r="N77" i="1"/>
  <c r="O77" i="1"/>
  <c r="F76" i="1"/>
  <c r="G76" i="1"/>
  <c r="I76" i="1"/>
  <c r="H76" i="1"/>
  <c r="J76" i="1"/>
  <c r="N76" i="1"/>
  <c r="O76" i="1"/>
  <c r="F75" i="1"/>
  <c r="G75" i="1"/>
  <c r="I75" i="1"/>
  <c r="H75" i="1"/>
  <c r="J75" i="1"/>
  <c r="N75" i="1"/>
  <c r="O75" i="1"/>
  <c r="F74" i="1"/>
  <c r="G74" i="1"/>
  <c r="I74" i="1"/>
  <c r="H74" i="1"/>
  <c r="J74" i="1"/>
  <c r="N74" i="1"/>
  <c r="O74" i="1"/>
  <c r="F73" i="1"/>
  <c r="G73" i="1"/>
  <c r="I73" i="1"/>
  <c r="H73" i="1"/>
  <c r="J73" i="1"/>
  <c r="N73" i="1"/>
  <c r="O73" i="1"/>
  <c r="F72" i="1"/>
  <c r="G72" i="1"/>
  <c r="I72" i="1"/>
  <c r="H72" i="1"/>
  <c r="J72" i="1"/>
  <c r="N72" i="1"/>
  <c r="O72" i="1"/>
  <c r="F71" i="1"/>
  <c r="G71" i="1"/>
  <c r="I71" i="1"/>
  <c r="H71" i="1"/>
  <c r="J71" i="1"/>
  <c r="N71" i="1"/>
  <c r="O71" i="1"/>
  <c r="F70" i="1"/>
  <c r="G70" i="1"/>
  <c r="I70" i="1"/>
  <c r="H70" i="1"/>
  <c r="J70" i="1"/>
  <c r="N70" i="1"/>
  <c r="O70" i="1"/>
  <c r="F69" i="1"/>
  <c r="G69" i="1"/>
  <c r="I69" i="1"/>
  <c r="H69" i="1"/>
  <c r="J69" i="1"/>
  <c r="N69" i="1"/>
  <c r="O69" i="1"/>
  <c r="F68" i="1"/>
  <c r="G68" i="1"/>
  <c r="I68" i="1"/>
  <c r="H68" i="1"/>
  <c r="J68" i="1"/>
  <c r="N68" i="1"/>
  <c r="O68" i="1"/>
  <c r="F67" i="1"/>
  <c r="G67" i="1"/>
  <c r="I67" i="1"/>
  <c r="H67" i="1"/>
  <c r="J67" i="1"/>
  <c r="N67" i="1"/>
  <c r="O67" i="1"/>
  <c r="F66" i="1"/>
  <c r="G66" i="1"/>
  <c r="I66" i="1"/>
  <c r="H66" i="1"/>
  <c r="J66" i="1"/>
  <c r="N66" i="1"/>
  <c r="O66" i="1"/>
  <c r="F65" i="1"/>
  <c r="G65" i="1"/>
  <c r="I65" i="1"/>
  <c r="H65" i="1"/>
  <c r="J65" i="1"/>
  <c r="N65" i="1"/>
  <c r="O65" i="1"/>
  <c r="F64" i="1"/>
  <c r="G64" i="1"/>
  <c r="I64" i="1"/>
  <c r="H64" i="1"/>
  <c r="J64" i="1"/>
  <c r="N64" i="1"/>
  <c r="O64" i="1"/>
  <c r="F63" i="1"/>
  <c r="G63" i="1"/>
  <c r="I63" i="1"/>
  <c r="H63" i="1"/>
  <c r="J63" i="1"/>
  <c r="N63" i="1"/>
  <c r="O63" i="1"/>
  <c r="F62" i="1"/>
  <c r="G62" i="1"/>
  <c r="I62" i="1"/>
  <c r="H62" i="1"/>
  <c r="J62" i="1"/>
  <c r="N62" i="1"/>
  <c r="O62" i="1"/>
  <c r="F61" i="1"/>
  <c r="G61" i="1"/>
  <c r="I61" i="1"/>
  <c r="H61" i="1"/>
  <c r="J61" i="1"/>
  <c r="N61" i="1"/>
  <c r="O61" i="1"/>
  <c r="F60" i="1"/>
  <c r="G60" i="1"/>
  <c r="I60" i="1"/>
  <c r="H60" i="1"/>
  <c r="J60" i="1"/>
  <c r="N60" i="1"/>
  <c r="O60" i="1"/>
  <c r="F59" i="1"/>
  <c r="G59" i="1"/>
  <c r="I59" i="1"/>
  <c r="H59" i="1"/>
  <c r="J59" i="1"/>
  <c r="N59" i="1"/>
  <c r="O59" i="1"/>
  <c r="F58" i="1"/>
  <c r="G58" i="1"/>
  <c r="I58" i="1"/>
  <c r="H58" i="1"/>
  <c r="J58" i="1"/>
  <c r="N58" i="1"/>
  <c r="O58" i="1"/>
  <c r="F57" i="1"/>
  <c r="G57" i="1"/>
  <c r="I57" i="1"/>
  <c r="H57" i="1"/>
  <c r="J57" i="1"/>
  <c r="N57" i="1"/>
  <c r="O57" i="1"/>
  <c r="F56" i="1"/>
  <c r="G56" i="1"/>
  <c r="I56" i="1"/>
  <c r="H56" i="1"/>
  <c r="J56" i="1"/>
  <c r="N56" i="1"/>
  <c r="O56" i="1"/>
  <c r="F55" i="1"/>
  <c r="G55" i="1"/>
  <c r="I55" i="1"/>
  <c r="H55" i="1"/>
  <c r="J55" i="1"/>
  <c r="N55" i="1"/>
  <c r="O55" i="1"/>
  <c r="F54" i="1"/>
  <c r="G54" i="1"/>
  <c r="I54" i="1"/>
  <c r="H54" i="1"/>
  <c r="J54" i="1"/>
  <c r="N54" i="1"/>
  <c r="O54" i="1"/>
  <c r="F53" i="1"/>
  <c r="G53" i="1"/>
  <c r="I53" i="1"/>
  <c r="H53" i="1"/>
  <c r="J53" i="1"/>
  <c r="N53" i="1"/>
  <c r="O53" i="1"/>
  <c r="F52" i="1"/>
  <c r="G52" i="1"/>
  <c r="I52" i="1"/>
  <c r="H52" i="1"/>
  <c r="J52" i="1"/>
  <c r="N52" i="1"/>
  <c r="O52" i="1"/>
  <c r="F51" i="1"/>
  <c r="G51" i="1"/>
  <c r="I51" i="1"/>
  <c r="H51" i="1"/>
  <c r="J51" i="1"/>
  <c r="N51" i="1"/>
  <c r="O51" i="1"/>
  <c r="F50" i="1"/>
  <c r="G50" i="1"/>
  <c r="I50" i="1"/>
  <c r="H50" i="1"/>
  <c r="J50" i="1"/>
  <c r="N50" i="1"/>
  <c r="O50" i="1"/>
  <c r="F49" i="1"/>
  <c r="G49" i="1"/>
  <c r="I49" i="1"/>
  <c r="H49" i="1"/>
  <c r="J49" i="1"/>
  <c r="N49" i="1"/>
  <c r="O49" i="1"/>
  <c r="F48" i="1"/>
  <c r="G48" i="1"/>
  <c r="I48" i="1"/>
  <c r="H48" i="1"/>
  <c r="J48" i="1"/>
  <c r="N48" i="1"/>
  <c r="O48" i="1"/>
  <c r="F47" i="1"/>
  <c r="G47" i="1"/>
  <c r="I47" i="1"/>
  <c r="H47" i="1"/>
  <c r="J47" i="1"/>
  <c r="N47" i="1"/>
  <c r="O47" i="1"/>
  <c r="F46" i="1"/>
  <c r="G46" i="1"/>
  <c r="I46" i="1"/>
  <c r="H46" i="1"/>
  <c r="J46" i="1"/>
  <c r="N46" i="1"/>
  <c r="O46" i="1"/>
  <c r="F45" i="1"/>
  <c r="G45" i="1"/>
  <c r="I45" i="1"/>
  <c r="H45" i="1"/>
  <c r="J45" i="1"/>
  <c r="N45" i="1"/>
  <c r="O45" i="1"/>
  <c r="F44" i="1"/>
  <c r="G44" i="1"/>
  <c r="I44" i="1"/>
  <c r="H44" i="1"/>
  <c r="J44" i="1"/>
  <c r="N44" i="1"/>
  <c r="O44" i="1"/>
  <c r="F43" i="1"/>
  <c r="G43" i="1"/>
  <c r="I43" i="1"/>
  <c r="H43" i="1"/>
  <c r="J43" i="1"/>
  <c r="N43" i="1"/>
  <c r="O43" i="1"/>
  <c r="F42" i="1"/>
  <c r="G42" i="1"/>
  <c r="I42" i="1"/>
  <c r="H42" i="1"/>
  <c r="J42" i="1"/>
  <c r="N42" i="1"/>
  <c r="O42" i="1"/>
  <c r="F41" i="1"/>
  <c r="G41" i="1"/>
  <c r="I41" i="1"/>
  <c r="H41" i="1"/>
  <c r="J41" i="1"/>
  <c r="N41" i="1"/>
  <c r="O41" i="1"/>
  <c r="F40" i="1"/>
  <c r="G40" i="1"/>
  <c r="I40" i="1"/>
  <c r="H40" i="1"/>
  <c r="J40" i="1"/>
  <c r="N40" i="1"/>
  <c r="O40" i="1"/>
  <c r="F39" i="1"/>
  <c r="G39" i="1"/>
  <c r="I39" i="1"/>
  <c r="H39" i="1"/>
  <c r="J39" i="1"/>
  <c r="N39" i="1"/>
  <c r="O39" i="1"/>
  <c r="F38" i="1"/>
  <c r="G38" i="1"/>
  <c r="I38" i="1"/>
  <c r="H38" i="1"/>
  <c r="J38" i="1"/>
  <c r="N38" i="1"/>
  <c r="O38" i="1"/>
  <c r="F37" i="1"/>
  <c r="G37" i="1"/>
  <c r="I37" i="1"/>
  <c r="H37" i="1"/>
  <c r="J37" i="1"/>
  <c r="N37" i="1"/>
  <c r="O37" i="1"/>
  <c r="F36" i="1"/>
  <c r="G36" i="1"/>
  <c r="I36" i="1"/>
  <c r="H36" i="1"/>
  <c r="J36" i="1"/>
  <c r="N36" i="1"/>
  <c r="O36" i="1"/>
  <c r="F35" i="1"/>
  <c r="G35" i="1"/>
  <c r="I35" i="1"/>
  <c r="H35" i="1"/>
  <c r="J35" i="1"/>
  <c r="N35" i="1"/>
  <c r="O35" i="1"/>
  <c r="F34" i="1"/>
  <c r="G34" i="1"/>
  <c r="I34" i="1"/>
  <c r="H34" i="1"/>
  <c r="J34" i="1"/>
  <c r="N34" i="1"/>
  <c r="O34" i="1"/>
  <c r="F33" i="1"/>
  <c r="G33" i="1"/>
  <c r="I33" i="1"/>
  <c r="H33" i="1"/>
  <c r="J33" i="1"/>
  <c r="N33" i="1"/>
  <c r="O33" i="1"/>
  <c r="F32" i="1"/>
  <c r="G32" i="1"/>
  <c r="I32" i="1"/>
  <c r="H32" i="1"/>
  <c r="J32" i="1"/>
  <c r="N32" i="1"/>
  <c r="O32" i="1"/>
  <c r="F31" i="1"/>
  <c r="G31" i="1"/>
  <c r="I31" i="1"/>
  <c r="H31" i="1"/>
  <c r="J31" i="1"/>
  <c r="N31" i="1"/>
  <c r="O31" i="1"/>
  <c r="F30" i="1"/>
  <c r="G30" i="1"/>
  <c r="I30" i="1"/>
  <c r="H30" i="1"/>
  <c r="J30" i="1"/>
  <c r="N30" i="1"/>
  <c r="O30" i="1"/>
  <c r="F29" i="1"/>
  <c r="G29" i="1"/>
  <c r="I29" i="1"/>
  <c r="H29" i="1"/>
  <c r="J29" i="1"/>
  <c r="N29" i="1"/>
  <c r="O29" i="1"/>
  <c r="F28" i="1"/>
  <c r="G28" i="1"/>
  <c r="I28" i="1"/>
  <c r="H28" i="1"/>
  <c r="N28" i="1"/>
  <c r="O28" i="1"/>
  <c r="F27" i="1"/>
  <c r="G27" i="1"/>
  <c r="I27" i="1"/>
  <c r="H27" i="1"/>
  <c r="J27" i="1"/>
  <c r="N27" i="1"/>
  <c r="O27" i="1"/>
  <c r="F26" i="1"/>
  <c r="G26" i="1"/>
  <c r="I26" i="1"/>
  <c r="H26" i="1"/>
  <c r="J26" i="1"/>
  <c r="N26" i="1"/>
  <c r="O26" i="1"/>
  <c r="F25" i="1"/>
  <c r="G25" i="1"/>
  <c r="I25" i="1"/>
  <c r="H25" i="1"/>
  <c r="J25" i="1"/>
  <c r="N25" i="1"/>
  <c r="O25" i="1"/>
  <c r="F24" i="1"/>
  <c r="G24" i="1"/>
  <c r="I24" i="1"/>
  <c r="H24" i="1"/>
  <c r="J24" i="1"/>
  <c r="N24" i="1"/>
  <c r="O24" i="1"/>
  <c r="F23" i="1"/>
  <c r="G23" i="1"/>
  <c r="I23" i="1"/>
  <c r="H23" i="1"/>
  <c r="J23" i="1"/>
  <c r="N23" i="1"/>
  <c r="O23" i="1"/>
  <c r="F22" i="1"/>
  <c r="G22" i="1"/>
  <c r="I22" i="1"/>
  <c r="H22" i="1"/>
  <c r="J22" i="1"/>
  <c r="N22" i="1"/>
  <c r="O22" i="1"/>
  <c r="F21" i="1"/>
  <c r="G21" i="1"/>
  <c r="I21" i="1"/>
  <c r="H21" i="1"/>
  <c r="J21" i="1"/>
  <c r="N21" i="1"/>
  <c r="O21" i="1"/>
  <c r="F20" i="1"/>
  <c r="G20" i="1"/>
  <c r="I20" i="1"/>
  <c r="H20" i="1"/>
  <c r="J20" i="1"/>
  <c r="N20" i="1"/>
  <c r="O20" i="1"/>
  <c r="F19" i="1"/>
  <c r="G19" i="1"/>
  <c r="I19" i="1"/>
  <c r="H19" i="1"/>
  <c r="J19" i="1"/>
  <c r="N19" i="1"/>
  <c r="O19" i="1"/>
  <c r="F18" i="1"/>
  <c r="G18" i="1"/>
  <c r="I18" i="1"/>
  <c r="H18" i="1"/>
  <c r="J18" i="1"/>
  <c r="N18" i="1"/>
  <c r="O18" i="1"/>
  <c r="F17" i="1"/>
  <c r="G17" i="1"/>
  <c r="I17" i="1"/>
  <c r="H17" i="1"/>
  <c r="J17" i="1"/>
  <c r="N17" i="1"/>
  <c r="O17" i="1"/>
  <c r="F16" i="1"/>
  <c r="G16" i="1"/>
  <c r="I16" i="1"/>
  <c r="H16" i="1"/>
  <c r="J16" i="1"/>
  <c r="N16" i="1"/>
  <c r="O16" i="1"/>
  <c r="F15" i="1"/>
  <c r="G15" i="1"/>
  <c r="I15" i="1"/>
  <c r="H15" i="1"/>
  <c r="J15" i="1"/>
  <c r="N15" i="1"/>
  <c r="O15" i="1"/>
  <c r="F14" i="1"/>
  <c r="G14" i="1"/>
  <c r="I14" i="1"/>
  <c r="H14" i="1"/>
  <c r="J14" i="1"/>
  <c r="N14" i="1"/>
  <c r="O14" i="1"/>
  <c r="F13" i="1"/>
  <c r="G13" i="1"/>
  <c r="I13" i="1"/>
  <c r="H13" i="1"/>
  <c r="J13" i="1"/>
  <c r="N13" i="1"/>
  <c r="O13" i="1"/>
  <c r="F12" i="1"/>
  <c r="G12" i="1"/>
  <c r="I12" i="1"/>
  <c r="H12" i="1"/>
  <c r="J12" i="1"/>
  <c r="N12" i="1"/>
  <c r="O12" i="1"/>
  <c r="F11" i="1"/>
  <c r="G11" i="1"/>
  <c r="I11" i="1"/>
  <c r="H11" i="1"/>
  <c r="J11" i="1"/>
  <c r="N11" i="1"/>
  <c r="O11" i="1"/>
  <c r="F10" i="1"/>
  <c r="G10" i="1"/>
  <c r="I10" i="1"/>
  <c r="H10" i="1"/>
  <c r="J10" i="1"/>
  <c r="N10" i="1"/>
  <c r="O10" i="1"/>
  <c r="F9" i="1"/>
  <c r="G9" i="1"/>
  <c r="I9" i="1"/>
  <c r="H9" i="1"/>
  <c r="J9" i="1"/>
  <c r="N9" i="1"/>
  <c r="O9" i="1"/>
  <c r="F8" i="1"/>
  <c r="G8" i="1"/>
  <c r="I8" i="1"/>
  <c r="H8" i="1"/>
  <c r="J8" i="1"/>
  <c r="N8" i="1"/>
  <c r="O8" i="1"/>
  <c r="F7" i="1"/>
  <c r="G7" i="1"/>
  <c r="I7" i="1"/>
  <c r="H7" i="1"/>
  <c r="J7" i="1"/>
  <c r="N7" i="1"/>
  <c r="O7" i="1"/>
  <c r="F6" i="1"/>
  <c r="G6" i="1"/>
  <c r="I6" i="1"/>
  <c r="H6" i="1"/>
  <c r="J6" i="1"/>
  <c r="N6" i="1"/>
  <c r="O6" i="1"/>
  <c r="F5" i="1"/>
  <c r="G5" i="1"/>
  <c r="I5" i="1"/>
  <c r="H5" i="1"/>
  <c r="J5" i="1"/>
  <c r="N5" i="1"/>
  <c r="O5" i="1"/>
  <c r="F4" i="1"/>
  <c r="G4" i="1"/>
  <c r="I4" i="1"/>
  <c r="H4" i="1"/>
  <c r="J4" i="1"/>
  <c r="N4" i="1"/>
  <c r="O4" i="1"/>
  <c r="F3" i="1"/>
  <c r="G3" i="1"/>
  <c r="I3" i="1"/>
  <c r="H3" i="1"/>
  <c r="J3" i="1"/>
  <c r="N3" i="1"/>
  <c r="O3" i="1"/>
</calcChain>
</file>

<file path=xl/sharedStrings.xml><?xml version="1.0" encoding="utf-8"?>
<sst xmlns="http://schemas.openxmlformats.org/spreadsheetml/2006/main" count="1415" uniqueCount="542">
  <si>
    <t>SKU</t>
  </si>
  <si>
    <t>SKU Description</t>
  </si>
  <si>
    <t>Premium</t>
  </si>
  <si>
    <t>Standard</t>
  </si>
  <si>
    <t>ELS</t>
  </si>
  <si>
    <t>3Scale</t>
  </si>
  <si>
    <t>AMQ</t>
  </si>
  <si>
    <t>Data Grid</t>
  </si>
  <si>
    <t>Fuse</t>
  </si>
  <si>
    <t>Jboss</t>
  </si>
  <si>
    <t>JbossEAP</t>
  </si>
  <si>
    <t>JbossWebServer</t>
  </si>
  <si>
    <t>Service Interconnect</t>
  </si>
  <si>
    <t>OpenJDK</t>
  </si>
  <si>
    <t>Quarkus</t>
  </si>
  <si>
    <t>Integration</t>
  </si>
  <si>
    <t>Runtimes</t>
  </si>
  <si>
    <t>Application Foundations</t>
  </si>
  <si>
    <t>Edge</t>
  </si>
  <si>
    <t>Distributed Computing</t>
  </si>
  <si>
    <t>Openshift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</si>
  <si>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</si>
  <si>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</si>
  <si>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</si>
  <si>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</si>
  <si>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</si>
  <si>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</si>
  <si>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</si>
  <si>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</si>
  <si>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</si>
  <si>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</si>
  <si>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</si>
  <si>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MW00311</t>
  </si>
  <si>
    <t>Red Hat 3scale API Management, Premium (4 Cores)</t>
  </si>
  <si>
    <t>GBP</t>
  </si>
  <si>
    <t>INTEGRATION BNDL/FUSE/AMQ/3SCALE</t>
  </si>
  <si>
    <t>0</t>
  </si>
  <si>
    <t>4</t>
  </si>
  <si>
    <t>PREMIUM</t>
  </si>
  <si>
    <t>CORE BAND</t>
  </si>
  <si>
    <t>MW00311F3</t>
  </si>
  <si>
    <t>MW00312</t>
  </si>
  <si>
    <t>Red Hat 3scale API Management, Premium (16 Cores)</t>
  </si>
  <si>
    <t>16</t>
  </si>
  <si>
    <t>MW00312F3</t>
  </si>
  <si>
    <t>MW00313</t>
  </si>
  <si>
    <t>Red Hat 3scale API Management, Premium (64 Cores)</t>
  </si>
  <si>
    <t>64</t>
  </si>
  <si>
    <t>MW00313F3</t>
  </si>
  <si>
    <t>MW00314</t>
  </si>
  <si>
    <t>Red Hat 3scale API Management, Standard (4 Cores)</t>
  </si>
  <si>
    <t>STANDARD</t>
  </si>
  <si>
    <t>MW00314F3</t>
  </si>
  <si>
    <t>MW00315</t>
  </si>
  <si>
    <t>Red Hat 3scale API Management, Standard (16 Cores)</t>
  </si>
  <si>
    <t>MW00315F3</t>
  </si>
  <si>
    <t>MW00316</t>
  </si>
  <si>
    <t>Red Hat 3scale API Management, Standard (64 Cores)</t>
  </si>
  <si>
    <t>MW00316F3</t>
  </si>
  <si>
    <t>MW00134</t>
  </si>
  <si>
    <t>Red Hat AMQ, Premium (4 Cores)</t>
  </si>
  <si>
    <t>MW00134F3</t>
  </si>
  <si>
    <t>MW00135</t>
  </si>
  <si>
    <t>Red Hat AMQ, Standard (4 Cores)</t>
  </si>
  <si>
    <t>MW00135F3</t>
  </si>
  <si>
    <t>MW00136</t>
  </si>
  <si>
    <t>Red Hat AMQ, Extended Lifecycle Support Add-On, Premium (4 Cores)</t>
  </si>
  <si>
    <t>MW00136F3</t>
  </si>
  <si>
    <t>MW00137</t>
  </si>
  <si>
    <t>Red Hat AMQ, Extended Life Cycle Support Add-On, Standard (4 Cores)</t>
  </si>
  <si>
    <t>MW00137F3</t>
  </si>
  <si>
    <t>MW2300217</t>
  </si>
  <si>
    <t>Red Hat AMQ, Standard (64 Cores)</t>
  </si>
  <si>
    <t>MW2300217F3</t>
  </si>
  <si>
    <t>MW2300282</t>
  </si>
  <si>
    <t>Red Hat AMQ, Premium (16 Cores)</t>
  </si>
  <si>
    <t>MW2300282F3</t>
  </si>
  <si>
    <t>MW2315603</t>
  </si>
  <si>
    <t>Red Hat AMQ, Standard (16 Cores)</t>
  </si>
  <si>
    <t>MW2315603F3</t>
  </si>
  <si>
    <t>MW2399076</t>
  </si>
  <si>
    <t>Red Hat AMQ, Premium (64 Cores)</t>
  </si>
  <si>
    <t>MW2399076F3</t>
  </si>
  <si>
    <t>MW00036</t>
  </si>
  <si>
    <t>Red Hat AMQ ELS Program, Premium (16 Cores)</t>
  </si>
  <si>
    <t>MW00036F3</t>
  </si>
  <si>
    <t>MW00038</t>
  </si>
  <si>
    <t>Red Hat AMQ ELS Program, Standard (16 Cores)</t>
  </si>
  <si>
    <t>MW00038F3</t>
  </si>
  <si>
    <t>MW00040</t>
  </si>
  <si>
    <t>Red Hat AMQ ELS Program, Premium (64 Cores)</t>
  </si>
  <si>
    <t>MW00040F3</t>
  </si>
  <si>
    <t>MW00042</t>
  </si>
  <si>
    <t>Red Hat AMQ ELS Program, Standard (64 Cores)</t>
  </si>
  <si>
    <t>MW00042F3</t>
  </si>
  <si>
    <t>MW01552</t>
  </si>
  <si>
    <t>Red Hat AMQ for Distributed Computing (Edge Server), Premium (2 Cores)</t>
  </si>
  <si>
    <t>Edge App Services</t>
  </si>
  <si>
    <t>2</t>
  </si>
  <si>
    <t>MW01552F3</t>
  </si>
  <si>
    <t>MW01553</t>
  </si>
  <si>
    <t>Red Hat AMQ for Distributed Computing (Edge Server), Standard (2 Cores)</t>
  </si>
  <si>
    <t>MW01553F3</t>
  </si>
  <si>
    <t>MW01556</t>
  </si>
  <si>
    <t>Red Hat AMQ for Distributed Computing (Endpoint), Premium (1 Core)</t>
  </si>
  <si>
    <t>1</t>
  </si>
  <si>
    <t>MW01556F3</t>
  </si>
  <si>
    <t>MW01557</t>
  </si>
  <si>
    <t>Red Hat AMQ for Distributed Computing (Endpoint), Standard (1 Core)</t>
  </si>
  <si>
    <t>MW01557F3</t>
  </si>
  <si>
    <t>MW01554</t>
  </si>
  <si>
    <t>Red Hat AMQ for Distributed Computing (Gateway), Premium (2 Cores)</t>
  </si>
  <si>
    <t>MW01554F3</t>
  </si>
  <si>
    <t>MW01555</t>
  </si>
  <si>
    <t>Red Hat AMQ for Distributed Computing (Gateway), Standard (2 Cores)</t>
  </si>
  <si>
    <t>MW01555F3</t>
  </si>
  <si>
    <t>MW00005</t>
  </si>
  <si>
    <t>Red Hat AMQ for OpenShift Container Platform, Standard (2 Cores)</t>
  </si>
  <si>
    <t>PHYSICAL NODE</t>
  </si>
  <si>
    <t>MW00005F3</t>
  </si>
  <si>
    <t>MW00006</t>
  </si>
  <si>
    <t>Red Hat AMQ for OpenShift Container Platform, Premium (2 Cores)</t>
  </si>
  <si>
    <t>MW00006F3</t>
  </si>
  <si>
    <t>MW02000</t>
  </si>
  <si>
    <t>Red Hat Application Foundations, Premium, (2 Cores or 4 vCPUs)</t>
  </si>
  <si>
    <t>MW02000F3</t>
  </si>
  <si>
    <t>MW02006</t>
  </si>
  <si>
    <t>Red Hat Application Foundations, Standard (2 Cores or 4 vCPUs)</t>
  </si>
  <si>
    <t>MW02006F3</t>
  </si>
  <si>
    <t>MW02091</t>
  </si>
  <si>
    <t>Red Hat Application Foundations, Extended Lifecycle Support Add-On for Distributed Computing (Edge Server), Premium (2 Cores)</t>
  </si>
  <si>
    <t>MW02091F3</t>
  </si>
  <si>
    <t>MW02092</t>
  </si>
  <si>
    <t>Red Hat Application Foundations, Extended Lifecycle Support Add-On for Distributed Computing (Edge Server), Standard (2 Cores)</t>
  </si>
  <si>
    <t>MW02092F3</t>
  </si>
  <si>
    <t>MW02093</t>
  </si>
  <si>
    <t>Red Hat Application Foundations, Extended Lifecycle Support Add-On for Distributed Computing (Endpoint), Premium (1 Core)</t>
  </si>
  <si>
    <t>MW02093F3</t>
  </si>
  <si>
    <t>MW02094</t>
  </si>
  <si>
    <t>Red Hat Application Foundations, Extended Lifecycle Support Add-On for Distributed Computing (Endpoint), Standard (1 Core)</t>
  </si>
  <si>
    <t>MW02094F3</t>
  </si>
  <si>
    <t>MW02095</t>
  </si>
  <si>
    <t>Red Hat Application Foundations, Extended Lifecycle Support Add-On for Distributed Computing (Gateway), Premium (2 Cores)</t>
  </si>
  <si>
    <t>MW02095F3</t>
  </si>
  <si>
    <t>MW02096</t>
  </si>
  <si>
    <t>Red Hat Application Foundations, Extended Lifecycle Support Add-On for Distributed Computing (Gateway), Standard (2 Cores)</t>
  </si>
  <si>
    <t>MW02096F3</t>
  </si>
  <si>
    <t>MW02097</t>
  </si>
  <si>
    <t>Red Hat Application Foundations, Cluster Edition (Bare Metal Node), Extended Lifecycle Support Add-On, Premium, (1-2 Sockets)</t>
  </si>
  <si>
    <t>SOCKET-PAIR</t>
  </si>
  <si>
    <t>MW02097F3</t>
  </si>
  <si>
    <t>MW02098</t>
  </si>
  <si>
    <t>Red Hat Application Foundations, Cluster Edition (Bare Metal Node), Extended Lifecycle Support Add-On, Standard (1-2 Sockets)</t>
  </si>
  <si>
    <t>MW02098F3</t>
  </si>
  <si>
    <t>MW02099</t>
  </si>
  <si>
    <t>Red Hat Application Foundations, Cluster Edition (Bare Metal Node), Premium, (1-2 Sockets)</t>
  </si>
  <si>
    <t>MW02099F3</t>
  </si>
  <si>
    <t>MW02100</t>
  </si>
  <si>
    <t>Red Hat Application Foundations, Cluster Edition (Bare Metal Node), Standard (1-2 Sockets)</t>
  </si>
  <si>
    <t>MW02100F3</t>
  </si>
  <si>
    <t>MW02101</t>
  </si>
  <si>
    <t>Red Hat Application Foundations, Cluster Edition, Extended Lifecycle Support Add-On, Premium, (2 Cores or 4 vCPUs)</t>
  </si>
  <si>
    <t>MW02101F3</t>
  </si>
  <si>
    <t>MW02102</t>
  </si>
  <si>
    <t>Red Hat Application Foundations, Cluster Edition, Extended Lifecycle Support Add-On, Standard (2 Cores or 4 vCPUs)</t>
  </si>
  <si>
    <t>MW02102F3</t>
  </si>
  <si>
    <t>MW02103</t>
  </si>
  <si>
    <t>Red Hat Application Foundations, Cluster Edition, Premium, (2 Cores or 4 vCPUs)</t>
  </si>
  <si>
    <t>MW02103F3</t>
  </si>
  <si>
    <t>MW02104</t>
  </si>
  <si>
    <t>Red Hat Application Foundations, Cluster Edition, Standard (2 Cores or 4 vCPUs)</t>
  </si>
  <si>
    <t>MW02104F3</t>
  </si>
  <si>
    <t>MW02105</t>
  </si>
  <si>
    <t>Red Hat Application Foundations, Extended Lifecycle Support Add-On, Standard (2 Cores or 4 vCPUs)</t>
  </si>
  <si>
    <t>MW02105F3</t>
  </si>
  <si>
    <t>MW02001</t>
  </si>
  <si>
    <t>Red Hat Application Foundations for Distributed Computing (Edge Server), Premium (2 Cores)</t>
  </si>
  <si>
    <t>MW02001F3</t>
  </si>
  <si>
    <t>MW02003</t>
  </si>
  <si>
    <t>Red Hat Application Foundations for Distributed Computing (Edge Server), Standard (2 Cores)</t>
  </si>
  <si>
    <t>MW02003F3</t>
  </si>
  <si>
    <t>MW01994</t>
  </si>
  <si>
    <t>Red Hat Application Foundations for Distributed Computing (Endpoint), Premium (1 Core)</t>
  </si>
  <si>
    <t>MW01994F3</t>
  </si>
  <si>
    <t>MW01995</t>
  </si>
  <si>
    <t>Red Hat Application Foundations for Distributed Computing (Endpoint), Standard (1 Core)</t>
  </si>
  <si>
    <t>MW01995F3</t>
  </si>
  <si>
    <t>MW02005</t>
  </si>
  <si>
    <t>Red Hat Application Foundations for Distributed Computing (Gateway), Premium (2 Cores)</t>
  </si>
  <si>
    <t>MW02005F3</t>
  </si>
  <si>
    <t>MW02007</t>
  </si>
  <si>
    <t>Red Hat Application Foundations for Distributed Computing (Gateway), Standard (2 Cores)</t>
  </si>
  <si>
    <t>MW02007F3</t>
  </si>
  <si>
    <t>MW00130</t>
  </si>
  <si>
    <t>Red Hat Data Grid, Premium (4 Cores)</t>
  </si>
  <si>
    <t>RUNTIMES/EAP/JWS/RHOAR/JDG/OPNJDK</t>
  </si>
  <si>
    <t>MW00130F3</t>
  </si>
  <si>
    <t>MW00131</t>
  </si>
  <si>
    <t>Red Hat Data Grid, Standard (4 Cores)</t>
  </si>
  <si>
    <t>MW00131F3</t>
  </si>
  <si>
    <t>MW00132</t>
  </si>
  <si>
    <t>Red Hat Data Grid, Extended Life Cycle Support Add-On, Premium (4 Cores)</t>
  </si>
  <si>
    <t>MW00132F3</t>
  </si>
  <si>
    <t>MW00133</t>
  </si>
  <si>
    <t>Red Hat Data Grid, Extended Life Cycle Support Add-On, Standard (4 Cores)</t>
  </si>
  <si>
    <t>MW00133F3</t>
  </si>
  <si>
    <t>MW0906233</t>
  </si>
  <si>
    <t>Red Hat Data Grid, Standard (16 Cores)</t>
  </si>
  <si>
    <t>MW0906233F3</t>
  </si>
  <si>
    <t>MW0929366</t>
  </si>
  <si>
    <t>Red Hat Data Grid, Standard (64 Cores)</t>
  </si>
  <si>
    <t>MW0929366F3</t>
  </si>
  <si>
    <t>MW0933197</t>
  </si>
  <si>
    <t>Red Hat Data Grid, Premium (64 Cores)</t>
  </si>
  <si>
    <t>MW0933197F3</t>
  </si>
  <si>
    <t>MW0935445</t>
  </si>
  <si>
    <t>Red Hat Data Grid, Premium (16 Cores)</t>
  </si>
  <si>
    <t>MW0935445F3</t>
  </si>
  <si>
    <t>MW00100</t>
  </si>
  <si>
    <t>Red Hat Data Grid ELS Program, Premium (16 Cores)</t>
  </si>
  <si>
    <t>MW00100F3</t>
  </si>
  <si>
    <t>MW00101</t>
  </si>
  <si>
    <t>Red Hat Data Grid ELS Program, Standard (16 Cores)</t>
  </si>
  <si>
    <t>MW00101F3</t>
  </si>
  <si>
    <t>MW00102</t>
  </si>
  <si>
    <t>Red Hat Data Grid ELS Program, Premium (64 Cores)</t>
  </si>
  <si>
    <t>MW00102F3</t>
  </si>
  <si>
    <t>MW00103</t>
  </si>
  <si>
    <t>Red Hat Data Grid ELS Program, Standard (64 Cores)</t>
  </si>
  <si>
    <t>MW00103F3</t>
  </si>
  <si>
    <t>MW00138</t>
  </si>
  <si>
    <t>Red Hat Fuse, 4-Core Premium</t>
  </si>
  <si>
    <t>MW00138F3</t>
  </si>
  <si>
    <t>MW00139</t>
  </si>
  <si>
    <t>Red Hat Fuse, 4-Core Standard</t>
  </si>
  <si>
    <t>MW00139F3</t>
  </si>
  <si>
    <t>MW00140</t>
  </si>
  <si>
    <t>Red Hat Fuse, Extended Lifecycle Support Add-On, Premium (4 Cores)</t>
  </si>
  <si>
    <t>MW00140F3</t>
  </si>
  <si>
    <t>MW00141</t>
  </si>
  <si>
    <t>Red Hat Fuse, Extended Life Cycle Support Add-On, Standard (4 Cores)</t>
  </si>
  <si>
    <t>MW00141F3</t>
  </si>
  <si>
    <t>MW2245273</t>
  </si>
  <si>
    <t>Red Hat Fuse, Standard (64 Cores)</t>
  </si>
  <si>
    <t>MW2245273F3</t>
  </si>
  <si>
    <t>MW2250092</t>
  </si>
  <si>
    <t>Red Hat Fuse, Premium (64 Cores)</t>
  </si>
  <si>
    <t>MW2250092F3</t>
  </si>
  <si>
    <t>MW2254895</t>
  </si>
  <si>
    <t>Red Hat Fuse, Standard (16 Cores)</t>
  </si>
  <si>
    <t>MW2254895F3</t>
  </si>
  <si>
    <t>MW2257476</t>
  </si>
  <si>
    <t>Red Hat Fuse, Premium (16 Cores)</t>
  </si>
  <si>
    <t>MW2257476F3</t>
  </si>
  <si>
    <t>MW00010</t>
  </si>
  <si>
    <t>Red Hat Fuse ELS Program, Premium (16 Cores)</t>
  </si>
  <si>
    <t>MW00010F3</t>
  </si>
  <si>
    <t>MW00012</t>
  </si>
  <si>
    <t>Red Hat Fuse ELS Program, Standard (16 Cores)</t>
  </si>
  <si>
    <t>MW00012F3</t>
  </si>
  <si>
    <t>MW00014</t>
  </si>
  <si>
    <t>Red Hat Fuse ELS Program, Premium (64 Cores)</t>
  </si>
  <si>
    <t>MW00014F3</t>
  </si>
  <si>
    <t>MW00016</t>
  </si>
  <si>
    <t>Red Hat Fuse ELS Program, Standard (64 Cores)</t>
  </si>
  <si>
    <t>MW00016F3</t>
  </si>
  <si>
    <t>MW01558</t>
  </si>
  <si>
    <t>Red Hat Fuse for Distributed Computing (Edge Server), Premium (2 Cores)</t>
  </si>
  <si>
    <t>MW01558F3</t>
  </si>
  <si>
    <t>MW01559</t>
  </si>
  <si>
    <t>Red Hat Fuse for Distributed Computing (Edge Server), Standard (2 Cores)</t>
  </si>
  <si>
    <t>MW01559F3</t>
  </si>
  <si>
    <t>MW01562</t>
  </si>
  <si>
    <t>Red Hat Fuse for Distributed Computing (Endpoint), Premium (1 Core)</t>
  </si>
  <si>
    <t>MW01562F3</t>
  </si>
  <si>
    <t>MW01563</t>
  </si>
  <si>
    <t>Red Hat Fuse for Distributed Computing (Endpoint), Standard (1 Core)</t>
  </si>
  <si>
    <t>MW01563F3</t>
  </si>
  <si>
    <t>MW01560</t>
  </si>
  <si>
    <t>Red Hat Fuse for Distributed Computing (Gateway), Premium (2 Cores)</t>
  </si>
  <si>
    <t>MW01560F3</t>
  </si>
  <si>
    <t>MW01561</t>
  </si>
  <si>
    <t>Red Hat Fuse for Distributed Computing (Gateway), Standard (2 Cores)</t>
  </si>
  <si>
    <t>MW01561F3</t>
  </si>
  <si>
    <t>MW00001</t>
  </si>
  <si>
    <t>Red Hat Fuse for OpenShift Container Platform, Standard (2 Cores)</t>
  </si>
  <si>
    <t>MW00001F3</t>
  </si>
  <si>
    <t>MW00002</t>
  </si>
  <si>
    <t>Red Hat Fuse for OpenShift Container Platform, Premium (2 Cores)</t>
  </si>
  <si>
    <t>MW00002F3</t>
  </si>
  <si>
    <t>MW00424</t>
  </si>
  <si>
    <t>Red Hat Integration, Premium, (2 Cores or 4 vCPUs)</t>
  </si>
  <si>
    <t>MW00424F3</t>
  </si>
  <si>
    <t>MW00425</t>
  </si>
  <si>
    <t>Red Hat Integration, Premium, (16 Cores or 32 vCPUs)</t>
  </si>
  <si>
    <t>MW00425F3</t>
  </si>
  <si>
    <t>MW00426</t>
  </si>
  <si>
    <t>Red Hat Integration, Premium, (64 Cores or 128 vCPUs)</t>
  </si>
  <si>
    <t>MW00426F3</t>
  </si>
  <si>
    <t>MW00427</t>
  </si>
  <si>
    <t>Red Hat Integration, Standard (2 Cores or 4 vCPUs)</t>
  </si>
  <si>
    <t>MW00427F3</t>
  </si>
  <si>
    <t>MW00428</t>
  </si>
  <si>
    <t>Red Hat Integration, Standard (16 Cores or 32 vCPUs)</t>
  </si>
  <si>
    <t>MW00428F3</t>
  </si>
  <si>
    <t>MW00429</t>
  </si>
  <si>
    <t>Red Hat Integration, Standard (64 Cores or 128 vCPUs)</t>
  </si>
  <si>
    <t>MW00429F3</t>
  </si>
  <si>
    <t>MW01546</t>
  </si>
  <si>
    <t>Red Hat Integration for Distributed Computing (Edge Server), Premium (2 Cores)</t>
  </si>
  <si>
    <t>MW01546F3</t>
  </si>
  <si>
    <t>MW01547</t>
  </si>
  <si>
    <t>Red Hat Integration for Distributed Computing (Edge Server), Standard (2 Cores)</t>
  </si>
  <si>
    <t>MW01547F3</t>
  </si>
  <si>
    <t>MW01550</t>
  </si>
  <si>
    <t>Red Hat Integration for Distributed Computing (Endpoint), Premium (1 Core)</t>
  </si>
  <si>
    <t>MW01550F3</t>
  </si>
  <si>
    <t>MW01551</t>
  </si>
  <si>
    <t>Red Hat Integration for Distributed Computing (Endpoint), Standard (1 Core)</t>
  </si>
  <si>
    <t>MW01551F3</t>
  </si>
  <si>
    <t>MW01548</t>
  </si>
  <si>
    <t>Red Hat Integration for Distributed Computing (Gateway), Premium (2 Cores)</t>
  </si>
  <si>
    <t>MW01548F3</t>
  </si>
  <si>
    <t>MW01549</t>
  </si>
  <si>
    <t>Red Hat Integration for Distributed Computing (Gateway), Standard (2 Cores)</t>
  </si>
  <si>
    <t>MW01549F3</t>
  </si>
  <si>
    <t>MW00114</t>
  </si>
  <si>
    <t>Red Hat JBoss Enterprise Application Platform, 4-Core Premium</t>
  </si>
  <si>
    <t>MW00114F3</t>
  </si>
  <si>
    <t>MW00115</t>
  </si>
  <si>
    <t>Red Hat JBoss Enterprise Application Platform, 4-Core Standard</t>
  </si>
  <si>
    <t>MW00115F3</t>
  </si>
  <si>
    <t>MW00118</t>
  </si>
  <si>
    <t>Red Hat JBoss Enterprise Application Platform, Extended Life Cycle Support Add-On, 4-Core Premium</t>
  </si>
  <si>
    <t>MW00118F3</t>
  </si>
  <si>
    <t>MW00119</t>
  </si>
  <si>
    <t>Red Hat JBoss Enterprise Application Platform, Extended Life Cycle Support Add-On, 4-Core Standard</t>
  </si>
  <si>
    <t>MW00119F3</t>
  </si>
  <si>
    <t>MW0153748</t>
  </si>
  <si>
    <t>Red Hat JBoss Enterprise Application Platform, 16-Core Premium</t>
  </si>
  <si>
    <t>MW0153748F3</t>
  </si>
  <si>
    <t>MW0161758</t>
  </si>
  <si>
    <t>Red Hat JBoss Enterprise Application Platform, 64-Core Premium</t>
  </si>
  <si>
    <t>MW0161758F3</t>
  </si>
  <si>
    <t>MW0186831</t>
  </si>
  <si>
    <t>Red Hat JBoss Enterprise Application Platform, 64-Core Standard</t>
  </si>
  <si>
    <t>MW0186831F3</t>
  </si>
  <si>
    <t>MW0196814</t>
  </si>
  <si>
    <t>Red Hat JBoss Enterprise Application Platform, 16-Core Standard</t>
  </si>
  <si>
    <t>MW0196814F3</t>
  </si>
  <si>
    <t>MW2122821</t>
  </si>
  <si>
    <t>Red Hat JBoss Enterprise Application Platform ELS Program, 16-Core Standard</t>
  </si>
  <si>
    <t>MW2122821F3</t>
  </si>
  <si>
    <t>MW2132048</t>
  </si>
  <si>
    <t>Red Hat JBoss Enterprise Application Platform ELS Program, 16-Core Premium</t>
  </si>
  <si>
    <t>MW2132048F3</t>
  </si>
  <si>
    <t>MW2162525</t>
  </si>
  <si>
    <t>Red Hat JBoss Enterprise Application Platform ELS Program, 64-Core Standard</t>
  </si>
  <si>
    <t>MW2162525F3</t>
  </si>
  <si>
    <t>MW2175102</t>
  </si>
  <si>
    <t>Red Hat JBoss Enterprise Application Platform ELS Program, 64-Core Premium</t>
  </si>
  <si>
    <t>MW2175102F3</t>
  </si>
  <si>
    <t>MCT2739</t>
  </si>
  <si>
    <t>Red Hat JBoss Enterprise Application Platform for OpenShift Container Platform, Premium, 2-Core</t>
  </si>
  <si>
    <t>VIRTUAL GUEST</t>
  </si>
  <si>
    <t>MCT2739F3</t>
  </si>
  <si>
    <t>MCT2748</t>
  </si>
  <si>
    <t>Red Hat JBoss Enterprise Application Platform for OpenShift Container Platform, Standard, 2-Core</t>
  </si>
  <si>
    <t>MCT2748F3</t>
  </si>
  <si>
    <t>MW0164296</t>
  </si>
  <si>
    <t>Red Hat JBoss Middleware, Extra support contact</t>
  </si>
  <si>
    <t>OPENSHIFT</t>
  </si>
  <si>
    <t>LAYERED</t>
  </si>
  <si>
    <t>CONTACT</t>
  </si>
  <si>
    <t>MW0164296F3</t>
  </si>
  <si>
    <t>MW00122</t>
  </si>
  <si>
    <t>Red Hat JBoss Web Server, 4-Core Premium</t>
  </si>
  <si>
    <t>MW00122F3</t>
  </si>
  <si>
    <t>MW00123</t>
  </si>
  <si>
    <t>Red Hat JBoss Web Server, 4-Core Standard</t>
  </si>
  <si>
    <t>MW00123F3</t>
  </si>
  <si>
    <t>MW00126</t>
  </si>
  <si>
    <t>Red Hat JBoss Web Server, Extended Life Cycle Support Add-On, 4-Core Premium</t>
  </si>
  <si>
    <t>MW00126F3</t>
  </si>
  <si>
    <t>MW00127</t>
  </si>
  <si>
    <t>Red Hat JBoss Web Server, Extended Life Cycle Support Add-On, 4-Core Standard</t>
  </si>
  <si>
    <t>MW00127F3</t>
  </si>
  <si>
    <t>MW0222833</t>
  </si>
  <si>
    <t>Red Hat JBoss Web Server, 16-Core Premium</t>
  </si>
  <si>
    <t>MW0222833F3</t>
  </si>
  <si>
    <t>MW0232248</t>
  </si>
  <si>
    <t>Red Hat JBoss Web Server, 16-Core Standard</t>
  </si>
  <si>
    <t>MW0232248F3</t>
  </si>
  <si>
    <t>MW0257747</t>
  </si>
  <si>
    <t>Red Hat JBoss Web Server, 64-Core Premium</t>
  </si>
  <si>
    <t>MW0257747F3</t>
  </si>
  <si>
    <t>MW0290056</t>
  </si>
  <si>
    <t>Red Hat JBoss Web Server, 64-Core Standard</t>
  </si>
  <si>
    <t>MW0290056F3</t>
  </si>
  <si>
    <t>MW2609165</t>
  </si>
  <si>
    <t>Red Hat JBoss Web Server ELS Program, 64-Core Standard</t>
  </si>
  <si>
    <t>MW2609165F3</t>
  </si>
  <si>
    <t>MW2625234</t>
  </si>
  <si>
    <t>Red Hat JBoss Web Server ELS Program, 16-Core Premium</t>
  </si>
  <si>
    <t>MW2625234F3</t>
  </si>
  <si>
    <t>MW2636770</t>
  </si>
  <si>
    <t>Red Hat JBoss Web Server ELS Program, 16-Core Standard</t>
  </si>
  <si>
    <t>MW2636770F3</t>
  </si>
  <si>
    <t>MW2689800</t>
  </si>
  <si>
    <t>Red Hat JBoss Web Server ELS Program, 64-Core Premium</t>
  </si>
  <si>
    <t>MW2689800F3</t>
  </si>
  <si>
    <t>MW00275</t>
  </si>
  <si>
    <t>Red Hat Runtimes, Premium (16 Cores or 32 vCPUs)</t>
  </si>
  <si>
    <t>MW00275F3</t>
  </si>
  <si>
    <t>MW00276</t>
  </si>
  <si>
    <t>Red Hat Runtimes, Premium (64 Cores or 128 vCPUs)</t>
  </si>
  <si>
    <t>MW00276F3</t>
  </si>
  <si>
    <t>MW00277</t>
  </si>
  <si>
    <t>Red Hat Runtimes, Premium (2 Cores or 4 vCPUs)</t>
  </si>
  <si>
    <t>MW00277F3</t>
  </si>
  <si>
    <t>MW00278</t>
  </si>
  <si>
    <t>Red Hat Runtimes, Standard (16 Cores or 32 vCPUs)</t>
  </si>
  <si>
    <t>MW00278F3</t>
  </si>
  <si>
    <t>MW00279</t>
  </si>
  <si>
    <t>Red Hat Runtimes, Standard (64 Cores or 128 vCPUs)</t>
  </si>
  <si>
    <t>MW00279F3</t>
  </si>
  <si>
    <t>MW00280</t>
  </si>
  <si>
    <t>Red Hat Runtimes, Standard (2 Cores or 4 vCPUs)</t>
  </si>
  <si>
    <t>MW00280F3</t>
  </si>
  <si>
    <t>MW01540</t>
  </si>
  <si>
    <t>Red Hat Runtimes for Distributed Computing (Edge Server), Premium (2 Cores)</t>
  </si>
  <si>
    <t>MW01540F3</t>
  </si>
  <si>
    <t>MW01541</t>
  </si>
  <si>
    <t>Red Hat Runtimes for Distributed Computing (Edge Server), Standard (2 Cores)</t>
  </si>
  <si>
    <t>MW01541F3</t>
  </si>
  <si>
    <t>MW01544</t>
  </si>
  <si>
    <t>Red Hat Runtimes for Distributed Computing (Endpoint), Premium (1 Core)</t>
  </si>
  <si>
    <t>MW01544F3</t>
  </si>
  <si>
    <t>MW01545</t>
  </si>
  <si>
    <t>Red Hat Runtimes for Distributed Computing (Endpoint), Standard (1 Core)</t>
  </si>
  <si>
    <t>MW01545F3</t>
  </si>
  <si>
    <t>MW01542</t>
  </si>
  <si>
    <t>Red Hat Runtimes for Distributed Computing (Gateway), Premium (2 Cores)</t>
  </si>
  <si>
    <t>MW01542F3</t>
  </si>
  <si>
    <t>MW01543</t>
  </si>
  <si>
    <t>Red Hat Runtimes for Distributed Computing (Gateway), Standard (2 Cores)</t>
  </si>
  <si>
    <t>MW01543F3</t>
  </si>
  <si>
    <t>MW02562</t>
  </si>
  <si>
    <t>Red Hat Service Interconnect, Premium (2 Cores or 4 vCPUs)</t>
  </si>
  <si>
    <t>MW02562F3</t>
  </si>
  <si>
    <t>MW02563</t>
  </si>
  <si>
    <t>Red Hat Service Interconnect, Standard (2 Cores or 4 vCPUs)</t>
  </si>
  <si>
    <t>MW02563F3</t>
  </si>
  <si>
    <t>MW02534</t>
  </si>
  <si>
    <t>Red Hat Service Interconnect for Distributed Computing (Edge Server), Premium (2 Cores or 4 vCPUs)</t>
  </si>
  <si>
    <t>MW02534F3</t>
  </si>
  <si>
    <t>MW02535</t>
  </si>
  <si>
    <t>Red Hat Service Interconnect for Distributed Computing (Edge Server), Standard (2 Cores or 4 vCPUs)</t>
  </si>
  <si>
    <t>MW02535F3</t>
  </si>
  <si>
    <t>MW02538</t>
  </si>
  <si>
    <t>Red Hat Service Interconnect for Distributed Computing (Endpoint), Premium (1 Core or 2 vCPUs)</t>
  </si>
  <si>
    <t>MW02538F3</t>
  </si>
  <si>
    <t>MW02539</t>
  </si>
  <si>
    <t>Red Hat Service Interconnect for Distributed Computing (Endpoint), Standard (1 Core or 4 vCPUs)</t>
  </si>
  <si>
    <t>MW02539F3</t>
  </si>
  <si>
    <t>MW02536</t>
  </si>
  <si>
    <t>Red Hat Service Interconnect for Distributed Computing (Gateway), Premium (2 Cores or 4 vCPUs)</t>
  </si>
  <si>
    <t>MW02536F3</t>
  </si>
  <si>
    <t>MW02537</t>
  </si>
  <si>
    <t>Red Hat Service Interconnect for Distributed Computing (Gateway), Standard (2 Cores or 4 vCPUs)</t>
  </si>
  <si>
    <t>MW02537F3</t>
  </si>
  <si>
    <t>MW00565</t>
  </si>
  <si>
    <t>Red Hat build of OpenJDK for Servers, Premium (10 Cores)</t>
  </si>
  <si>
    <t>10</t>
  </si>
  <si>
    <t>MW00565F3</t>
  </si>
  <si>
    <t>MW00566</t>
  </si>
  <si>
    <t>Red Hat build of OpenJDK for Servers, Premium (200 Cores)</t>
  </si>
  <si>
    <t>200</t>
  </si>
  <si>
    <t>MW00566F3</t>
  </si>
  <si>
    <t>MW00567</t>
  </si>
  <si>
    <t>Red Hat build of OpenJDK for Servers, Premium (2,000 Cores)</t>
  </si>
  <si>
    <t>2000</t>
  </si>
  <si>
    <t>MW00567F3</t>
  </si>
  <si>
    <t>MW00568</t>
  </si>
  <si>
    <t>Red Hat build of OpenJDK for Servers, Premium (Unlimited Cores)</t>
  </si>
  <si>
    <t>UNLIMITED</t>
  </si>
  <si>
    <t>MW00568F3</t>
  </si>
  <si>
    <t>MW00569</t>
  </si>
  <si>
    <t>Red Hat build of OpenJDK for Servers, Standard (10 Cores)</t>
  </si>
  <si>
    <t>MW00569F3</t>
  </si>
  <si>
    <t>MW00570</t>
  </si>
  <si>
    <t>Red Hat build of OpenJDK for Servers, Standard (200 Cores)</t>
  </si>
  <si>
    <t>MW00570F3</t>
  </si>
  <si>
    <t>MW00571</t>
  </si>
  <si>
    <t>Red Hat build of OpenJDK for Servers, Standard (2,000 Cores)</t>
  </si>
  <si>
    <t>MW00571F3</t>
  </si>
  <si>
    <t>MW00558</t>
  </si>
  <si>
    <t>Red Hat build of OpenJDK for Workstations, Premium (50 Clients)</t>
  </si>
  <si>
    <t>50</t>
  </si>
  <si>
    <t>MW00558F3</t>
  </si>
  <si>
    <t>MW00559</t>
  </si>
  <si>
    <t>Red Hat build of OpenJDK for Workstations, Premium (1000 Clients)</t>
  </si>
  <si>
    <t>1000</t>
  </si>
  <si>
    <t>MW00559F3</t>
  </si>
  <si>
    <t>MW00560</t>
  </si>
  <si>
    <t>Red Hat build of OpenJDK for Workstations, Premium (10,000 Clients)</t>
  </si>
  <si>
    <t>10000</t>
  </si>
  <si>
    <t>MW00560F3</t>
  </si>
  <si>
    <t>MW00561</t>
  </si>
  <si>
    <t>Red Hat build of OpenJDK for Workstations, Premium (Unlimited Clients)</t>
  </si>
  <si>
    <t>MW00561F3</t>
  </si>
  <si>
    <t>MW00562</t>
  </si>
  <si>
    <t>Red Hat build of OpenJDK for Workstations, Standard (50 Clients)</t>
  </si>
  <si>
    <t>MW00562F3</t>
  </si>
  <si>
    <t>MW00563</t>
  </si>
  <si>
    <t>Red Hat build of OpenJDK for Workstations, Standard (1000 Clients)</t>
  </si>
  <si>
    <t>MW00563F3</t>
  </si>
  <si>
    <t>MW00564</t>
  </si>
  <si>
    <t>Red Hat build of OpenJDK for Workstations, Standard (10,000 Clients)</t>
  </si>
  <si>
    <t>MW00564F3</t>
  </si>
  <si>
    <t>MW02479</t>
  </si>
  <si>
    <t>Red Hat build of Quarkus for non-Red Hat platforms, Premium (2 Cores or 4 vCPUs)</t>
  </si>
  <si>
    <t>MW02479F3</t>
  </si>
  <si>
    <t>MW02480</t>
  </si>
  <si>
    <t>Red Hat build of Quarkus for non-Red Hat platforms, Standard (2 Cores or 4vCPUs)</t>
  </si>
  <si>
    <t>MW02480F3</t>
  </si>
  <si>
    <t>MW02482</t>
  </si>
  <si>
    <t>Red Hat build of Quarkus for non-Red Hat platforms for Distributed Computing (Edge Server), Premium (2 Cores or 4 vCPUs)</t>
  </si>
  <si>
    <t>MW02482F3</t>
  </si>
  <si>
    <t>MW02483</t>
  </si>
  <si>
    <t>Red Hat build of Quarkus for non-Red Hat platforms for Distributed Computing (Edge Server), Standard (2 Cores or 4 vCPUs)</t>
  </si>
  <si>
    <t>MW02483F3</t>
  </si>
  <si>
    <t>MW02486</t>
  </si>
  <si>
    <t>MW02486F3</t>
  </si>
  <si>
    <t>MW02487</t>
  </si>
  <si>
    <t>MW02487F3</t>
  </si>
  <si>
    <t>MW02484</t>
  </si>
  <si>
    <t>Red Hat build of Quarkus for non-Red Hat platforms for Distributed Computing (Gateway), Premium (2 Cores or 4 vCPUs)</t>
  </si>
  <si>
    <t>MW02484F3</t>
  </si>
  <si>
    <t>MW02485</t>
  </si>
  <si>
    <t>Red Hat build of Quarkus for non-Red Hat platforms for Distributed Computing (Gateway), Standard (2 Cores or 4 vCPUs)</t>
  </si>
  <si>
    <t>MW02485F3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</si>
</sst>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/>
  </cellXfs>
  <cellStyles count="2">
    <cellStyle name="Normal" xfId="0" builtinId="0"/>
    <cellStyle name="Normal 2" xfId="1" xr:uid="{533D5119-165B-435E-B40F-739D3F1E10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4"/>
  <sheetViews>
    <sheetView tabSelected="1" workbookViewId="0">
      <selection activeCell="L1" sqref="L1"/>
    </sheetView>
  </sheetViews>
  <sheetFormatPr defaultRowHeight="15"/>
  <cols>
    <col min="2" max="2" width="55.85546875" customWidth="1"/>
  </cols>
  <sheetData>
    <row r="1" spans="1:3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3">
      <c r="A2" s="1" t="s">
        <v>32</v>
      </c>
      <c r="B2" s="1" t="s">
        <v>33</v>
      </c>
      <c r="C2" s="4" t="b">
        <f>ISNUMBER( SEARCH("Premium",B2))</f>
        <v>1</v>
      </c>
      <c r="D2" s="4" t="b">
        <f>ISNUMBER( SEARCH("Standard",B2))</f>
        <v>0</v>
      </c>
      <c r="E2" s="4" t="b">
        <f>OR(ISNUMBER(SEARCH("ELS",B2)),ISNUMBER(SEARCH("Extended Lifecycle",B2)))</f>
        <v>0</v>
      </c>
      <c r="F2" s="4" t="b">
        <f>OR(ISNUMBER( SEARCH("3scale",B2)),R2=TRUE)</f>
        <v>1</v>
      </c>
      <c r="G2" s="1" t="b">
        <f>OR(ISNUMBER( SEARCH("AMQ",B2)),R2=TRUE)</f>
        <v>0</v>
      </c>
      <c r="H2" s="1" t="b">
        <f>OR(ISNUMBER( SEARCH("Data Grid",B2)),Q2=TRUE,R2=TRUE)</f>
        <v>0</v>
      </c>
      <c r="I2" s="1" t="b">
        <f>OR(ISNUMBER( SEARCH("Fuse",B2)),R2=TRUE)</f>
        <v>0</v>
      </c>
      <c r="J2" s="1" t="b">
        <f>OR(ISNUMBER( SEARCH("JBOSS",B2)),Q2=TRUE,R2=TRUE)</f>
        <v>0</v>
      </c>
      <c r="K2" s="1" t="b">
        <f>OR(ISNUMBER( SEARCH("Enterprise Application Platform",B2)),Q2=TRUE,R2=TRUE)</f>
        <v>0</v>
      </c>
      <c r="L2" s="1" t="b">
        <f>OR(ISNUMBER( SEARCH("Web Server",B2)),Q2=TRUE,R2=TRUE)</f>
        <v>0</v>
      </c>
      <c r="M2" s="1" t="b">
        <f>ISNUMBER( SEARCH("Service Interconnect",B2))</f>
        <v>0</v>
      </c>
      <c r="N2" s="1" t="b">
        <f>OR(ISNUMBER( SEARCH("OpenJDK",B2)),Q2=TRUE,R2=TRUE)</f>
        <v>0</v>
      </c>
      <c r="O2" s="1" t="b">
        <f>OR(ISNUMBER( SEARCH("Quarkus",B2)),Q2=TRUE,R2=TRUE)</f>
        <v>0</v>
      </c>
      <c r="P2" s="1" t="b">
        <f>ISNUMBER(SEARCH("Integration",B2))</f>
        <v>0</v>
      </c>
      <c r="Q2" s="1" t="b">
        <f>ISNUMBER(SEARCH("Runtimes",B2))</f>
        <v>0</v>
      </c>
      <c r="R2" s="1" t="b">
        <f>ISNUMBER( SEARCH("Application Foundations",B2))</f>
        <v>0</v>
      </c>
      <c r="S2" s="1" t="b">
        <f>ISNUMBER(SEARCH("Edge",Z2))</f>
        <v>0</v>
      </c>
      <c r="T2" s="1" t="b">
        <f>ISNUMBER(SEARCH("Distributed Computing",B2))</f>
        <v>0</v>
      </c>
      <c r="U2" s="1" t="b">
        <f>ISNUMBER(SEARCH("OpenShift",B2))</f>
        <v>0</v>
      </c>
      <c r="V2" s="1"/>
      <c r="W2" s="1" t="s">
        <v>34</v>
      </c>
      <c r="X2" s="1">
        <v>8197</v>
      </c>
      <c r="Y2" s="1">
        <v>22132.44</v>
      </c>
      <c r="Z2" s="1" t="s">
        <v>35</v>
      </c>
      <c r="AA2" s="1" t="s">
        <v>36</v>
      </c>
      <c r="AB2" s="1" t="s">
        <v>37</v>
      </c>
      <c r="AC2" s="1"/>
      <c r="AD2" s="1" t="s">
        <v>38</v>
      </c>
      <c r="AE2" s="1" t="s">
        <v>36</v>
      </c>
      <c r="AF2" s="1" t="s">
        <v>39</v>
      </c>
      <c r="AG2" s="1" t="s">
        <v>40</v>
      </c>
    </row>
    <row r="3" spans="1:33">
      <c r="A3" s="1" t="s">
        <v>41</v>
      </c>
      <c r="B3" s="1" t="s">
        <v>42</v>
      </c>
      <c r="C3" s="4" t="b">
        <f t="shared" ref="C3:C66" si="0">ISNUMBER( SEARCH("Premium",B3))</f>
        <v>1</v>
      </c>
      <c r="D3" s="4" t="b">
        <f t="shared" ref="D3:D66" si="1">ISNUMBER( SEARCH("Standard",B3))</f>
        <v>0</v>
      </c>
      <c r="E3" s="4" t="b">
        <f t="shared" ref="E3:E66" si="2">OR(ISNUMBER(SEARCH("ELS",B3)),ISNUMBER(SEARCH("Extended Lifecycle",B3)))</f>
        <v>0</v>
      </c>
      <c r="F3" s="4" t="b">
        <f t="shared" ref="F3:F66" si="3">OR(ISNUMBER( SEARCH("3scale",B3)),R3=TRUE)</f>
        <v>1</v>
      </c>
      <c r="G3" s="1" t="b">
        <f t="shared" ref="G3:G66" si="4">OR(ISNUMBER( SEARCH("AMQ",B3)),R3=TRUE)</f>
        <v>0</v>
      </c>
      <c r="H3" s="1" t="b">
        <f t="shared" ref="H3:H66" si="5">OR(ISNUMBER( SEARCH("Data Grid",B3)),Q3=TRUE,R3=TRUE)</f>
        <v>0</v>
      </c>
      <c r="I3" s="1" t="b">
        <f t="shared" ref="I3:I66" si="6">OR(ISNUMBER( SEARCH("Fuse",B3)),R3=TRUE)</f>
        <v>0</v>
      </c>
      <c r="J3" s="1" t="b">
        <f>OR(ISNUMBER( SEARCH("JBOSS",B3)),Q3=TRUE,R3=TRUE)</f>
        <v>0</v>
      </c>
      <c r="K3" s="1" t="b">
        <f t="shared" ref="K3:K66" si="7">OR(ISNUMBER( SEARCH("Enterprise Application Platform",B3)),Q3=TRUE,R3=TRUE)</f>
        <v>0</v>
      </c>
      <c r="L3" s="1" t="b">
        <f t="shared" ref="L3:L66" si="8">OR(ISNUMBER( SEARCH("Web Server",B3)),Q3=TRUE,R3=TRUE)</f>
        <v>0</v>
      </c>
      <c r="M3" s="1" t="b">
        <f t="shared" ref="M3:M66" si="9">ISNUMBER( SEARCH("Service Interconnect",B3))</f>
        <v>0</v>
      </c>
      <c r="N3" s="1" t="b">
        <f t="shared" ref="N3:N66" si="10">OR(ISNUMBER( SEARCH("OpenJDK",B3)),Q3=TRUE,R3=TRUE)</f>
        <v>0</v>
      </c>
      <c r="O3" s="1" t="b">
        <f t="shared" ref="O3:O66" si="11">OR(ISNUMBER( SEARCH("Quarkus",B3)),Q3=TRUE,R3=TRUE)</f>
        <v>0</v>
      </c>
      <c r="P3" s="1" t="b">
        <f t="shared" ref="P3:P66" si="12">ISNUMBER(SEARCH("Integration",B3))</f>
        <v>0</v>
      </c>
      <c r="Q3" s="1" t="b">
        <f t="shared" ref="Q3:Q66" si="13">ISNUMBER(SEARCH("Runtimes",B3))</f>
        <v>0</v>
      </c>
      <c r="R3" s="1" t="b">
        <f t="shared" ref="R3:R66" si="14">ISNUMBER( SEARCH("Application Foundations",B3))</f>
        <v>0</v>
      </c>
      <c r="S3" s="1" t="b">
        <f t="shared" ref="S3:S66" si="15">ISNUMBER(SEARCH("Edge",Z3))</f>
        <v>0</v>
      </c>
      <c r="T3" s="1" t="b">
        <f t="shared" ref="T3:T66" si="16">ISNUMBER(SEARCH("Distributed Computing",B3))</f>
        <v>0</v>
      </c>
      <c r="U3" s="1" t="b">
        <f t="shared" ref="U3:U66" si="17">ISNUMBER(SEARCH("OpenShift",B3))</f>
        <v>0</v>
      </c>
      <c r="V3" s="1"/>
      <c r="W3" s="1" t="s">
        <v>34</v>
      </c>
      <c r="X3" s="1">
        <v>29808</v>
      </c>
      <c r="Y3" s="1">
        <v>80481.600000000006</v>
      </c>
      <c r="Z3" s="1" t="s">
        <v>35</v>
      </c>
      <c r="AA3" s="1" t="s">
        <v>36</v>
      </c>
      <c r="AB3" s="1" t="s">
        <v>43</v>
      </c>
      <c r="AC3" s="1"/>
      <c r="AD3" s="1" t="s">
        <v>38</v>
      </c>
      <c r="AE3" s="1" t="s">
        <v>36</v>
      </c>
      <c r="AF3" s="1" t="s">
        <v>39</v>
      </c>
      <c r="AG3" s="1" t="s">
        <v>44</v>
      </c>
    </row>
    <row r="4" spans="1:33">
      <c r="A4" s="1" t="s">
        <v>45</v>
      </c>
      <c r="B4" s="1" t="s">
        <v>46</v>
      </c>
      <c r="C4" s="4" t="b">
        <f t="shared" si="0"/>
        <v>1</v>
      </c>
      <c r="D4" s="4" t="b">
        <f t="shared" si="1"/>
        <v>0</v>
      </c>
      <c r="E4" s="4" t="b">
        <f t="shared" si="2"/>
        <v>0</v>
      </c>
      <c r="F4" s="4" t="b">
        <f t="shared" si="3"/>
        <v>1</v>
      </c>
      <c r="G4" s="1" t="b">
        <f t="shared" si="4"/>
        <v>0</v>
      </c>
      <c r="H4" s="1" t="b">
        <f t="shared" si="5"/>
        <v>0</v>
      </c>
      <c r="I4" s="1" t="b">
        <f t="shared" si="6"/>
        <v>0</v>
      </c>
      <c r="J4" s="1" t="b">
        <f>OR(ISNUMBER( SEARCH("JBOSS",B4)),Q4=TRUE,R4=TRUE)</f>
        <v>0</v>
      </c>
      <c r="K4" s="1" t="b">
        <f t="shared" si="7"/>
        <v>0</v>
      </c>
      <c r="L4" s="1" t="b">
        <f t="shared" si="8"/>
        <v>0</v>
      </c>
      <c r="M4" s="1" t="b">
        <f t="shared" si="9"/>
        <v>0</v>
      </c>
      <c r="N4" s="1" t="b">
        <f t="shared" si="10"/>
        <v>0</v>
      </c>
      <c r="O4" s="1" t="b">
        <f t="shared" si="11"/>
        <v>0</v>
      </c>
      <c r="P4" s="1" t="b">
        <f t="shared" si="12"/>
        <v>0</v>
      </c>
      <c r="Q4" s="1" t="b">
        <f t="shared" si="13"/>
        <v>0</v>
      </c>
      <c r="R4" s="1" t="b">
        <f t="shared" si="14"/>
        <v>0</v>
      </c>
      <c r="S4" s="1" t="b">
        <f t="shared" si="15"/>
        <v>0</v>
      </c>
      <c r="T4" s="1" t="b">
        <f t="shared" si="16"/>
        <v>0</v>
      </c>
      <c r="U4" s="1" t="b">
        <f t="shared" si="17"/>
        <v>0</v>
      </c>
      <c r="V4" s="1"/>
      <c r="W4" s="1" t="s">
        <v>34</v>
      </c>
      <c r="X4" s="1">
        <v>107309</v>
      </c>
      <c r="Y4" s="1">
        <v>289733.76000000001</v>
      </c>
      <c r="Z4" s="1" t="s">
        <v>35</v>
      </c>
      <c r="AA4" s="1" t="s">
        <v>36</v>
      </c>
      <c r="AB4" s="1" t="s">
        <v>47</v>
      </c>
      <c r="AC4" s="1"/>
      <c r="AD4" s="1" t="s">
        <v>38</v>
      </c>
      <c r="AE4" s="1" t="s">
        <v>36</v>
      </c>
      <c r="AF4" s="1" t="s">
        <v>39</v>
      </c>
      <c r="AG4" s="1" t="s">
        <v>48</v>
      </c>
    </row>
    <row r="5" spans="1:33">
      <c r="A5" s="1" t="s">
        <v>49</v>
      </c>
      <c r="B5" s="1" t="s">
        <v>50</v>
      </c>
      <c r="C5" s="4" t="b">
        <f t="shared" si="0"/>
        <v>0</v>
      </c>
      <c r="D5" s="4" t="b">
        <f t="shared" si="1"/>
        <v>1</v>
      </c>
      <c r="E5" s="4" t="b">
        <f t="shared" si="2"/>
        <v>0</v>
      </c>
      <c r="F5" s="4" t="b">
        <f t="shared" si="3"/>
        <v>1</v>
      </c>
      <c r="G5" s="1" t="b">
        <f t="shared" si="4"/>
        <v>0</v>
      </c>
      <c r="H5" s="1" t="b">
        <f t="shared" si="5"/>
        <v>0</v>
      </c>
      <c r="I5" s="1" t="b">
        <f t="shared" si="6"/>
        <v>0</v>
      </c>
      <c r="J5" s="1" t="b">
        <f>OR(ISNUMBER( SEARCH("JBOSS",B5)),Q5=TRUE,R5=TRUE)</f>
        <v>0</v>
      </c>
      <c r="K5" s="1" t="b">
        <f t="shared" si="7"/>
        <v>0</v>
      </c>
      <c r="L5" s="1" t="b">
        <f t="shared" si="8"/>
        <v>0</v>
      </c>
      <c r="M5" s="1" t="b">
        <f t="shared" si="9"/>
        <v>0</v>
      </c>
      <c r="N5" s="1" t="b">
        <f t="shared" si="10"/>
        <v>0</v>
      </c>
      <c r="O5" s="1" t="b">
        <f t="shared" si="11"/>
        <v>0</v>
      </c>
      <c r="P5" s="1" t="b">
        <f t="shared" si="12"/>
        <v>0</v>
      </c>
      <c r="Q5" s="1" t="b">
        <f t="shared" si="13"/>
        <v>0</v>
      </c>
      <c r="R5" s="1" t="b">
        <f t="shared" si="14"/>
        <v>0</v>
      </c>
      <c r="S5" s="1" t="b">
        <f t="shared" si="15"/>
        <v>0</v>
      </c>
      <c r="T5" s="1" t="b">
        <f t="shared" si="16"/>
        <v>0</v>
      </c>
      <c r="U5" s="1" t="b">
        <f t="shared" si="17"/>
        <v>0</v>
      </c>
      <c r="V5" s="1"/>
      <c r="W5" s="1" t="s">
        <v>34</v>
      </c>
      <c r="X5" s="1">
        <v>5465</v>
      </c>
      <c r="Y5" s="1">
        <v>14754.96</v>
      </c>
      <c r="Z5" s="1" t="s">
        <v>35</v>
      </c>
      <c r="AA5" s="1" t="s">
        <v>36</v>
      </c>
      <c r="AB5" s="1" t="s">
        <v>37</v>
      </c>
      <c r="AC5" s="1"/>
      <c r="AD5" s="1" t="s">
        <v>51</v>
      </c>
      <c r="AE5" s="1" t="s">
        <v>36</v>
      </c>
      <c r="AF5" s="1" t="s">
        <v>39</v>
      </c>
      <c r="AG5" s="1" t="s">
        <v>52</v>
      </c>
    </row>
    <row r="6" spans="1:33">
      <c r="A6" s="1" t="s">
        <v>53</v>
      </c>
      <c r="B6" s="1" t="s">
        <v>54</v>
      </c>
      <c r="C6" s="4" t="b">
        <f t="shared" si="0"/>
        <v>0</v>
      </c>
      <c r="D6" s="4" t="b">
        <f t="shared" si="1"/>
        <v>1</v>
      </c>
      <c r="E6" s="4" t="b">
        <f t="shared" si="2"/>
        <v>0</v>
      </c>
      <c r="F6" s="4" t="b">
        <f t="shared" si="3"/>
        <v>1</v>
      </c>
      <c r="G6" s="1" t="b">
        <f t="shared" si="4"/>
        <v>0</v>
      </c>
      <c r="H6" s="1" t="b">
        <f t="shared" si="5"/>
        <v>0</v>
      </c>
      <c r="I6" s="1" t="b">
        <f t="shared" si="6"/>
        <v>0</v>
      </c>
      <c r="J6" s="1" t="b">
        <f>OR(ISNUMBER( SEARCH("JBOSS",B6)),Q6=TRUE,R6=TRUE)</f>
        <v>0</v>
      </c>
      <c r="K6" s="1" t="b">
        <f t="shared" si="7"/>
        <v>0</v>
      </c>
      <c r="L6" s="1" t="b">
        <f t="shared" si="8"/>
        <v>0</v>
      </c>
      <c r="M6" s="1" t="b">
        <f t="shared" si="9"/>
        <v>0</v>
      </c>
      <c r="N6" s="1" t="b">
        <f t="shared" si="10"/>
        <v>0</v>
      </c>
      <c r="O6" s="1" t="b">
        <f t="shared" si="11"/>
        <v>0</v>
      </c>
      <c r="P6" s="1" t="b">
        <f t="shared" si="12"/>
        <v>0</v>
      </c>
      <c r="Q6" s="1" t="b">
        <f t="shared" si="13"/>
        <v>0</v>
      </c>
      <c r="R6" s="1" t="b">
        <f t="shared" si="14"/>
        <v>0</v>
      </c>
      <c r="S6" s="1" t="b">
        <f t="shared" si="15"/>
        <v>0</v>
      </c>
      <c r="T6" s="1" t="b">
        <f t="shared" si="16"/>
        <v>0</v>
      </c>
      <c r="U6" s="1" t="b">
        <f t="shared" si="17"/>
        <v>0</v>
      </c>
      <c r="V6" s="1"/>
      <c r="W6" s="1" t="s">
        <v>34</v>
      </c>
      <c r="X6" s="1">
        <v>19872</v>
      </c>
      <c r="Y6" s="1">
        <v>53654.400000000001</v>
      </c>
      <c r="Z6" s="1" t="s">
        <v>35</v>
      </c>
      <c r="AA6" s="1" t="s">
        <v>36</v>
      </c>
      <c r="AB6" s="1" t="s">
        <v>43</v>
      </c>
      <c r="AC6" s="1"/>
      <c r="AD6" s="1" t="s">
        <v>51</v>
      </c>
      <c r="AE6" s="1" t="s">
        <v>36</v>
      </c>
      <c r="AF6" s="1" t="s">
        <v>39</v>
      </c>
      <c r="AG6" s="1" t="s">
        <v>55</v>
      </c>
    </row>
    <row r="7" spans="1:33">
      <c r="A7" s="1" t="s">
        <v>56</v>
      </c>
      <c r="B7" s="1" t="s">
        <v>57</v>
      </c>
      <c r="C7" s="4" t="b">
        <f t="shared" si="0"/>
        <v>0</v>
      </c>
      <c r="D7" s="4" t="b">
        <f t="shared" si="1"/>
        <v>1</v>
      </c>
      <c r="E7" s="4" t="b">
        <f t="shared" si="2"/>
        <v>0</v>
      </c>
      <c r="F7" s="4" t="b">
        <f t="shared" si="3"/>
        <v>1</v>
      </c>
      <c r="G7" s="1" t="b">
        <f t="shared" si="4"/>
        <v>0</v>
      </c>
      <c r="H7" s="1" t="b">
        <f t="shared" si="5"/>
        <v>0</v>
      </c>
      <c r="I7" s="1" t="b">
        <f t="shared" si="6"/>
        <v>0</v>
      </c>
      <c r="J7" s="1" t="b">
        <f>OR(ISNUMBER( SEARCH("JBOSS",B7)),Q7=TRUE,R7=TRUE)</f>
        <v>0</v>
      </c>
      <c r="K7" s="1" t="b">
        <f t="shared" si="7"/>
        <v>0</v>
      </c>
      <c r="L7" s="1" t="b">
        <f t="shared" si="8"/>
        <v>0</v>
      </c>
      <c r="M7" s="1" t="b">
        <f t="shared" si="9"/>
        <v>0</v>
      </c>
      <c r="N7" s="1" t="b">
        <f t="shared" si="10"/>
        <v>0</v>
      </c>
      <c r="O7" s="1" t="b">
        <f t="shared" si="11"/>
        <v>0</v>
      </c>
      <c r="P7" s="1" t="b">
        <f t="shared" si="12"/>
        <v>0</v>
      </c>
      <c r="Q7" s="1" t="b">
        <f t="shared" si="13"/>
        <v>0</v>
      </c>
      <c r="R7" s="1" t="b">
        <f t="shared" si="14"/>
        <v>0</v>
      </c>
      <c r="S7" s="1" t="b">
        <f t="shared" si="15"/>
        <v>0</v>
      </c>
      <c r="T7" s="1" t="b">
        <f t="shared" si="16"/>
        <v>0</v>
      </c>
      <c r="U7" s="1" t="b">
        <f t="shared" si="17"/>
        <v>0</v>
      </c>
      <c r="V7" s="1"/>
      <c r="W7" s="1" t="s">
        <v>34</v>
      </c>
      <c r="X7" s="1">
        <v>71539</v>
      </c>
      <c r="Y7" s="1">
        <v>193155.84</v>
      </c>
      <c r="Z7" s="1" t="s">
        <v>35</v>
      </c>
      <c r="AA7" s="1" t="s">
        <v>36</v>
      </c>
      <c r="AB7" s="1" t="s">
        <v>47</v>
      </c>
      <c r="AC7" s="1"/>
      <c r="AD7" s="1" t="s">
        <v>51</v>
      </c>
      <c r="AE7" s="1" t="s">
        <v>36</v>
      </c>
      <c r="AF7" s="1" t="s">
        <v>39</v>
      </c>
      <c r="AG7" s="1" t="s">
        <v>58</v>
      </c>
    </row>
    <row r="8" spans="1:33">
      <c r="A8" s="1" t="s">
        <v>59</v>
      </c>
      <c r="B8" s="1" t="s">
        <v>60</v>
      </c>
      <c r="C8" s="4" t="b">
        <f t="shared" si="0"/>
        <v>1</v>
      </c>
      <c r="D8" s="4" t="b">
        <f t="shared" si="1"/>
        <v>0</v>
      </c>
      <c r="E8" s="4" t="b">
        <f t="shared" si="2"/>
        <v>0</v>
      </c>
      <c r="F8" s="4" t="b">
        <f t="shared" si="3"/>
        <v>0</v>
      </c>
      <c r="G8" s="1" t="b">
        <f t="shared" si="4"/>
        <v>1</v>
      </c>
      <c r="H8" s="1" t="b">
        <f t="shared" si="5"/>
        <v>0</v>
      </c>
      <c r="I8" s="1" t="b">
        <f t="shared" si="6"/>
        <v>0</v>
      </c>
      <c r="J8" s="1" t="b">
        <f>OR(ISNUMBER( SEARCH("JBOSS",B8)),Q8=TRUE,R8=TRUE)</f>
        <v>0</v>
      </c>
      <c r="K8" s="1" t="b">
        <f t="shared" si="7"/>
        <v>0</v>
      </c>
      <c r="L8" s="1" t="b">
        <f t="shared" si="8"/>
        <v>0</v>
      </c>
      <c r="M8" s="1" t="b">
        <f t="shared" si="9"/>
        <v>0</v>
      </c>
      <c r="N8" s="1" t="b">
        <f t="shared" si="10"/>
        <v>0</v>
      </c>
      <c r="O8" s="1" t="b">
        <f t="shared" si="11"/>
        <v>0</v>
      </c>
      <c r="P8" s="1" t="b">
        <f t="shared" si="12"/>
        <v>0</v>
      </c>
      <c r="Q8" s="1" t="b">
        <f t="shared" si="13"/>
        <v>0</v>
      </c>
      <c r="R8" s="1" t="b">
        <f t="shared" si="14"/>
        <v>0</v>
      </c>
      <c r="S8" s="1" t="b">
        <f t="shared" si="15"/>
        <v>0</v>
      </c>
      <c r="T8" s="1" t="b">
        <f t="shared" si="16"/>
        <v>0</v>
      </c>
      <c r="U8" s="1" t="b">
        <f t="shared" si="17"/>
        <v>0</v>
      </c>
      <c r="V8" s="1"/>
      <c r="W8" s="1" t="s">
        <v>34</v>
      </c>
      <c r="X8" s="1">
        <v>7452</v>
      </c>
      <c r="Y8" s="1">
        <v>20120.400000000001</v>
      </c>
      <c r="Z8" s="1" t="s">
        <v>35</v>
      </c>
      <c r="AA8" s="1"/>
      <c r="AB8" s="1"/>
      <c r="AC8" s="1"/>
      <c r="AD8" s="1" t="s">
        <v>38</v>
      </c>
      <c r="AE8" s="1"/>
      <c r="AF8" s="1" t="s">
        <v>39</v>
      </c>
      <c r="AG8" s="1" t="s">
        <v>61</v>
      </c>
    </row>
    <row r="9" spans="1:33">
      <c r="A9" s="1" t="s">
        <v>62</v>
      </c>
      <c r="B9" s="1" t="s">
        <v>63</v>
      </c>
      <c r="C9" s="4" t="b">
        <f t="shared" si="0"/>
        <v>0</v>
      </c>
      <c r="D9" s="4" t="b">
        <f t="shared" si="1"/>
        <v>1</v>
      </c>
      <c r="E9" s="4" t="b">
        <f t="shared" si="2"/>
        <v>0</v>
      </c>
      <c r="F9" s="4" t="b">
        <f t="shared" si="3"/>
        <v>0</v>
      </c>
      <c r="G9" s="1" t="b">
        <f t="shared" si="4"/>
        <v>1</v>
      </c>
      <c r="H9" s="1" t="b">
        <f t="shared" si="5"/>
        <v>0</v>
      </c>
      <c r="I9" s="1" t="b">
        <f t="shared" si="6"/>
        <v>0</v>
      </c>
      <c r="J9" s="1" t="b">
        <f>OR(ISNUMBER( SEARCH("JBOSS",B9)),Q9=TRUE,R9=TRUE)</f>
        <v>0</v>
      </c>
      <c r="K9" s="1" t="b">
        <f t="shared" si="7"/>
        <v>0</v>
      </c>
      <c r="L9" s="1" t="b">
        <f t="shared" si="8"/>
        <v>0</v>
      </c>
      <c r="M9" s="1" t="b">
        <f t="shared" si="9"/>
        <v>0</v>
      </c>
      <c r="N9" s="1" t="b">
        <f t="shared" si="10"/>
        <v>0</v>
      </c>
      <c r="O9" s="1" t="b">
        <f t="shared" si="11"/>
        <v>0</v>
      </c>
      <c r="P9" s="1" t="b">
        <f t="shared" si="12"/>
        <v>0</v>
      </c>
      <c r="Q9" s="1" t="b">
        <f t="shared" si="13"/>
        <v>0</v>
      </c>
      <c r="R9" s="1" t="b">
        <f t="shared" si="14"/>
        <v>0</v>
      </c>
      <c r="S9" s="1" t="b">
        <f t="shared" si="15"/>
        <v>0</v>
      </c>
      <c r="T9" s="1" t="b">
        <f t="shared" si="16"/>
        <v>0</v>
      </c>
      <c r="U9" s="1" t="b">
        <f t="shared" si="17"/>
        <v>0</v>
      </c>
      <c r="V9" s="1"/>
      <c r="W9" s="1" t="s">
        <v>34</v>
      </c>
      <c r="X9" s="1">
        <v>4968</v>
      </c>
      <c r="Y9" s="1">
        <v>13413.6</v>
      </c>
      <c r="Z9" s="1" t="s">
        <v>35</v>
      </c>
      <c r="AA9" s="1"/>
      <c r="AB9" s="1"/>
      <c r="AC9" s="1"/>
      <c r="AD9" s="1" t="s">
        <v>51</v>
      </c>
      <c r="AE9" s="1"/>
      <c r="AF9" s="1" t="s">
        <v>39</v>
      </c>
      <c r="AG9" s="1" t="s">
        <v>64</v>
      </c>
    </row>
    <row r="10" spans="1:33">
      <c r="A10" s="1" t="s">
        <v>65</v>
      </c>
      <c r="B10" s="1" t="s">
        <v>66</v>
      </c>
      <c r="C10" s="4" t="b">
        <f t="shared" si="0"/>
        <v>1</v>
      </c>
      <c r="D10" s="4" t="b">
        <f t="shared" si="1"/>
        <v>0</v>
      </c>
      <c r="E10" s="4" t="b">
        <f t="shared" si="2"/>
        <v>1</v>
      </c>
      <c r="F10" s="4" t="b">
        <f t="shared" si="3"/>
        <v>0</v>
      </c>
      <c r="G10" s="1" t="b">
        <f t="shared" si="4"/>
        <v>1</v>
      </c>
      <c r="H10" s="1" t="b">
        <f t="shared" si="5"/>
        <v>0</v>
      </c>
      <c r="I10" s="1" t="b">
        <f t="shared" si="6"/>
        <v>0</v>
      </c>
      <c r="J10" s="1" t="b">
        <f>OR(ISNUMBER( SEARCH("JBOSS",B10)),Q10=TRUE,R10=TRUE)</f>
        <v>0</v>
      </c>
      <c r="K10" s="1" t="b">
        <f t="shared" si="7"/>
        <v>0</v>
      </c>
      <c r="L10" s="1" t="b">
        <f t="shared" si="8"/>
        <v>0</v>
      </c>
      <c r="M10" s="1" t="b">
        <f t="shared" si="9"/>
        <v>0</v>
      </c>
      <c r="N10" s="1" t="b">
        <f t="shared" si="10"/>
        <v>0</v>
      </c>
      <c r="O10" s="1" t="b">
        <f t="shared" si="11"/>
        <v>0</v>
      </c>
      <c r="P10" s="1" t="b">
        <f t="shared" si="12"/>
        <v>0</v>
      </c>
      <c r="Q10" s="1" t="b">
        <f t="shared" si="13"/>
        <v>0</v>
      </c>
      <c r="R10" s="1" t="b">
        <f t="shared" si="14"/>
        <v>0</v>
      </c>
      <c r="S10" s="1" t="b">
        <f t="shared" si="15"/>
        <v>0</v>
      </c>
      <c r="T10" s="1" t="b">
        <f t="shared" si="16"/>
        <v>0</v>
      </c>
      <c r="U10" s="1" t="b">
        <f t="shared" si="17"/>
        <v>0</v>
      </c>
      <c r="V10" s="1"/>
      <c r="W10" s="1" t="s">
        <v>34</v>
      </c>
      <c r="X10" s="1">
        <v>7452</v>
      </c>
      <c r="Y10" s="1">
        <v>20120.400000000001</v>
      </c>
      <c r="Z10" s="1" t="s">
        <v>35</v>
      </c>
      <c r="AA10" s="1"/>
      <c r="AB10" s="1"/>
      <c r="AC10" s="1"/>
      <c r="AD10" s="1"/>
      <c r="AE10" s="1"/>
      <c r="AF10" s="1" t="s">
        <v>39</v>
      </c>
      <c r="AG10" s="1" t="s">
        <v>67</v>
      </c>
    </row>
    <row r="11" spans="1:33">
      <c r="A11" s="1" t="s">
        <v>68</v>
      </c>
      <c r="B11" s="1" t="s">
        <v>69</v>
      </c>
      <c r="C11" s="4" t="b">
        <f t="shared" si="0"/>
        <v>0</v>
      </c>
      <c r="D11" s="4" t="b">
        <f t="shared" si="1"/>
        <v>1</v>
      </c>
      <c r="E11" s="4" t="b">
        <f t="shared" si="2"/>
        <v>0</v>
      </c>
      <c r="F11" s="4" t="b">
        <f t="shared" si="3"/>
        <v>0</v>
      </c>
      <c r="G11" s="1" t="b">
        <f t="shared" si="4"/>
        <v>1</v>
      </c>
      <c r="H11" s="1" t="b">
        <f t="shared" si="5"/>
        <v>0</v>
      </c>
      <c r="I11" s="1" t="b">
        <f t="shared" si="6"/>
        <v>0</v>
      </c>
      <c r="J11" s="1" t="b">
        <f>OR(ISNUMBER( SEARCH("JBOSS",B11)),Q11=TRUE,R11=TRUE)</f>
        <v>0</v>
      </c>
      <c r="K11" s="1" t="b">
        <f t="shared" si="7"/>
        <v>0</v>
      </c>
      <c r="L11" s="1" t="b">
        <f t="shared" si="8"/>
        <v>0</v>
      </c>
      <c r="M11" s="1" t="b">
        <f t="shared" si="9"/>
        <v>0</v>
      </c>
      <c r="N11" s="1" t="b">
        <f t="shared" si="10"/>
        <v>0</v>
      </c>
      <c r="O11" s="1" t="b">
        <f t="shared" si="11"/>
        <v>0</v>
      </c>
      <c r="P11" s="1" t="b">
        <f t="shared" si="12"/>
        <v>0</v>
      </c>
      <c r="Q11" s="1" t="b">
        <f t="shared" si="13"/>
        <v>0</v>
      </c>
      <c r="R11" s="1" t="b">
        <f t="shared" si="14"/>
        <v>0</v>
      </c>
      <c r="S11" s="1" t="b">
        <f t="shared" si="15"/>
        <v>0</v>
      </c>
      <c r="T11" s="1" t="b">
        <f t="shared" si="16"/>
        <v>0</v>
      </c>
      <c r="U11" s="1" t="b">
        <f t="shared" si="17"/>
        <v>0</v>
      </c>
      <c r="V11" s="1"/>
      <c r="W11" s="1" t="s">
        <v>34</v>
      </c>
      <c r="X11" s="1">
        <v>4968</v>
      </c>
      <c r="Y11" s="1">
        <v>13413.6</v>
      </c>
      <c r="Z11" s="1" t="s">
        <v>35</v>
      </c>
      <c r="AA11" s="1"/>
      <c r="AB11" s="1"/>
      <c r="AC11" s="1"/>
      <c r="AD11" s="1"/>
      <c r="AE11" s="1"/>
      <c r="AF11" s="1" t="s">
        <v>39</v>
      </c>
      <c r="AG11" s="1" t="s">
        <v>70</v>
      </c>
    </row>
    <row r="12" spans="1:33">
      <c r="A12" s="1" t="s">
        <v>71</v>
      </c>
      <c r="B12" s="1" t="s">
        <v>72</v>
      </c>
      <c r="C12" s="4" t="b">
        <f t="shared" si="0"/>
        <v>0</v>
      </c>
      <c r="D12" s="4" t="b">
        <f t="shared" si="1"/>
        <v>1</v>
      </c>
      <c r="E12" s="4" t="b">
        <f t="shared" si="2"/>
        <v>0</v>
      </c>
      <c r="F12" s="4" t="b">
        <f t="shared" si="3"/>
        <v>0</v>
      </c>
      <c r="G12" s="1" t="b">
        <f t="shared" si="4"/>
        <v>1</v>
      </c>
      <c r="H12" s="1" t="b">
        <f t="shared" si="5"/>
        <v>0</v>
      </c>
      <c r="I12" s="1" t="b">
        <f t="shared" si="6"/>
        <v>0</v>
      </c>
      <c r="J12" s="1" t="b">
        <f>OR(ISNUMBER( SEARCH("JBOSS",B12)),Q12=TRUE,R12=TRUE)</f>
        <v>0</v>
      </c>
      <c r="K12" s="1" t="b">
        <f t="shared" si="7"/>
        <v>0</v>
      </c>
      <c r="L12" s="1" t="b">
        <f t="shared" si="8"/>
        <v>0</v>
      </c>
      <c r="M12" s="1" t="b">
        <f t="shared" si="9"/>
        <v>0</v>
      </c>
      <c r="N12" s="1" t="b">
        <f t="shared" si="10"/>
        <v>0</v>
      </c>
      <c r="O12" s="1" t="b">
        <f t="shared" si="11"/>
        <v>0</v>
      </c>
      <c r="P12" s="1" t="b">
        <f t="shared" si="12"/>
        <v>0</v>
      </c>
      <c r="Q12" s="1" t="b">
        <f t="shared" si="13"/>
        <v>0</v>
      </c>
      <c r="R12" s="1" t="b">
        <f t="shared" si="14"/>
        <v>0</v>
      </c>
      <c r="S12" s="1" t="b">
        <f t="shared" si="15"/>
        <v>0</v>
      </c>
      <c r="T12" s="1" t="b">
        <f t="shared" si="16"/>
        <v>0</v>
      </c>
      <c r="U12" s="1" t="b">
        <f t="shared" si="17"/>
        <v>0</v>
      </c>
      <c r="V12" s="1"/>
      <c r="W12" s="1" t="s">
        <v>34</v>
      </c>
      <c r="X12" s="1">
        <v>71539</v>
      </c>
      <c r="Y12" s="1">
        <v>193155.84</v>
      </c>
      <c r="Z12" s="1" t="s">
        <v>35</v>
      </c>
      <c r="AA12" s="1"/>
      <c r="AB12" s="1" t="s">
        <v>47</v>
      </c>
      <c r="AC12" s="1"/>
      <c r="AD12" s="1" t="s">
        <v>51</v>
      </c>
      <c r="AE12" s="1"/>
      <c r="AF12" s="1" t="s">
        <v>39</v>
      </c>
      <c r="AG12" s="1" t="s">
        <v>73</v>
      </c>
    </row>
    <row r="13" spans="1:33">
      <c r="A13" s="1" t="s">
        <v>74</v>
      </c>
      <c r="B13" s="1" t="s">
        <v>75</v>
      </c>
      <c r="C13" s="4" t="b">
        <f t="shared" si="0"/>
        <v>1</v>
      </c>
      <c r="D13" s="4" t="b">
        <f t="shared" si="1"/>
        <v>0</v>
      </c>
      <c r="E13" s="4" t="b">
        <f t="shared" si="2"/>
        <v>0</v>
      </c>
      <c r="F13" s="4" t="b">
        <f t="shared" si="3"/>
        <v>0</v>
      </c>
      <c r="G13" s="1" t="b">
        <f t="shared" si="4"/>
        <v>1</v>
      </c>
      <c r="H13" s="1" t="b">
        <f t="shared" si="5"/>
        <v>0</v>
      </c>
      <c r="I13" s="1" t="b">
        <f t="shared" si="6"/>
        <v>0</v>
      </c>
      <c r="J13" s="1" t="b">
        <f>OR(ISNUMBER( SEARCH("JBOSS",B13)),Q13=TRUE,R13=TRUE)</f>
        <v>0</v>
      </c>
      <c r="K13" s="1" t="b">
        <f t="shared" si="7"/>
        <v>0</v>
      </c>
      <c r="L13" s="1" t="b">
        <f t="shared" si="8"/>
        <v>0</v>
      </c>
      <c r="M13" s="1" t="b">
        <f t="shared" si="9"/>
        <v>0</v>
      </c>
      <c r="N13" s="1" t="b">
        <f t="shared" si="10"/>
        <v>0</v>
      </c>
      <c r="O13" s="1" t="b">
        <f t="shared" si="11"/>
        <v>0</v>
      </c>
      <c r="P13" s="1" t="b">
        <f t="shared" si="12"/>
        <v>0</v>
      </c>
      <c r="Q13" s="1" t="b">
        <f t="shared" si="13"/>
        <v>0</v>
      </c>
      <c r="R13" s="1" t="b">
        <f t="shared" si="14"/>
        <v>0</v>
      </c>
      <c r="S13" s="1" t="b">
        <f t="shared" si="15"/>
        <v>0</v>
      </c>
      <c r="T13" s="1" t="b">
        <f t="shared" si="16"/>
        <v>0</v>
      </c>
      <c r="U13" s="1" t="b">
        <f t="shared" si="17"/>
        <v>0</v>
      </c>
      <c r="V13" s="1"/>
      <c r="W13" s="1" t="s">
        <v>34</v>
      </c>
      <c r="X13" s="1">
        <v>29808</v>
      </c>
      <c r="Y13" s="1">
        <v>80481.600000000006</v>
      </c>
      <c r="Z13" s="1" t="s">
        <v>35</v>
      </c>
      <c r="AA13" s="1"/>
      <c r="AB13" s="1" t="s">
        <v>43</v>
      </c>
      <c r="AC13" s="1"/>
      <c r="AD13" s="1" t="s">
        <v>38</v>
      </c>
      <c r="AE13" s="1"/>
      <c r="AF13" s="1" t="s">
        <v>39</v>
      </c>
      <c r="AG13" s="1" t="s">
        <v>76</v>
      </c>
    </row>
    <row r="14" spans="1:33">
      <c r="A14" s="1" t="s">
        <v>77</v>
      </c>
      <c r="B14" s="1" t="s">
        <v>78</v>
      </c>
      <c r="C14" s="4" t="b">
        <f t="shared" si="0"/>
        <v>0</v>
      </c>
      <c r="D14" s="4" t="b">
        <f t="shared" si="1"/>
        <v>1</v>
      </c>
      <c r="E14" s="4" t="b">
        <f t="shared" si="2"/>
        <v>0</v>
      </c>
      <c r="F14" s="4" t="b">
        <f t="shared" si="3"/>
        <v>0</v>
      </c>
      <c r="G14" s="1" t="b">
        <f t="shared" si="4"/>
        <v>1</v>
      </c>
      <c r="H14" s="1" t="b">
        <f t="shared" si="5"/>
        <v>0</v>
      </c>
      <c r="I14" s="1" t="b">
        <f t="shared" si="6"/>
        <v>0</v>
      </c>
      <c r="J14" s="1" t="b">
        <f>OR(ISNUMBER( SEARCH("JBOSS",B14)),Q14=TRUE,R14=TRUE)</f>
        <v>0</v>
      </c>
      <c r="K14" s="1" t="b">
        <f t="shared" si="7"/>
        <v>0</v>
      </c>
      <c r="L14" s="1" t="b">
        <f t="shared" si="8"/>
        <v>0</v>
      </c>
      <c r="M14" s="1" t="b">
        <f t="shared" si="9"/>
        <v>0</v>
      </c>
      <c r="N14" s="1" t="b">
        <f t="shared" si="10"/>
        <v>0</v>
      </c>
      <c r="O14" s="1" t="b">
        <f t="shared" si="11"/>
        <v>0</v>
      </c>
      <c r="P14" s="1" t="b">
        <f t="shared" si="12"/>
        <v>0</v>
      </c>
      <c r="Q14" s="1" t="b">
        <f t="shared" si="13"/>
        <v>0</v>
      </c>
      <c r="R14" s="1" t="b">
        <f t="shared" si="14"/>
        <v>0</v>
      </c>
      <c r="S14" s="1" t="b">
        <f t="shared" si="15"/>
        <v>0</v>
      </c>
      <c r="T14" s="1" t="b">
        <f t="shared" si="16"/>
        <v>0</v>
      </c>
      <c r="U14" s="1" t="b">
        <f t="shared" si="17"/>
        <v>0</v>
      </c>
      <c r="V14" s="1"/>
      <c r="W14" s="1" t="s">
        <v>34</v>
      </c>
      <c r="X14" s="1">
        <v>19872</v>
      </c>
      <c r="Y14" s="1">
        <v>53654.400000000001</v>
      </c>
      <c r="Z14" s="1" t="s">
        <v>35</v>
      </c>
      <c r="AA14" s="1"/>
      <c r="AB14" s="1" t="s">
        <v>43</v>
      </c>
      <c r="AC14" s="1"/>
      <c r="AD14" s="1" t="s">
        <v>51</v>
      </c>
      <c r="AE14" s="1"/>
      <c r="AF14" s="1" t="s">
        <v>39</v>
      </c>
      <c r="AG14" s="1" t="s">
        <v>79</v>
      </c>
    </row>
    <row r="15" spans="1:33">
      <c r="A15" s="1" t="s">
        <v>80</v>
      </c>
      <c r="B15" s="1" t="s">
        <v>81</v>
      </c>
      <c r="C15" s="4" t="b">
        <f t="shared" si="0"/>
        <v>1</v>
      </c>
      <c r="D15" s="4" t="b">
        <f t="shared" si="1"/>
        <v>0</v>
      </c>
      <c r="E15" s="4" t="b">
        <f t="shared" si="2"/>
        <v>0</v>
      </c>
      <c r="F15" s="4" t="b">
        <f t="shared" si="3"/>
        <v>0</v>
      </c>
      <c r="G15" s="1" t="b">
        <f t="shared" si="4"/>
        <v>1</v>
      </c>
      <c r="H15" s="1" t="b">
        <f t="shared" si="5"/>
        <v>0</v>
      </c>
      <c r="I15" s="1" t="b">
        <f t="shared" si="6"/>
        <v>0</v>
      </c>
      <c r="J15" s="1" t="b">
        <f>OR(ISNUMBER( SEARCH("JBOSS",B15)),Q15=TRUE,R15=TRUE)</f>
        <v>0</v>
      </c>
      <c r="K15" s="1" t="b">
        <f t="shared" si="7"/>
        <v>0</v>
      </c>
      <c r="L15" s="1" t="b">
        <f t="shared" si="8"/>
        <v>0</v>
      </c>
      <c r="M15" s="1" t="b">
        <f t="shared" si="9"/>
        <v>0</v>
      </c>
      <c r="N15" s="1" t="b">
        <f t="shared" si="10"/>
        <v>0</v>
      </c>
      <c r="O15" s="1" t="b">
        <f t="shared" si="11"/>
        <v>0</v>
      </c>
      <c r="P15" s="1" t="b">
        <f t="shared" si="12"/>
        <v>0</v>
      </c>
      <c r="Q15" s="1" t="b">
        <f t="shared" si="13"/>
        <v>0</v>
      </c>
      <c r="R15" s="1" t="b">
        <f t="shared" si="14"/>
        <v>0</v>
      </c>
      <c r="S15" s="1" t="b">
        <f t="shared" si="15"/>
        <v>0</v>
      </c>
      <c r="T15" s="1" t="b">
        <f t="shared" si="16"/>
        <v>0</v>
      </c>
      <c r="U15" s="1" t="b">
        <f t="shared" si="17"/>
        <v>0</v>
      </c>
      <c r="V15" s="1"/>
      <c r="W15" s="1" t="s">
        <v>34</v>
      </c>
      <c r="X15" s="1">
        <v>107309</v>
      </c>
      <c r="Y15" s="1">
        <v>289733.76000000001</v>
      </c>
      <c r="Z15" s="1" t="s">
        <v>35</v>
      </c>
      <c r="AA15" s="1"/>
      <c r="AB15" s="1" t="s">
        <v>47</v>
      </c>
      <c r="AC15" s="1"/>
      <c r="AD15" s="1" t="s">
        <v>38</v>
      </c>
      <c r="AE15" s="1"/>
      <c r="AF15" s="1" t="s">
        <v>39</v>
      </c>
      <c r="AG15" s="1" t="s">
        <v>82</v>
      </c>
    </row>
    <row r="16" spans="1:33">
      <c r="A16" s="1" t="s">
        <v>83</v>
      </c>
      <c r="B16" s="1" t="s">
        <v>84</v>
      </c>
      <c r="C16" s="4" t="b">
        <f t="shared" si="0"/>
        <v>1</v>
      </c>
      <c r="D16" s="4" t="b">
        <f t="shared" si="1"/>
        <v>0</v>
      </c>
      <c r="E16" s="4" t="b">
        <f t="shared" si="2"/>
        <v>1</v>
      </c>
      <c r="F16" s="4" t="b">
        <f t="shared" si="3"/>
        <v>0</v>
      </c>
      <c r="G16" s="1" t="b">
        <f t="shared" si="4"/>
        <v>1</v>
      </c>
      <c r="H16" s="1" t="b">
        <f t="shared" si="5"/>
        <v>0</v>
      </c>
      <c r="I16" s="1" t="b">
        <f t="shared" si="6"/>
        <v>0</v>
      </c>
      <c r="J16" s="1" t="b">
        <f>OR(ISNUMBER( SEARCH("JBOSS",B16)),Q16=TRUE,R16=TRUE)</f>
        <v>0</v>
      </c>
      <c r="K16" s="1" t="b">
        <f t="shared" si="7"/>
        <v>0</v>
      </c>
      <c r="L16" s="1" t="b">
        <f t="shared" si="8"/>
        <v>0</v>
      </c>
      <c r="M16" s="1" t="b">
        <f t="shared" si="9"/>
        <v>0</v>
      </c>
      <c r="N16" s="1" t="b">
        <f t="shared" si="10"/>
        <v>0</v>
      </c>
      <c r="O16" s="1" t="b">
        <f t="shared" si="11"/>
        <v>0</v>
      </c>
      <c r="P16" s="1" t="b">
        <f t="shared" si="12"/>
        <v>0</v>
      </c>
      <c r="Q16" s="1" t="b">
        <f t="shared" si="13"/>
        <v>0</v>
      </c>
      <c r="R16" s="1" t="b">
        <f t="shared" si="14"/>
        <v>0</v>
      </c>
      <c r="S16" s="1" t="b">
        <f t="shared" si="15"/>
        <v>0</v>
      </c>
      <c r="T16" s="1" t="b">
        <f t="shared" si="16"/>
        <v>0</v>
      </c>
      <c r="U16" s="1" t="b">
        <f t="shared" si="17"/>
        <v>0</v>
      </c>
      <c r="V16" s="1"/>
      <c r="W16" s="1" t="s">
        <v>34</v>
      </c>
      <c r="X16" s="1">
        <v>29808</v>
      </c>
      <c r="Y16" s="1">
        <v>80481.600000000006</v>
      </c>
      <c r="Z16" s="1" t="s">
        <v>35</v>
      </c>
      <c r="AA16" s="1" t="s">
        <v>36</v>
      </c>
      <c r="AB16" s="1" t="s">
        <v>43</v>
      </c>
      <c r="AC16" s="1"/>
      <c r="AD16" s="1" t="s">
        <v>38</v>
      </c>
      <c r="AE16" s="1" t="s">
        <v>36</v>
      </c>
      <c r="AF16" s="1" t="s">
        <v>39</v>
      </c>
      <c r="AG16" s="1" t="s">
        <v>85</v>
      </c>
    </row>
    <row r="17" spans="1:33">
      <c r="A17" s="1" t="s">
        <v>86</v>
      </c>
      <c r="B17" s="1" t="s">
        <v>87</v>
      </c>
      <c r="C17" s="4" t="b">
        <f t="shared" si="0"/>
        <v>0</v>
      </c>
      <c r="D17" s="4" t="b">
        <f t="shared" si="1"/>
        <v>1</v>
      </c>
      <c r="E17" s="4" t="b">
        <f t="shared" si="2"/>
        <v>1</v>
      </c>
      <c r="F17" s="4" t="b">
        <f t="shared" si="3"/>
        <v>0</v>
      </c>
      <c r="G17" s="1" t="b">
        <f t="shared" si="4"/>
        <v>1</v>
      </c>
      <c r="H17" s="1" t="b">
        <f t="shared" si="5"/>
        <v>0</v>
      </c>
      <c r="I17" s="1" t="b">
        <f t="shared" si="6"/>
        <v>0</v>
      </c>
      <c r="J17" s="1" t="b">
        <f>OR(ISNUMBER( SEARCH("JBOSS",B17)),Q17=TRUE,R17=TRUE)</f>
        <v>0</v>
      </c>
      <c r="K17" s="1" t="b">
        <f t="shared" si="7"/>
        <v>0</v>
      </c>
      <c r="L17" s="1" t="b">
        <f t="shared" si="8"/>
        <v>0</v>
      </c>
      <c r="M17" s="1" t="b">
        <f t="shared" si="9"/>
        <v>0</v>
      </c>
      <c r="N17" s="1" t="b">
        <f t="shared" si="10"/>
        <v>0</v>
      </c>
      <c r="O17" s="1" t="b">
        <f t="shared" si="11"/>
        <v>0</v>
      </c>
      <c r="P17" s="1" t="b">
        <f t="shared" si="12"/>
        <v>0</v>
      </c>
      <c r="Q17" s="1" t="b">
        <f t="shared" si="13"/>
        <v>0</v>
      </c>
      <c r="R17" s="1" t="b">
        <f t="shared" si="14"/>
        <v>0</v>
      </c>
      <c r="S17" s="1" t="b">
        <f t="shared" si="15"/>
        <v>0</v>
      </c>
      <c r="T17" s="1" t="b">
        <f t="shared" si="16"/>
        <v>0</v>
      </c>
      <c r="U17" s="1" t="b">
        <f t="shared" si="17"/>
        <v>0</v>
      </c>
      <c r="V17" s="1"/>
      <c r="W17" s="1" t="s">
        <v>34</v>
      </c>
      <c r="X17" s="1">
        <v>19872</v>
      </c>
      <c r="Y17" s="1">
        <v>53654.400000000001</v>
      </c>
      <c r="Z17" s="1" t="s">
        <v>35</v>
      </c>
      <c r="AA17" s="1" t="s">
        <v>36</v>
      </c>
      <c r="AB17" s="1" t="s">
        <v>43</v>
      </c>
      <c r="AC17" s="1"/>
      <c r="AD17" s="1" t="s">
        <v>51</v>
      </c>
      <c r="AE17" s="1" t="s">
        <v>36</v>
      </c>
      <c r="AF17" s="1" t="s">
        <v>39</v>
      </c>
      <c r="AG17" s="1" t="s">
        <v>88</v>
      </c>
    </row>
    <row r="18" spans="1:33">
      <c r="A18" s="1" t="s">
        <v>89</v>
      </c>
      <c r="B18" s="1" t="s">
        <v>90</v>
      </c>
      <c r="C18" s="4" t="b">
        <f t="shared" si="0"/>
        <v>1</v>
      </c>
      <c r="D18" s="4" t="b">
        <f t="shared" si="1"/>
        <v>0</v>
      </c>
      <c r="E18" s="4" t="b">
        <f t="shared" si="2"/>
        <v>1</v>
      </c>
      <c r="F18" s="4" t="b">
        <f t="shared" si="3"/>
        <v>0</v>
      </c>
      <c r="G18" s="1" t="b">
        <f t="shared" si="4"/>
        <v>1</v>
      </c>
      <c r="H18" s="1" t="b">
        <f t="shared" si="5"/>
        <v>0</v>
      </c>
      <c r="I18" s="1" t="b">
        <f t="shared" si="6"/>
        <v>0</v>
      </c>
      <c r="J18" s="1" t="b">
        <f>OR(ISNUMBER( SEARCH("JBOSS",B18)),Q18=TRUE,R18=TRUE)</f>
        <v>0</v>
      </c>
      <c r="K18" s="1" t="b">
        <f t="shared" si="7"/>
        <v>0</v>
      </c>
      <c r="L18" s="1" t="b">
        <f t="shared" si="8"/>
        <v>0</v>
      </c>
      <c r="M18" s="1" t="b">
        <f t="shared" si="9"/>
        <v>0</v>
      </c>
      <c r="N18" s="1" t="b">
        <f t="shared" si="10"/>
        <v>0</v>
      </c>
      <c r="O18" s="1" t="b">
        <f t="shared" si="11"/>
        <v>0</v>
      </c>
      <c r="P18" s="1" t="b">
        <f t="shared" si="12"/>
        <v>0</v>
      </c>
      <c r="Q18" s="1" t="b">
        <f t="shared" si="13"/>
        <v>0</v>
      </c>
      <c r="R18" s="1" t="b">
        <f t="shared" si="14"/>
        <v>0</v>
      </c>
      <c r="S18" s="1" t="b">
        <f t="shared" si="15"/>
        <v>0</v>
      </c>
      <c r="T18" s="1" t="b">
        <f t="shared" si="16"/>
        <v>0</v>
      </c>
      <c r="U18" s="1" t="b">
        <f t="shared" si="17"/>
        <v>0</v>
      </c>
      <c r="V18" s="1"/>
      <c r="W18" s="1" t="s">
        <v>34</v>
      </c>
      <c r="X18" s="1">
        <v>107309</v>
      </c>
      <c r="Y18" s="1">
        <v>289733.76000000001</v>
      </c>
      <c r="Z18" s="1" t="s">
        <v>35</v>
      </c>
      <c r="AA18" s="1" t="s">
        <v>36</v>
      </c>
      <c r="AB18" s="1" t="s">
        <v>47</v>
      </c>
      <c r="AC18" s="1"/>
      <c r="AD18" s="1" t="s">
        <v>38</v>
      </c>
      <c r="AE18" s="1" t="s">
        <v>36</v>
      </c>
      <c r="AF18" s="1" t="s">
        <v>39</v>
      </c>
      <c r="AG18" s="1" t="s">
        <v>91</v>
      </c>
    </row>
    <row r="19" spans="1:33">
      <c r="A19" s="1" t="s">
        <v>92</v>
      </c>
      <c r="B19" s="1" t="s">
        <v>93</v>
      </c>
      <c r="C19" s="4" t="b">
        <f t="shared" si="0"/>
        <v>0</v>
      </c>
      <c r="D19" s="4" t="b">
        <f t="shared" si="1"/>
        <v>1</v>
      </c>
      <c r="E19" s="4" t="b">
        <f t="shared" si="2"/>
        <v>1</v>
      </c>
      <c r="F19" s="4" t="b">
        <f t="shared" si="3"/>
        <v>0</v>
      </c>
      <c r="G19" s="1" t="b">
        <f t="shared" si="4"/>
        <v>1</v>
      </c>
      <c r="H19" s="1" t="b">
        <f t="shared" si="5"/>
        <v>0</v>
      </c>
      <c r="I19" s="1" t="b">
        <f t="shared" si="6"/>
        <v>0</v>
      </c>
      <c r="J19" s="1" t="b">
        <f>OR(ISNUMBER( SEARCH("JBOSS",B19)),Q19=TRUE,R19=TRUE)</f>
        <v>0</v>
      </c>
      <c r="K19" s="1" t="b">
        <f t="shared" si="7"/>
        <v>0</v>
      </c>
      <c r="L19" s="1" t="b">
        <f t="shared" si="8"/>
        <v>0</v>
      </c>
      <c r="M19" s="1" t="b">
        <f t="shared" si="9"/>
        <v>0</v>
      </c>
      <c r="N19" s="1" t="b">
        <f t="shared" si="10"/>
        <v>0</v>
      </c>
      <c r="O19" s="1" t="b">
        <f t="shared" si="11"/>
        <v>0</v>
      </c>
      <c r="P19" s="1" t="b">
        <f t="shared" si="12"/>
        <v>0</v>
      </c>
      <c r="Q19" s="1" t="b">
        <f t="shared" si="13"/>
        <v>0</v>
      </c>
      <c r="R19" s="1" t="b">
        <f t="shared" si="14"/>
        <v>0</v>
      </c>
      <c r="S19" s="1" t="b">
        <f t="shared" si="15"/>
        <v>0</v>
      </c>
      <c r="T19" s="1" t="b">
        <f t="shared" si="16"/>
        <v>0</v>
      </c>
      <c r="U19" s="1" t="b">
        <f t="shared" si="17"/>
        <v>0</v>
      </c>
      <c r="V19" s="1"/>
      <c r="W19" s="1" t="s">
        <v>34</v>
      </c>
      <c r="X19" s="1">
        <v>71539</v>
      </c>
      <c r="Y19" s="1">
        <v>193155.84</v>
      </c>
      <c r="Z19" s="1" t="s">
        <v>35</v>
      </c>
      <c r="AA19" s="1" t="s">
        <v>36</v>
      </c>
      <c r="AB19" s="1" t="s">
        <v>47</v>
      </c>
      <c r="AC19" s="1"/>
      <c r="AD19" s="1" t="s">
        <v>51</v>
      </c>
      <c r="AE19" s="1" t="s">
        <v>36</v>
      </c>
      <c r="AF19" s="1" t="s">
        <v>39</v>
      </c>
      <c r="AG19" s="1" t="s">
        <v>94</v>
      </c>
    </row>
    <row r="20" spans="1:33">
      <c r="A20" s="1" t="s">
        <v>95</v>
      </c>
      <c r="B20" s="1" t="s">
        <v>96</v>
      </c>
      <c r="C20" s="4" t="b">
        <f t="shared" si="0"/>
        <v>1</v>
      </c>
      <c r="D20" s="4" t="b">
        <f t="shared" si="1"/>
        <v>0</v>
      </c>
      <c r="E20" s="4" t="b">
        <f t="shared" si="2"/>
        <v>0</v>
      </c>
      <c r="F20" s="4" t="b">
        <f t="shared" si="3"/>
        <v>0</v>
      </c>
      <c r="G20" s="1" t="b">
        <f t="shared" si="4"/>
        <v>1</v>
      </c>
      <c r="H20" s="1" t="b">
        <f t="shared" si="5"/>
        <v>0</v>
      </c>
      <c r="I20" s="1" t="b">
        <f t="shared" si="6"/>
        <v>0</v>
      </c>
      <c r="J20" s="1" t="b">
        <f>OR(ISNUMBER( SEARCH("JBOSS",B20)),Q20=TRUE,R20=TRUE)</f>
        <v>0</v>
      </c>
      <c r="K20" s="1" t="b">
        <f t="shared" si="7"/>
        <v>0</v>
      </c>
      <c r="L20" s="1" t="b">
        <f t="shared" si="8"/>
        <v>0</v>
      </c>
      <c r="M20" s="1" t="b">
        <f t="shared" si="9"/>
        <v>0</v>
      </c>
      <c r="N20" s="1" t="b">
        <f t="shared" si="10"/>
        <v>0</v>
      </c>
      <c r="O20" s="1" t="b">
        <f t="shared" si="11"/>
        <v>0</v>
      </c>
      <c r="P20" s="1" t="b">
        <f t="shared" si="12"/>
        <v>0</v>
      </c>
      <c r="Q20" s="1" t="b">
        <f t="shared" si="13"/>
        <v>0</v>
      </c>
      <c r="R20" s="1" t="b">
        <f t="shared" si="14"/>
        <v>0</v>
      </c>
      <c r="S20" s="1" t="b">
        <f t="shared" si="15"/>
        <v>1</v>
      </c>
      <c r="T20" s="1" t="b">
        <f t="shared" si="16"/>
        <v>1</v>
      </c>
      <c r="U20" s="1" t="b">
        <f t="shared" si="17"/>
        <v>0</v>
      </c>
      <c r="V20" s="1"/>
      <c r="W20" s="1" t="s">
        <v>34</v>
      </c>
      <c r="X20" s="1">
        <v>1863</v>
      </c>
      <c r="Y20" s="1">
        <v>5030.1000000000004</v>
      </c>
      <c r="Z20" s="1" t="s">
        <v>97</v>
      </c>
      <c r="AA20" s="1"/>
      <c r="AB20" s="1" t="s">
        <v>98</v>
      </c>
      <c r="AC20" s="1"/>
      <c r="AD20" s="1" t="s">
        <v>38</v>
      </c>
      <c r="AE20" s="1" t="s">
        <v>36</v>
      </c>
      <c r="AF20" s="1" t="s">
        <v>39</v>
      </c>
      <c r="AG20" s="1" t="s">
        <v>99</v>
      </c>
    </row>
    <row r="21" spans="1:33">
      <c r="A21" s="1" t="s">
        <v>100</v>
      </c>
      <c r="B21" s="1" t="s">
        <v>101</v>
      </c>
      <c r="C21" s="4" t="b">
        <f t="shared" si="0"/>
        <v>0</v>
      </c>
      <c r="D21" s="4" t="b">
        <f t="shared" si="1"/>
        <v>1</v>
      </c>
      <c r="E21" s="4" t="b">
        <f t="shared" si="2"/>
        <v>0</v>
      </c>
      <c r="F21" s="4" t="b">
        <f t="shared" si="3"/>
        <v>0</v>
      </c>
      <c r="G21" s="1" t="b">
        <f t="shared" si="4"/>
        <v>1</v>
      </c>
      <c r="H21" s="1" t="b">
        <f t="shared" si="5"/>
        <v>0</v>
      </c>
      <c r="I21" s="1" t="b">
        <f t="shared" si="6"/>
        <v>0</v>
      </c>
      <c r="J21" s="1" t="b">
        <f>OR(ISNUMBER( SEARCH("JBOSS",B21)),Q21=TRUE,R21=TRUE)</f>
        <v>0</v>
      </c>
      <c r="K21" s="1" t="b">
        <f t="shared" si="7"/>
        <v>0</v>
      </c>
      <c r="L21" s="1" t="b">
        <f t="shared" si="8"/>
        <v>0</v>
      </c>
      <c r="M21" s="1" t="b">
        <f t="shared" si="9"/>
        <v>0</v>
      </c>
      <c r="N21" s="1" t="b">
        <f t="shared" si="10"/>
        <v>0</v>
      </c>
      <c r="O21" s="1" t="b">
        <f t="shared" si="11"/>
        <v>0</v>
      </c>
      <c r="P21" s="1" t="b">
        <f t="shared" si="12"/>
        <v>0</v>
      </c>
      <c r="Q21" s="1" t="b">
        <f t="shared" si="13"/>
        <v>0</v>
      </c>
      <c r="R21" s="1" t="b">
        <f t="shared" si="14"/>
        <v>0</v>
      </c>
      <c r="S21" s="1" t="b">
        <f t="shared" si="15"/>
        <v>1</v>
      </c>
      <c r="T21" s="1" t="b">
        <f t="shared" si="16"/>
        <v>1</v>
      </c>
      <c r="U21" s="1" t="b">
        <f t="shared" si="17"/>
        <v>0</v>
      </c>
      <c r="V21" s="1"/>
      <c r="W21" s="1" t="s">
        <v>34</v>
      </c>
      <c r="X21" s="1">
        <v>1242</v>
      </c>
      <c r="Y21" s="1">
        <v>3353.4</v>
      </c>
      <c r="Z21" s="1" t="s">
        <v>97</v>
      </c>
      <c r="AA21" s="1"/>
      <c r="AB21" s="1" t="s">
        <v>98</v>
      </c>
      <c r="AC21" s="1"/>
      <c r="AD21" s="1" t="s">
        <v>51</v>
      </c>
      <c r="AE21" s="1" t="s">
        <v>36</v>
      </c>
      <c r="AF21" s="1" t="s">
        <v>39</v>
      </c>
      <c r="AG21" s="1" t="s">
        <v>102</v>
      </c>
    </row>
    <row r="22" spans="1:33">
      <c r="A22" s="1" t="s">
        <v>103</v>
      </c>
      <c r="B22" s="1" t="s">
        <v>104</v>
      </c>
      <c r="C22" s="4" t="b">
        <f t="shared" si="0"/>
        <v>1</v>
      </c>
      <c r="D22" s="4" t="b">
        <f t="shared" si="1"/>
        <v>0</v>
      </c>
      <c r="E22" s="4" t="b">
        <f t="shared" si="2"/>
        <v>0</v>
      </c>
      <c r="F22" s="4" t="b">
        <f t="shared" si="3"/>
        <v>0</v>
      </c>
      <c r="G22" s="1" t="b">
        <f t="shared" si="4"/>
        <v>1</v>
      </c>
      <c r="H22" s="1" t="b">
        <f t="shared" si="5"/>
        <v>0</v>
      </c>
      <c r="I22" s="1" t="b">
        <f t="shared" si="6"/>
        <v>0</v>
      </c>
      <c r="J22" s="1" t="b">
        <f>OR(ISNUMBER( SEARCH("JBOSS",B22)),Q22=TRUE,R22=TRUE)</f>
        <v>0</v>
      </c>
      <c r="K22" s="1" t="b">
        <f t="shared" si="7"/>
        <v>0</v>
      </c>
      <c r="L22" s="1" t="b">
        <f t="shared" si="8"/>
        <v>0</v>
      </c>
      <c r="M22" s="1" t="b">
        <f t="shared" si="9"/>
        <v>0</v>
      </c>
      <c r="N22" s="1" t="b">
        <f t="shared" si="10"/>
        <v>0</v>
      </c>
      <c r="O22" s="1" t="b">
        <f t="shared" si="11"/>
        <v>0</v>
      </c>
      <c r="P22" s="1" t="b">
        <f t="shared" si="12"/>
        <v>0</v>
      </c>
      <c r="Q22" s="1" t="b">
        <f t="shared" si="13"/>
        <v>0</v>
      </c>
      <c r="R22" s="1" t="b">
        <f t="shared" si="14"/>
        <v>0</v>
      </c>
      <c r="S22" s="1" t="b">
        <f t="shared" si="15"/>
        <v>1</v>
      </c>
      <c r="T22" s="1" t="b">
        <f t="shared" si="16"/>
        <v>1</v>
      </c>
      <c r="U22" s="1" t="b">
        <f t="shared" si="17"/>
        <v>0</v>
      </c>
      <c r="V22" s="1"/>
      <c r="W22" s="1" t="s">
        <v>34</v>
      </c>
      <c r="X22" s="1">
        <v>652</v>
      </c>
      <c r="Y22" s="1">
        <v>1760.54</v>
      </c>
      <c r="Z22" s="1" t="s">
        <v>97</v>
      </c>
      <c r="AA22" s="1"/>
      <c r="AB22" s="1" t="s">
        <v>105</v>
      </c>
      <c r="AC22" s="1"/>
      <c r="AD22" s="1" t="s">
        <v>38</v>
      </c>
      <c r="AE22" s="1" t="s">
        <v>36</v>
      </c>
      <c r="AF22" s="1" t="s">
        <v>39</v>
      </c>
      <c r="AG22" s="1" t="s">
        <v>106</v>
      </c>
    </row>
    <row r="23" spans="1:33">
      <c r="A23" s="1" t="s">
        <v>107</v>
      </c>
      <c r="B23" s="1" t="s">
        <v>108</v>
      </c>
      <c r="C23" s="4" t="b">
        <f t="shared" si="0"/>
        <v>0</v>
      </c>
      <c r="D23" s="4" t="b">
        <f t="shared" si="1"/>
        <v>1</v>
      </c>
      <c r="E23" s="4" t="b">
        <f t="shared" si="2"/>
        <v>0</v>
      </c>
      <c r="F23" s="4" t="b">
        <f t="shared" si="3"/>
        <v>0</v>
      </c>
      <c r="G23" s="1" t="b">
        <f t="shared" si="4"/>
        <v>1</v>
      </c>
      <c r="H23" s="1" t="b">
        <f t="shared" si="5"/>
        <v>0</v>
      </c>
      <c r="I23" s="1" t="b">
        <f t="shared" si="6"/>
        <v>0</v>
      </c>
      <c r="J23" s="1" t="b">
        <f>OR(ISNUMBER( SEARCH("JBOSS",B23)),Q23=TRUE,R23=TRUE)</f>
        <v>0</v>
      </c>
      <c r="K23" s="1" t="b">
        <f t="shared" si="7"/>
        <v>0</v>
      </c>
      <c r="L23" s="1" t="b">
        <f t="shared" si="8"/>
        <v>0</v>
      </c>
      <c r="M23" s="1" t="b">
        <f t="shared" si="9"/>
        <v>0</v>
      </c>
      <c r="N23" s="1" t="b">
        <f t="shared" si="10"/>
        <v>0</v>
      </c>
      <c r="O23" s="1" t="b">
        <f t="shared" si="11"/>
        <v>0</v>
      </c>
      <c r="P23" s="1" t="b">
        <f t="shared" si="12"/>
        <v>0</v>
      </c>
      <c r="Q23" s="1" t="b">
        <f t="shared" si="13"/>
        <v>0</v>
      </c>
      <c r="R23" s="1" t="b">
        <f t="shared" si="14"/>
        <v>0</v>
      </c>
      <c r="S23" s="1" t="b">
        <f t="shared" si="15"/>
        <v>1</v>
      </c>
      <c r="T23" s="1" t="b">
        <f t="shared" si="16"/>
        <v>1</v>
      </c>
      <c r="U23" s="1" t="b">
        <f t="shared" si="17"/>
        <v>0</v>
      </c>
      <c r="V23" s="1"/>
      <c r="W23" s="1" t="s">
        <v>34</v>
      </c>
      <c r="X23" s="1">
        <v>435</v>
      </c>
      <c r="Y23" s="1">
        <v>1173.69</v>
      </c>
      <c r="Z23" s="1" t="s">
        <v>97</v>
      </c>
      <c r="AA23" s="1"/>
      <c r="AB23" s="1" t="s">
        <v>105</v>
      </c>
      <c r="AC23" s="1"/>
      <c r="AD23" s="1" t="s">
        <v>51</v>
      </c>
      <c r="AE23" s="1" t="s">
        <v>36</v>
      </c>
      <c r="AF23" s="1" t="s">
        <v>39</v>
      </c>
      <c r="AG23" s="1" t="s">
        <v>109</v>
      </c>
    </row>
    <row r="24" spans="1:33">
      <c r="A24" s="1" t="s">
        <v>110</v>
      </c>
      <c r="B24" s="1" t="s">
        <v>111</v>
      </c>
      <c r="C24" s="4" t="b">
        <f t="shared" si="0"/>
        <v>1</v>
      </c>
      <c r="D24" s="4" t="b">
        <f t="shared" si="1"/>
        <v>0</v>
      </c>
      <c r="E24" s="4" t="b">
        <f t="shared" si="2"/>
        <v>0</v>
      </c>
      <c r="F24" s="4" t="b">
        <f t="shared" si="3"/>
        <v>0</v>
      </c>
      <c r="G24" s="1" t="b">
        <f t="shared" si="4"/>
        <v>1</v>
      </c>
      <c r="H24" s="1" t="b">
        <f t="shared" si="5"/>
        <v>0</v>
      </c>
      <c r="I24" s="1" t="b">
        <f t="shared" si="6"/>
        <v>0</v>
      </c>
      <c r="J24" s="1" t="b">
        <f>OR(ISNUMBER( SEARCH("JBOSS",B24)),Q24=TRUE,R24=TRUE)</f>
        <v>0</v>
      </c>
      <c r="K24" s="1" t="b">
        <f t="shared" si="7"/>
        <v>0</v>
      </c>
      <c r="L24" s="1" t="b">
        <f t="shared" si="8"/>
        <v>0</v>
      </c>
      <c r="M24" s="1" t="b">
        <f t="shared" si="9"/>
        <v>0</v>
      </c>
      <c r="N24" s="1" t="b">
        <f t="shared" si="10"/>
        <v>0</v>
      </c>
      <c r="O24" s="1" t="b">
        <f t="shared" si="11"/>
        <v>0</v>
      </c>
      <c r="P24" s="1" t="b">
        <f t="shared" si="12"/>
        <v>0</v>
      </c>
      <c r="Q24" s="1" t="b">
        <f t="shared" si="13"/>
        <v>0</v>
      </c>
      <c r="R24" s="1" t="b">
        <f t="shared" si="14"/>
        <v>0</v>
      </c>
      <c r="S24" s="1" t="b">
        <f t="shared" si="15"/>
        <v>1</v>
      </c>
      <c r="T24" s="1" t="b">
        <f t="shared" si="16"/>
        <v>1</v>
      </c>
      <c r="U24" s="1" t="b">
        <f t="shared" si="17"/>
        <v>0</v>
      </c>
      <c r="V24" s="1"/>
      <c r="W24" s="1" t="s">
        <v>34</v>
      </c>
      <c r="X24" s="1">
        <v>1490</v>
      </c>
      <c r="Y24" s="1">
        <v>4024.08</v>
      </c>
      <c r="Z24" s="1" t="s">
        <v>97</v>
      </c>
      <c r="AA24" s="1"/>
      <c r="AB24" s="1" t="s">
        <v>98</v>
      </c>
      <c r="AC24" s="1"/>
      <c r="AD24" s="1" t="s">
        <v>38</v>
      </c>
      <c r="AE24" s="1" t="s">
        <v>36</v>
      </c>
      <c r="AF24" s="1" t="s">
        <v>39</v>
      </c>
      <c r="AG24" s="1" t="s">
        <v>112</v>
      </c>
    </row>
    <row r="25" spans="1:33">
      <c r="A25" s="1" t="s">
        <v>113</v>
      </c>
      <c r="B25" s="1" t="s">
        <v>114</v>
      </c>
      <c r="C25" s="4" t="b">
        <f t="shared" si="0"/>
        <v>0</v>
      </c>
      <c r="D25" s="4" t="b">
        <f t="shared" si="1"/>
        <v>1</v>
      </c>
      <c r="E25" s="4" t="b">
        <f t="shared" si="2"/>
        <v>0</v>
      </c>
      <c r="F25" s="4" t="b">
        <f t="shared" si="3"/>
        <v>0</v>
      </c>
      <c r="G25" s="1" t="b">
        <f t="shared" si="4"/>
        <v>1</v>
      </c>
      <c r="H25" s="1" t="b">
        <f t="shared" si="5"/>
        <v>0</v>
      </c>
      <c r="I25" s="1" t="b">
        <f t="shared" si="6"/>
        <v>0</v>
      </c>
      <c r="J25" s="1" t="b">
        <f>OR(ISNUMBER( SEARCH("JBOSS",B25)),Q25=TRUE,R25=TRUE)</f>
        <v>0</v>
      </c>
      <c r="K25" s="1" t="b">
        <f t="shared" si="7"/>
        <v>0</v>
      </c>
      <c r="L25" s="1" t="b">
        <f t="shared" si="8"/>
        <v>0</v>
      </c>
      <c r="M25" s="1" t="b">
        <f t="shared" si="9"/>
        <v>0</v>
      </c>
      <c r="N25" s="1" t="b">
        <f t="shared" si="10"/>
        <v>0</v>
      </c>
      <c r="O25" s="1" t="b">
        <f t="shared" si="11"/>
        <v>0</v>
      </c>
      <c r="P25" s="1" t="b">
        <f t="shared" si="12"/>
        <v>0</v>
      </c>
      <c r="Q25" s="1" t="b">
        <f t="shared" si="13"/>
        <v>0</v>
      </c>
      <c r="R25" s="1" t="b">
        <f t="shared" si="14"/>
        <v>0</v>
      </c>
      <c r="S25" s="1" t="b">
        <f t="shared" si="15"/>
        <v>1</v>
      </c>
      <c r="T25" s="1" t="b">
        <f t="shared" si="16"/>
        <v>1</v>
      </c>
      <c r="U25" s="1" t="b">
        <f t="shared" si="17"/>
        <v>0</v>
      </c>
      <c r="V25" s="1"/>
      <c r="W25" s="1" t="s">
        <v>34</v>
      </c>
      <c r="X25" s="1">
        <v>994</v>
      </c>
      <c r="Y25" s="1">
        <v>2682.72</v>
      </c>
      <c r="Z25" s="1" t="s">
        <v>97</v>
      </c>
      <c r="AA25" s="1"/>
      <c r="AB25" s="1" t="s">
        <v>98</v>
      </c>
      <c r="AC25" s="1"/>
      <c r="AD25" s="1" t="s">
        <v>51</v>
      </c>
      <c r="AE25" s="1" t="s">
        <v>36</v>
      </c>
      <c r="AF25" s="1" t="s">
        <v>39</v>
      </c>
      <c r="AG25" s="1" t="s">
        <v>115</v>
      </c>
    </row>
    <row r="26" spans="1:33">
      <c r="A26" s="1" t="s">
        <v>116</v>
      </c>
      <c r="B26" s="1" t="s">
        <v>117</v>
      </c>
      <c r="C26" s="4" t="b">
        <f t="shared" si="0"/>
        <v>0</v>
      </c>
      <c r="D26" s="4" t="b">
        <f t="shared" si="1"/>
        <v>1</v>
      </c>
      <c r="E26" s="4" t="b">
        <f t="shared" si="2"/>
        <v>0</v>
      </c>
      <c r="F26" s="4" t="b">
        <f t="shared" si="3"/>
        <v>0</v>
      </c>
      <c r="G26" s="1" t="b">
        <f t="shared" si="4"/>
        <v>1</v>
      </c>
      <c r="H26" s="1" t="b">
        <f t="shared" si="5"/>
        <v>0</v>
      </c>
      <c r="I26" s="1" t="b">
        <f t="shared" si="6"/>
        <v>0</v>
      </c>
      <c r="J26" s="1" t="b">
        <f>OR(ISNUMBER( SEARCH("JBOSS",B26)),Q26=TRUE,R26=TRUE)</f>
        <v>0</v>
      </c>
      <c r="K26" s="1" t="b">
        <f t="shared" si="7"/>
        <v>0</v>
      </c>
      <c r="L26" s="1" t="b">
        <f t="shared" si="8"/>
        <v>0</v>
      </c>
      <c r="M26" s="1" t="b">
        <f t="shared" si="9"/>
        <v>0</v>
      </c>
      <c r="N26" s="1" t="b">
        <f t="shared" si="10"/>
        <v>0</v>
      </c>
      <c r="O26" s="1" t="b">
        <f t="shared" si="11"/>
        <v>0</v>
      </c>
      <c r="P26" s="1" t="b">
        <f t="shared" si="12"/>
        <v>0</v>
      </c>
      <c r="Q26" s="1" t="b">
        <f t="shared" si="13"/>
        <v>0</v>
      </c>
      <c r="R26" s="1" t="b">
        <f t="shared" si="14"/>
        <v>0</v>
      </c>
      <c r="S26" s="1" t="b">
        <f t="shared" si="15"/>
        <v>0</v>
      </c>
      <c r="T26" s="1" t="b">
        <f t="shared" si="16"/>
        <v>0</v>
      </c>
      <c r="U26" s="1" t="b">
        <f t="shared" si="17"/>
        <v>1</v>
      </c>
      <c r="V26" s="1"/>
      <c r="W26" s="1" t="s">
        <v>34</v>
      </c>
      <c r="X26" s="1">
        <v>2484</v>
      </c>
      <c r="Y26" s="1">
        <v>6706.8</v>
      </c>
      <c r="Z26" s="1" t="s">
        <v>35</v>
      </c>
      <c r="AA26" s="1" t="s">
        <v>36</v>
      </c>
      <c r="AB26" s="1" t="s">
        <v>98</v>
      </c>
      <c r="AC26" s="1"/>
      <c r="AD26" s="1" t="s">
        <v>51</v>
      </c>
      <c r="AE26" s="1" t="s">
        <v>36</v>
      </c>
      <c r="AF26" s="1" t="s">
        <v>118</v>
      </c>
      <c r="AG26" s="1" t="s">
        <v>119</v>
      </c>
    </row>
    <row r="27" spans="1:33">
      <c r="A27" s="1" t="s">
        <v>120</v>
      </c>
      <c r="B27" s="1" t="s">
        <v>121</v>
      </c>
      <c r="C27" s="4" t="b">
        <f t="shared" si="0"/>
        <v>1</v>
      </c>
      <c r="D27" s="4" t="b">
        <f t="shared" si="1"/>
        <v>0</v>
      </c>
      <c r="E27" s="4" t="b">
        <f t="shared" si="2"/>
        <v>0</v>
      </c>
      <c r="F27" s="4" t="b">
        <f t="shared" si="3"/>
        <v>0</v>
      </c>
      <c r="G27" s="1" t="b">
        <f t="shared" si="4"/>
        <v>1</v>
      </c>
      <c r="H27" s="1" t="b">
        <f t="shared" si="5"/>
        <v>0</v>
      </c>
      <c r="I27" s="1" t="b">
        <f t="shared" si="6"/>
        <v>0</v>
      </c>
      <c r="J27" s="1" t="b">
        <f>OR(ISNUMBER( SEARCH("JBOSS",B27)),Q27=TRUE,R27=TRUE)</f>
        <v>0</v>
      </c>
      <c r="K27" s="1" t="b">
        <f t="shared" si="7"/>
        <v>0</v>
      </c>
      <c r="L27" s="1" t="b">
        <f t="shared" si="8"/>
        <v>0</v>
      </c>
      <c r="M27" s="1" t="b">
        <f t="shared" si="9"/>
        <v>0</v>
      </c>
      <c r="N27" s="1" t="b">
        <f t="shared" si="10"/>
        <v>0</v>
      </c>
      <c r="O27" s="1" t="b">
        <f t="shared" si="11"/>
        <v>0</v>
      </c>
      <c r="P27" s="1" t="b">
        <f t="shared" si="12"/>
        <v>0</v>
      </c>
      <c r="Q27" s="1" t="b">
        <f t="shared" si="13"/>
        <v>0</v>
      </c>
      <c r="R27" s="1" t="b">
        <f t="shared" si="14"/>
        <v>0</v>
      </c>
      <c r="S27" s="1" t="b">
        <f t="shared" si="15"/>
        <v>0</v>
      </c>
      <c r="T27" s="1" t="b">
        <f t="shared" si="16"/>
        <v>0</v>
      </c>
      <c r="U27" s="1" t="b">
        <f t="shared" si="17"/>
        <v>1</v>
      </c>
      <c r="V27" s="1"/>
      <c r="W27" s="1" t="s">
        <v>34</v>
      </c>
      <c r="X27" s="1">
        <v>3726</v>
      </c>
      <c r="Y27" s="1">
        <v>10060.200000000001</v>
      </c>
      <c r="Z27" s="1" t="s">
        <v>35</v>
      </c>
      <c r="AA27" s="1" t="s">
        <v>36</v>
      </c>
      <c r="AB27" s="1" t="s">
        <v>98</v>
      </c>
      <c r="AC27" s="1"/>
      <c r="AD27" s="1" t="s">
        <v>38</v>
      </c>
      <c r="AE27" s="1" t="s">
        <v>36</v>
      </c>
      <c r="AF27" s="1" t="s">
        <v>39</v>
      </c>
      <c r="AG27" s="1" t="s">
        <v>122</v>
      </c>
    </row>
    <row r="28" spans="1:33">
      <c r="A28" s="1" t="s">
        <v>123</v>
      </c>
      <c r="B28" s="1" t="s">
        <v>124</v>
      </c>
      <c r="C28" s="4" t="b">
        <f t="shared" si="0"/>
        <v>1</v>
      </c>
      <c r="D28" s="4" t="b">
        <f t="shared" si="1"/>
        <v>0</v>
      </c>
      <c r="E28" s="4" t="b">
        <f t="shared" si="2"/>
        <v>0</v>
      </c>
      <c r="F28" s="4" t="b">
        <f t="shared" si="3"/>
        <v>1</v>
      </c>
      <c r="G28" s="1" t="b">
        <f t="shared" si="4"/>
        <v>1</v>
      </c>
      <c r="H28" s="1" t="b">
        <f t="shared" si="5"/>
        <v>1</v>
      </c>
      <c r="I28" s="1" t="b">
        <f t="shared" si="6"/>
        <v>1</v>
      </c>
      <c r="J28" s="1" t="b">
        <f>OR(ISNUMBER( SEARCH("JBOSS",B28)),Q28=TRUE,R28=TRUE)</f>
        <v>1</v>
      </c>
      <c r="K28" s="1" t="b">
        <f t="shared" si="7"/>
        <v>1</v>
      </c>
      <c r="L28" s="1" t="b">
        <f t="shared" si="8"/>
        <v>1</v>
      </c>
      <c r="M28" s="1" t="b">
        <f t="shared" si="9"/>
        <v>0</v>
      </c>
      <c r="N28" s="1" t="b">
        <f t="shared" si="10"/>
        <v>1</v>
      </c>
      <c r="O28" s="1" t="b">
        <f t="shared" si="11"/>
        <v>1</v>
      </c>
      <c r="P28" s="1" t="b">
        <f t="shared" si="12"/>
        <v>0</v>
      </c>
      <c r="Q28" s="1" t="b">
        <f t="shared" si="13"/>
        <v>0</v>
      </c>
      <c r="R28" s="1" t="b">
        <f t="shared" si="14"/>
        <v>1</v>
      </c>
      <c r="S28" s="1" t="b">
        <f t="shared" si="15"/>
        <v>0</v>
      </c>
      <c r="T28" s="1" t="b">
        <f t="shared" si="16"/>
        <v>0</v>
      </c>
      <c r="U28" s="1" t="b">
        <f t="shared" si="17"/>
        <v>0</v>
      </c>
      <c r="V28" s="1"/>
      <c r="W28" s="1" t="s">
        <v>34</v>
      </c>
      <c r="X28" s="1">
        <v>3726</v>
      </c>
      <c r="Y28" s="1">
        <v>10060.200000000001</v>
      </c>
      <c r="Z28" s="1" t="s">
        <v>35</v>
      </c>
      <c r="AA28" s="1" t="s">
        <v>36</v>
      </c>
      <c r="AB28" s="1" t="s">
        <v>98</v>
      </c>
      <c r="AC28" s="1"/>
      <c r="AD28" s="1" t="s">
        <v>38</v>
      </c>
      <c r="AE28" s="1" t="s">
        <v>36</v>
      </c>
      <c r="AF28" s="1" t="s">
        <v>39</v>
      </c>
      <c r="AG28" s="1" t="s">
        <v>125</v>
      </c>
    </row>
    <row r="29" spans="1:33">
      <c r="A29" s="1" t="s">
        <v>126</v>
      </c>
      <c r="B29" s="1" t="s">
        <v>127</v>
      </c>
      <c r="C29" s="4" t="b">
        <f t="shared" si="0"/>
        <v>0</v>
      </c>
      <c r="D29" s="4" t="b">
        <f t="shared" si="1"/>
        <v>1</v>
      </c>
      <c r="E29" s="4" t="b">
        <f t="shared" si="2"/>
        <v>0</v>
      </c>
      <c r="F29" s="4" t="b">
        <f t="shared" si="3"/>
        <v>1</v>
      </c>
      <c r="G29" s="1" t="b">
        <f t="shared" si="4"/>
        <v>1</v>
      </c>
      <c r="H29" s="1" t="b">
        <f t="shared" si="5"/>
        <v>1</v>
      </c>
      <c r="I29" s="1" t="b">
        <f t="shared" si="6"/>
        <v>1</v>
      </c>
      <c r="J29" s="1" t="b">
        <f>OR(ISNUMBER( SEARCH("JBOSS",B29)),Q29=TRUE,R29=TRUE)</f>
        <v>1</v>
      </c>
      <c r="K29" s="1" t="b">
        <f t="shared" si="7"/>
        <v>1</v>
      </c>
      <c r="L29" s="1" t="b">
        <f t="shared" si="8"/>
        <v>1</v>
      </c>
      <c r="M29" s="1" t="b">
        <f t="shared" si="9"/>
        <v>0</v>
      </c>
      <c r="N29" s="1" t="b">
        <f t="shared" si="10"/>
        <v>1</v>
      </c>
      <c r="O29" s="1" t="b">
        <f t="shared" si="11"/>
        <v>1</v>
      </c>
      <c r="P29" s="1" t="b">
        <f t="shared" si="12"/>
        <v>0</v>
      </c>
      <c r="Q29" s="1" t="b">
        <f t="shared" si="13"/>
        <v>0</v>
      </c>
      <c r="R29" s="1" t="b">
        <f t="shared" si="14"/>
        <v>1</v>
      </c>
      <c r="S29" s="1" t="b">
        <f t="shared" si="15"/>
        <v>0</v>
      </c>
      <c r="T29" s="1" t="b">
        <f t="shared" si="16"/>
        <v>0</v>
      </c>
      <c r="U29" s="1" t="b">
        <f t="shared" si="17"/>
        <v>0</v>
      </c>
      <c r="V29" s="1"/>
      <c r="W29" s="1" t="s">
        <v>34</v>
      </c>
      <c r="X29" s="1">
        <v>2484</v>
      </c>
      <c r="Y29" s="1">
        <v>6706.8</v>
      </c>
      <c r="Z29" s="1" t="s">
        <v>35</v>
      </c>
      <c r="AA29" s="1" t="s">
        <v>36</v>
      </c>
      <c r="AB29" s="1" t="s">
        <v>98</v>
      </c>
      <c r="AC29" s="1"/>
      <c r="AD29" s="1" t="s">
        <v>51</v>
      </c>
      <c r="AE29" s="1" t="s">
        <v>36</v>
      </c>
      <c r="AF29" s="1" t="s">
        <v>39</v>
      </c>
      <c r="AG29" s="1" t="s">
        <v>128</v>
      </c>
    </row>
    <row r="30" spans="1:33">
      <c r="A30" s="1" t="s">
        <v>129</v>
      </c>
      <c r="B30" s="1" t="s">
        <v>130</v>
      </c>
      <c r="C30" s="4" t="b">
        <f t="shared" si="0"/>
        <v>1</v>
      </c>
      <c r="D30" s="4" t="b">
        <f t="shared" si="1"/>
        <v>0</v>
      </c>
      <c r="E30" s="4" t="b">
        <f t="shared" si="2"/>
        <v>1</v>
      </c>
      <c r="F30" s="4" t="b">
        <f t="shared" si="3"/>
        <v>1</v>
      </c>
      <c r="G30" s="1" t="b">
        <f t="shared" si="4"/>
        <v>1</v>
      </c>
      <c r="H30" s="1" t="b">
        <f t="shared" si="5"/>
        <v>1</v>
      </c>
      <c r="I30" s="1" t="b">
        <f t="shared" si="6"/>
        <v>1</v>
      </c>
      <c r="J30" s="1" t="b">
        <f>OR(ISNUMBER( SEARCH("JBOSS",B30)),Q30=TRUE,R30=TRUE)</f>
        <v>1</v>
      </c>
      <c r="K30" s="1" t="b">
        <f t="shared" si="7"/>
        <v>1</v>
      </c>
      <c r="L30" s="1" t="b">
        <f t="shared" si="8"/>
        <v>1</v>
      </c>
      <c r="M30" s="1" t="b">
        <f t="shared" si="9"/>
        <v>0</v>
      </c>
      <c r="N30" s="1" t="b">
        <f t="shared" si="10"/>
        <v>1</v>
      </c>
      <c r="O30" s="1" t="b">
        <f t="shared" si="11"/>
        <v>1</v>
      </c>
      <c r="P30" s="1" t="b">
        <f t="shared" si="12"/>
        <v>0</v>
      </c>
      <c r="Q30" s="1" t="b">
        <f t="shared" si="13"/>
        <v>0</v>
      </c>
      <c r="R30" s="1" t="b">
        <f t="shared" si="14"/>
        <v>1</v>
      </c>
      <c r="S30" s="1" t="b">
        <f t="shared" si="15"/>
        <v>1</v>
      </c>
      <c r="T30" s="1" t="b">
        <f t="shared" si="16"/>
        <v>1</v>
      </c>
      <c r="U30" s="1" t="b">
        <f t="shared" si="17"/>
        <v>0</v>
      </c>
      <c r="V30" s="1"/>
      <c r="W30" s="1" t="s">
        <v>34</v>
      </c>
      <c r="X30" s="1">
        <v>1863</v>
      </c>
      <c r="Y30" s="1">
        <v>5030.1000000000004</v>
      </c>
      <c r="Z30" s="1" t="s">
        <v>97</v>
      </c>
      <c r="AA30" s="1"/>
      <c r="AB30" s="1" t="s">
        <v>98</v>
      </c>
      <c r="AC30" s="1"/>
      <c r="AD30" s="1" t="s">
        <v>38</v>
      </c>
      <c r="AE30" s="1" t="s">
        <v>36</v>
      </c>
      <c r="AF30" s="1" t="s">
        <v>39</v>
      </c>
      <c r="AG30" s="1" t="s">
        <v>131</v>
      </c>
    </row>
    <row r="31" spans="1:33">
      <c r="A31" s="1" t="s">
        <v>132</v>
      </c>
      <c r="B31" s="1" t="s">
        <v>133</v>
      </c>
      <c r="C31" s="4" t="b">
        <f t="shared" si="0"/>
        <v>0</v>
      </c>
      <c r="D31" s="4" t="b">
        <f t="shared" si="1"/>
        <v>1</v>
      </c>
      <c r="E31" s="4" t="b">
        <f t="shared" si="2"/>
        <v>1</v>
      </c>
      <c r="F31" s="4" t="b">
        <f t="shared" si="3"/>
        <v>1</v>
      </c>
      <c r="G31" s="1" t="b">
        <f t="shared" si="4"/>
        <v>1</v>
      </c>
      <c r="H31" s="1" t="b">
        <f t="shared" si="5"/>
        <v>1</v>
      </c>
      <c r="I31" s="1" t="b">
        <f t="shared" si="6"/>
        <v>1</v>
      </c>
      <c r="J31" s="1" t="b">
        <f>OR(ISNUMBER( SEARCH("JBOSS",B31)),Q31=TRUE,R31=TRUE)</f>
        <v>1</v>
      </c>
      <c r="K31" s="1" t="b">
        <f t="shared" si="7"/>
        <v>1</v>
      </c>
      <c r="L31" s="1" t="b">
        <f t="shared" si="8"/>
        <v>1</v>
      </c>
      <c r="M31" s="1" t="b">
        <f t="shared" si="9"/>
        <v>0</v>
      </c>
      <c r="N31" s="1" t="b">
        <f t="shared" si="10"/>
        <v>1</v>
      </c>
      <c r="O31" s="1" t="b">
        <f t="shared" si="11"/>
        <v>1</v>
      </c>
      <c r="P31" s="1" t="b">
        <f t="shared" si="12"/>
        <v>0</v>
      </c>
      <c r="Q31" s="1" t="b">
        <f t="shared" si="13"/>
        <v>0</v>
      </c>
      <c r="R31" s="1" t="b">
        <f t="shared" si="14"/>
        <v>1</v>
      </c>
      <c r="S31" s="1" t="b">
        <f t="shared" si="15"/>
        <v>1</v>
      </c>
      <c r="T31" s="1" t="b">
        <f t="shared" si="16"/>
        <v>1</v>
      </c>
      <c r="U31" s="1" t="b">
        <f t="shared" si="17"/>
        <v>0</v>
      </c>
      <c r="V31" s="1"/>
      <c r="W31" s="1" t="s">
        <v>34</v>
      </c>
      <c r="X31" s="1">
        <v>1242</v>
      </c>
      <c r="Y31" s="1">
        <v>3353.4</v>
      </c>
      <c r="Z31" s="1" t="s">
        <v>97</v>
      </c>
      <c r="AA31" s="1"/>
      <c r="AB31" s="1" t="s">
        <v>98</v>
      </c>
      <c r="AC31" s="1"/>
      <c r="AD31" s="1" t="s">
        <v>51</v>
      </c>
      <c r="AE31" s="1" t="s">
        <v>36</v>
      </c>
      <c r="AF31" s="1" t="s">
        <v>39</v>
      </c>
      <c r="AG31" s="1" t="s">
        <v>134</v>
      </c>
    </row>
    <row r="32" spans="1:33">
      <c r="A32" s="1" t="s">
        <v>135</v>
      </c>
      <c r="B32" s="1" t="s">
        <v>136</v>
      </c>
      <c r="C32" s="4" t="b">
        <f t="shared" si="0"/>
        <v>1</v>
      </c>
      <c r="D32" s="4" t="b">
        <f t="shared" si="1"/>
        <v>0</v>
      </c>
      <c r="E32" s="4" t="b">
        <f t="shared" si="2"/>
        <v>1</v>
      </c>
      <c r="F32" s="4" t="b">
        <f t="shared" si="3"/>
        <v>1</v>
      </c>
      <c r="G32" s="1" t="b">
        <f t="shared" si="4"/>
        <v>1</v>
      </c>
      <c r="H32" s="1" t="b">
        <f t="shared" si="5"/>
        <v>1</v>
      </c>
      <c r="I32" s="1" t="b">
        <f t="shared" si="6"/>
        <v>1</v>
      </c>
      <c r="J32" s="1" t="b">
        <f>OR(ISNUMBER( SEARCH("JBOSS",B32)),Q32=TRUE,R32=TRUE)</f>
        <v>1</v>
      </c>
      <c r="K32" s="1" t="b">
        <f t="shared" si="7"/>
        <v>1</v>
      </c>
      <c r="L32" s="1" t="b">
        <f t="shared" si="8"/>
        <v>1</v>
      </c>
      <c r="M32" s="1" t="b">
        <f t="shared" si="9"/>
        <v>0</v>
      </c>
      <c r="N32" s="1" t="b">
        <f t="shared" si="10"/>
        <v>1</v>
      </c>
      <c r="O32" s="1" t="b">
        <f t="shared" si="11"/>
        <v>1</v>
      </c>
      <c r="P32" s="1" t="b">
        <f t="shared" si="12"/>
        <v>0</v>
      </c>
      <c r="Q32" s="1" t="b">
        <f t="shared" si="13"/>
        <v>0</v>
      </c>
      <c r="R32" s="1" t="b">
        <f t="shared" si="14"/>
        <v>1</v>
      </c>
      <c r="S32" s="1" t="b">
        <f t="shared" si="15"/>
        <v>1</v>
      </c>
      <c r="T32" s="1" t="b">
        <f t="shared" si="16"/>
        <v>1</v>
      </c>
      <c r="U32" s="1" t="b">
        <f t="shared" si="17"/>
        <v>0</v>
      </c>
      <c r="V32" s="1"/>
      <c r="W32" s="1" t="s">
        <v>34</v>
      </c>
      <c r="X32" s="1">
        <v>653</v>
      </c>
      <c r="Y32" s="1">
        <v>1762.4</v>
      </c>
      <c r="Z32" s="1" t="s">
        <v>97</v>
      </c>
      <c r="AA32" s="1"/>
      <c r="AB32" s="1" t="s">
        <v>105</v>
      </c>
      <c r="AC32" s="1"/>
      <c r="AD32" s="1" t="s">
        <v>38</v>
      </c>
      <c r="AE32" s="1" t="s">
        <v>36</v>
      </c>
      <c r="AF32" s="1" t="s">
        <v>39</v>
      </c>
      <c r="AG32" s="1" t="s">
        <v>137</v>
      </c>
    </row>
    <row r="33" spans="1:33">
      <c r="A33" s="1" t="s">
        <v>138</v>
      </c>
      <c r="B33" s="1" t="s">
        <v>139</v>
      </c>
      <c r="C33" s="4" t="b">
        <f t="shared" si="0"/>
        <v>0</v>
      </c>
      <c r="D33" s="4" t="b">
        <f t="shared" si="1"/>
        <v>1</v>
      </c>
      <c r="E33" s="4" t="b">
        <f t="shared" si="2"/>
        <v>1</v>
      </c>
      <c r="F33" s="4" t="b">
        <f t="shared" si="3"/>
        <v>1</v>
      </c>
      <c r="G33" s="1" t="b">
        <f t="shared" si="4"/>
        <v>1</v>
      </c>
      <c r="H33" s="1" t="b">
        <f t="shared" si="5"/>
        <v>1</v>
      </c>
      <c r="I33" s="1" t="b">
        <f t="shared" si="6"/>
        <v>1</v>
      </c>
      <c r="J33" s="1" t="b">
        <f>OR(ISNUMBER( SEARCH("JBOSS",B33)),Q33=TRUE,R33=TRUE)</f>
        <v>1</v>
      </c>
      <c r="K33" s="1" t="b">
        <f t="shared" si="7"/>
        <v>1</v>
      </c>
      <c r="L33" s="1" t="b">
        <f t="shared" si="8"/>
        <v>1</v>
      </c>
      <c r="M33" s="1" t="b">
        <f t="shared" si="9"/>
        <v>0</v>
      </c>
      <c r="N33" s="1" t="b">
        <f t="shared" si="10"/>
        <v>1</v>
      </c>
      <c r="O33" s="1" t="b">
        <f t="shared" si="11"/>
        <v>1</v>
      </c>
      <c r="P33" s="1" t="b">
        <f t="shared" si="12"/>
        <v>0</v>
      </c>
      <c r="Q33" s="1" t="b">
        <f t="shared" si="13"/>
        <v>0</v>
      </c>
      <c r="R33" s="1" t="b">
        <f t="shared" si="14"/>
        <v>1</v>
      </c>
      <c r="S33" s="1" t="b">
        <f t="shared" si="15"/>
        <v>1</v>
      </c>
      <c r="T33" s="1" t="b">
        <f t="shared" si="16"/>
        <v>1</v>
      </c>
      <c r="U33" s="1" t="b">
        <f t="shared" si="17"/>
        <v>0</v>
      </c>
      <c r="V33" s="1"/>
      <c r="W33" s="1" t="s">
        <v>34</v>
      </c>
      <c r="X33" s="1">
        <v>435</v>
      </c>
      <c r="Y33" s="1">
        <v>1173.69</v>
      </c>
      <c r="Z33" s="1" t="s">
        <v>97</v>
      </c>
      <c r="AA33" s="1"/>
      <c r="AB33" s="1" t="s">
        <v>105</v>
      </c>
      <c r="AC33" s="1"/>
      <c r="AD33" s="1" t="s">
        <v>51</v>
      </c>
      <c r="AE33" s="1" t="s">
        <v>36</v>
      </c>
      <c r="AF33" s="1" t="s">
        <v>39</v>
      </c>
      <c r="AG33" s="1" t="s">
        <v>140</v>
      </c>
    </row>
    <row r="34" spans="1:33">
      <c r="A34" s="1" t="s">
        <v>141</v>
      </c>
      <c r="B34" s="1" t="s">
        <v>142</v>
      </c>
      <c r="C34" s="4" t="b">
        <f t="shared" si="0"/>
        <v>1</v>
      </c>
      <c r="D34" s="4" t="b">
        <f t="shared" si="1"/>
        <v>0</v>
      </c>
      <c r="E34" s="4" t="b">
        <f t="shared" si="2"/>
        <v>1</v>
      </c>
      <c r="F34" s="4" t="b">
        <f t="shared" si="3"/>
        <v>1</v>
      </c>
      <c r="G34" s="1" t="b">
        <f t="shared" si="4"/>
        <v>1</v>
      </c>
      <c r="H34" s="1" t="b">
        <f t="shared" si="5"/>
        <v>1</v>
      </c>
      <c r="I34" s="1" t="b">
        <f t="shared" si="6"/>
        <v>1</v>
      </c>
      <c r="J34" s="1" t="b">
        <f>OR(ISNUMBER( SEARCH("JBOSS",B34)),Q34=TRUE,R34=TRUE)</f>
        <v>1</v>
      </c>
      <c r="K34" s="1" t="b">
        <f t="shared" si="7"/>
        <v>1</v>
      </c>
      <c r="L34" s="1" t="b">
        <f t="shared" si="8"/>
        <v>1</v>
      </c>
      <c r="M34" s="1" t="b">
        <f t="shared" si="9"/>
        <v>0</v>
      </c>
      <c r="N34" s="1" t="b">
        <f t="shared" si="10"/>
        <v>1</v>
      </c>
      <c r="O34" s="1" t="b">
        <f t="shared" si="11"/>
        <v>1</v>
      </c>
      <c r="P34" s="1" t="b">
        <f t="shared" si="12"/>
        <v>0</v>
      </c>
      <c r="Q34" s="1" t="b">
        <f t="shared" si="13"/>
        <v>0</v>
      </c>
      <c r="R34" s="1" t="b">
        <f t="shared" si="14"/>
        <v>1</v>
      </c>
      <c r="S34" s="1" t="b">
        <f t="shared" si="15"/>
        <v>1</v>
      </c>
      <c r="T34" s="1" t="b">
        <f t="shared" si="16"/>
        <v>1</v>
      </c>
      <c r="U34" s="1" t="b">
        <f t="shared" si="17"/>
        <v>0</v>
      </c>
      <c r="V34" s="1"/>
      <c r="W34" s="1" t="s">
        <v>34</v>
      </c>
      <c r="X34" s="1">
        <v>1490</v>
      </c>
      <c r="Y34" s="1">
        <v>4024.08</v>
      </c>
      <c r="Z34" s="1" t="s">
        <v>97</v>
      </c>
      <c r="AA34" s="1"/>
      <c r="AB34" s="1" t="s">
        <v>98</v>
      </c>
      <c r="AC34" s="1"/>
      <c r="AD34" s="1" t="s">
        <v>38</v>
      </c>
      <c r="AE34" s="1" t="s">
        <v>36</v>
      </c>
      <c r="AF34" s="1" t="s">
        <v>39</v>
      </c>
      <c r="AG34" s="1" t="s">
        <v>143</v>
      </c>
    </row>
    <row r="35" spans="1:33">
      <c r="A35" s="1" t="s">
        <v>144</v>
      </c>
      <c r="B35" s="1" t="s">
        <v>145</v>
      </c>
      <c r="C35" s="4" t="b">
        <f t="shared" si="0"/>
        <v>0</v>
      </c>
      <c r="D35" s="4" t="b">
        <f t="shared" si="1"/>
        <v>1</v>
      </c>
      <c r="E35" s="4" t="b">
        <f t="shared" si="2"/>
        <v>1</v>
      </c>
      <c r="F35" s="4" t="b">
        <f t="shared" si="3"/>
        <v>1</v>
      </c>
      <c r="G35" s="1" t="b">
        <f t="shared" si="4"/>
        <v>1</v>
      </c>
      <c r="H35" s="1" t="b">
        <f t="shared" si="5"/>
        <v>1</v>
      </c>
      <c r="I35" s="1" t="b">
        <f t="shared" si="6"/>
        <v>1</v>
      </c>
      <c r="J35" s="1" t="b">
        <f>OR(ISNUMBER( SEARCH("JBOSS",B35)),Q35=TRUE,R35=TRUE)</f>
        <v>1</v>
      </c>
      <c r="K35" s="1" t="b">
        <f t="shared" si="7"/>
        <v>1</v>
      </c>
      <c r="L35" s="1" t="b">
        <f t="shared" si="8"/>
        <v>1</v>
      </c>
      <c r="M35" s="1" t="b">
        <f t="shared" si="9"/>
        <v>0</v>
      </c>
      <c r="N35" s="1" t="b">
        <f t="shared" si="10"/>
        <v>1</v>
      </c>
      <c r="O35" s="1" t="b">
        <f t="shared" si="11"/>
        <v>1</v>
      </c>
      <c r="P35" s="1" t="b">
        <f t="shared" si="12"/>
        <v>0</v>
      </c>
      <c r="Q35" s="1" t="b">
        <f t="shared" si="13"/>
        <v>0</v>
      </c>
      <c r="R35" s="1" t="b">
        <f t="shared" si="14"/>
        <v>1</v>
      </c>
      <c r="S35" s="1" t="b">
        <f t="shared" si="15"/>
        <v>1</v>
      </c>
      <c r="T35" s="1" t="b">
        <f t="shared" si="16"/>
        <v>1</v>
      </c>
      <c r="U35" s="1" t="b">
        <f t="shared" si="17"/>
        <v>0</v>
      </c>
      <c r="V35" s="1"/>
      <c r="W35" s="1" t="s">
        <v>34</v>
      </c>
      <c r="X35" s="1">
        <v>994</v>
      </c>
      <c r="Y35" s="1">
        <v>2682.72</v>
      </c>
      <c r="Z35" s="1" t="s">
        <v>97</v>
      </c>
      <c r="AA35" s="1"/>
      <c r="AB35" s="1" t="s">
        <v>98</v>
      </c>
      <c r="AC35" s="1"/>
      <c r="AD35" s="1" t="s">
        <v>51</v>
      </c>
      <c r="AE35" s="1" t="s">
        <v>36</v>
      </c>
      <c r="AF35" s="1" t="s">
        <v>39</v>
      </c>
      <c r="AG35" s="1" t="s">
        <v>146</v>
      </c>
    </row>
    <row r="36" spans="1:33">
      <c r="A36" s="1" t="s">
        <v>147</v>
      </c>
      <c r="B36" s="1" t="s">
        <v>148</v>
      </c>
      <c r="C36" s="4" t="b">
        <f t="shared" si="0"/>
        <v>1</v>
      </c>
      <c r="D36" s="4" t="b">
        <f t="shared" si="1"/>
        <v>0</v>
      </c>
      <c r="E36" s="4" t="b">
        <f t="shared" si="2"/>
        <v>1</v>
      </c>
      <c r="F36" s="4" t="b">
        <f t="shared" si="3"/>
        <v>1</v>
      </c>
      <c r="G36" s="1" t="b">
        <f t="shared" si="4"/>
        <v>1</v>
      </c>
      <c r="H36" s="1" t="b">
        <f t="shared" si="5"/>
        <v>1</v>
      </c>
      <c r="I36" s="1" t="b">
        <f t="shared" si="6"/>
        <v>1</v>
      </c>
      <c r="J36" s="1" t="b">
        <f>OR(ISNUMBER( SEARCH("JBOSS",B36)),Q36=TRUE,R36=TRUE)</f>
        <v>1</v>
      </c>
      <c r="K36" s="1" t="b">
        <f t="shared" si="7"/>
        <v>1</v>
      </c>
      <c r="L36" s="1" t="b">
        <f t="shared" si="8"/>
        <v>1</v>
      </c>
      <c r="M36" s="1" t="b">
        <f t="shared" si="9"/>
        <v>0</v>
      </c>
      <c r="N36" s="1" t="b">
        <f t="shared" si="10"/>
        <v>1</v>
      </c>
      <c r="O36" s="1" t="b">
        <f t="shared" si="11"/>
        <v>1</v>
      </c>
      <c r="P36" s="1" t="b">
        <f t="shared" si="12"/>
        <v>0</v>
      </c>
      <c r="Q36" s="1" t="b">
        <f t="shared" si="13"/>
        <v>0</v>
      </c>
      <c r="R36" s="1" t="b">
        <f t="shared" si="14"/>
        <v>1</v>
      </c>
      <c r="S36" s="1" t="b">
        <f t="shared" si="15"/>
        <v>0</v>
      </c>
      <c r="T36" s="1" t="b">
        <f t="shared" si="16"/>
        <v>0</v>
      </c>
      <c r="U36" s="1" t="b">
        <f t="shared" si="17"/>
        <v>0</v>
      </c>
      <c r="V36" s="1"/>
      <c r="W36" s="1" t="s">
        <v>34</v>
      </c>
      <c r="X36" s="1">
        <v>2795</v>
      </c>
      <c r="Y36" s="1">
        <v>7545.15</v>
      </c>
      <c r="Z36" s="1" t="s">
        <v>35</v>
      </c>
      <c r="AA36" s="1" t="s">
        <v>98</v>
      </c>
      <c r="AB36" s="1"/>
      <c r="AC36" s="1"/>
      <c r="AD36" s="1" t="s">
        <v>38</v>
      </c>
      <c r="AE36" s="1" t="s">
        <v>36</v>
      </c>
      <c r="AF36" s="1" t="s">
        <v>149</v>
      </c>
      <c r="AG36" s="1" t="s">
        <v>150</v>
      </c>
    </row>
    <row r="37" spans="1:33">
      <c r="A37" s="1" t="s">
        <v>151</v>
      </c>
      <c r="B37" s="1" t="s">
        <v>152</v>
      </c>
      <c r="C37" s="4" t="b">
        <f t="shared" si="0"/>
        <v>0</v>
      </c>
      <c r="D37" s="4" t="b">
        <f t="shared" si="1"/>
        <v>1</v>
      </c>
      <c r="E37" s="4" t="b">
        <f t="shared" si="2"/>
        <v>1</v>
      </c>
      <c r="F37" s="4" t="b">
        <f t="shared" si="3"/>
        <v>1</v>
      </c>
      <c r="G37" s="1" t="b">
        <f t="shared" si="4"/>
        <v>1</v>
      </c>
      <c r="H37" s="1" t="b">
        <f t="shared" si="5"/>
        <v>1</v>
      </c>
      <c r="I37" s="1" t="b">
        <f t="shared" si="6"/>
        <v>1</v>
      </c>
      <c r="J37" s="1" t="b">
        <f>OR(ISNUMBER( SEARCH("JBOSS",B37)),Q37=TRUE,R37=TRUE)</f>
        <v>1</v>
      </c>
      <c r="K37" s="1" t="b">
        <f t="shared" si="7"/>
        <v>1</v>
      </c>
      <c r="L37" s="1" t="b">
        <f t="shared" si="8"/>
        <v>1</v>
      </c>
      <c r="M37" s="1" t="b">
        <f t="shared" si="9"/>
        <v>0</v>
      </c>
      <c r="N37" s="1" t="b">
        <f t="shared" si="10"/>
        <v>1</v>
      </c>
      <c r="O37" s="1" t="b">
        <f t="shared" si="11"/>
        <v>1</v>
      </c>
      <c r="P37" s="1" t="b">
        <f t="shared" si="12"/>
        <v>0</v>
      </c>
      <c r="Q37" s="1" t="b">
        <f t="shared" si="13"/>
        <v>0</v>
      </c>
      <c r="R37" s="1" t="b">
        <f t="shared" si="14"/>
        <v>1</v>
      </c>
      <c r="S37" s="1" t="b">
        <f t="shared" si="15"/>
        <v>0</v>
      </c>
      <c r="T37" s="1" t="b">
        <f t="shared" si="16"/>
        <v>0</v>
      </c>
      <c r="U37" s="1" t="b">
        <f t="shared" si="17"/>
        <v>0</v>
      </c>
      <c r="V37" s="1"/>
      <c r="W37" s="1" t="s">
        <v>34</v>
      </c>
      <c r="X37" s="1">
        <v>1863</v>
      </c>
      <c r="Y37" s="1">
        <v>5030.1000000000004</v>
      </c>
      <c r="Z37" s="1" t="s">
        <v>35</v>
      </c>
      <c r="AA37" s="1" t="s">
        <v>98</v>
      </c>
      <c r="AB37" s="1"/>
      <c r="AC37" s="1"/>
      <c r="AD37" s="1" t="s">
        <v>51</v>
      </c>
      <c r="AE37" s="1" t="s">
        <v>36</v>
      </c>
      <c r="AF37" s="1" t="s">
        <v>149</v>
      </c>
      <c r="AG37" s="1" t="s">
        <v>153</v>
      </c>
    </row>
    <row r="38" spans="1:33">
      <c r="A38" s="1" t="s">
        <v>154</v>
      </c>
      <c r="B38" s="1" t="s">
        <v>155</v>
      </c>
      <c r="C38" s="4" t="b">
        <f t="shared" si="0"/>
        <v>1</v>
      </c>
      <c r="D38" s="4" t="b">
        <f t="shared" si="1"/>
        <v>0</v>
      </c>
      <c r="E38" s="4" t="b">
        <f t="shared" si="2"/>
        <v>0</v>
      </c>
      <c r="F38" s="4" t="b">
        <f t="shared" si="3"/>
        <v>1</v>
      </c>
      <c r="G38" s="1" t="b">
        <f t="shared" si="4"/>
        <v>1</v>
      </c>
      <c r="H38" s="1" t="b">
        <f t="shared" si="5"/>
        <v>1</v>
      </c>
      <c r="I38" s="1" t="b">
        <f t="shared" si="6"/>
        <v>1</v>
      </c>
      <c r="J38" s="1" t="b">
        <f>OR(ISNUMBER( SEARCH("JBOSS",B38)),Q38=TRUE,R38=TRUE)</f>
        <v>1</v>
      </c>
      <c r="K38" s="1" t="b">
        <f t="shared" si="7"/>
        <v>1</v>
      </c>
      <c r="L38" s="1" t="b">
        <f t="shared" si="8"/>
        <v>1</v>
      </c>
      <c r="M38" s="1" t="b">
        <f t="shared" si="9"/>
        <v>0</v>
      </c>
      <c r="N38" s="1" t="b">
        <f t="shared" si="10"/>
        <v>1</v>
      </c>
      <c r="O38" s="1" t="b">
        <f t="shared" si="11"/>
        <v>1</v>
      </c>
      <c r="P38" s="1" t="b">
        <f t="shared" si="12"/>
        <v>0</v>
      </c>
      <c r="Q38" s="1" t="b">
        <f t="shared" si="13"/>
        <v>0</v>
      </c>
      <c r="R38" s="1" t="b">
        <f t="shared" si="14"/>
        <v>1</v>
      </c>
      <c r="S38" s="1" t="b">
        <f t="shared" si="15"/>
        <v>0</v>
      </c>
      <c r="T38" s="1" t="b">
        <f t="shared" si="16"/>
        <v>0</v>
      </c>
      <c r="U38" s="1" t="b">
        <f t="shared" si="17"/>
        <v>0</v>
      </c>
      <c r="V38" s="1"/>
      <c r="W38" s="1" t="s">
        <v>34</v>
      </c>
      <c r="X38" s="1">
        <v>5589</v>
      </c>
      <c r="Y38" s="1">
        <v>15090.3</v>
      </c>
      <c r="Z38" s="1" t="s">
        <v>35</v>
      </c>
      <c r="AA38" s="1" t="s">
        <v>98</v>
      </c>
      <c r="AB38" s="1"/>
      <c r="AC38" s="1"/>
      <c r="AD38" s="1" t="s">
        <v>38</v>
      </c>
      <c r="AE38" s="1" t="s">
        <v>36</v>
      </c>
      <c r="AF38" s="1" t="s">
        <v>149</v>
      </c>
      <c r="AG38" s="1" t="s">
        <v>156</v>
      </c>
    </row>
    <row r="39" spans="1:33">
      <c r="A39" s="1" t="s">
        <v>157</v>
      </c>
      <c r="B39" s="1" t="s">
        <v>158</v>
      </c>
      <c r="C39" s="4" t="b">
        <f t="shared" si="0"/>
        <v>0</v>
      </c>
      <c r="D39" s="4" t="b">
        <f t="shared" si="1"/>
        <v>1</v>
      </c>
      <c r="E39" s="4" t="b">
        <f t="shared" si="2"/>
        <v>0</v>
      </c>
      <c r="F39" s="4" t="b">
        <f t="shared" si="3"/>
        <v>1</v>
      </c>
      <c r="G39" s="1" t="b">
        <f t="shared" si="4"/>
        <v>1</v>
      </c>
      <c r="H39" s="1" t="b">
        <f t="shared" si="5"/>
        <v>1</v>
      </c>
      <c r="I39" s="1" t="b">
        <f t="shared" si="6"/>
        <v>1</v>
      </c>
      <c r="J39" s="1" t="b">
        <f>OR(ISNUMBER( SEARCH("JBOSS",B39)),Q39=TRUE,R39=TRUE)</f>
        <v>1</v>
      </c>
      <c r="K39" s="1" t="b">
        <f t="shared" si="7"/>
        <v>1</v>
      </c>
      <c r="L39" s="1" t="b">
        <f t="shared" si="8"/>
        <v>1</v>
      </c>
      <c r="M39" s="1" t="b">
        <f t="shared" si="9"/>
        <v>0</v>
      </c>
      <c r="N39" s="1" t="b">
        <f t="shared" si="10"/>
        <v>1</v>
      </c>
      <c r="O39" s="1" t="b">
        <f t="shared" si="11"/>
        <v>1</v>
      </c>
      <c r="P39" s="1" t="b">
        <f t="shared" si="12"/>
        <v>0</v>
      </c>
      <c r="Q39" s="1" t="b">
        <f t="shared" si="13"/>
        <v>0</v>
      </c>
      <c r="R39" s="1" t="b">
        <f t="shared" si="14"/>
        <v>1</v>
      </c>
      <c r="S39" s="1" t="b">
        <f t="shared" si="15"/>
        <v>0</v>
      </c>
      <c r="T39" s="1" t="b">
        <f t="shared" si="16"/>
        <v>0</v>
      </c>
      <c r="U39" s="1" t="b">
        <f t="shared" si="17"/>
        <v>0</v>
      </c>
      <c r="V39" s="1"/>
      <c r="W39" s="1" t="s">
        <v>34</v>
      </c>
      <c r="X39" s="1">
        <v>3726</v>
      </c>
      <c r="Y39" s="1">
        <v>10060.200000000001</v>
      </c>
      <c r="Z39" s="1" t="s">
        <v>35</v>
      </c>
      <c r="AA39" s="1" t="s">
        <v>98</v>
      </c>
      <c r="AB39" s="1"/>
      <c r="AC39" s="1"/>
      <c r="AD39" s="1" t="s">
        <v>51</v>
      </c>
      <c r="AE39" s="1" t="s">
        <v>36</v>
      </c>
      <c r="AF39" s="1" t="s">
        <v>149</v>
      </c>
      <c r="AG39" s="1" t="s">
        <v>159</v>
      </c>
    </row>
    <row r="40" spans="1:33">
      <c r="A40" s="1" t="s">
        <v>160</v>
      </c>
      <c r="B40" s="1" t="s">
        <v>161</v>
      </c>
      <c r="C40" s="4" t="b">
        <f t="shared" si="0"/>
        <v>1</v>
      </c>
      <c r="D40" s="4" t="b">
        <f t="shared" si="1"/>
        <v>0</v>
      </c>
      <c r="E40" s="4" t="b">
        <f t="shared" si="2"/>
        <v>1</v>
      </c>
      <c r="F40" s="4" t="b">
        <f t="shared" si="3"/>
        <v>1</v>
      </c>
      <c r="G40" s="1" t="b">
        <f t="shared" si="4"/>
        <v>1</v>
      </c>
      <c r="H40" s="1" t="b">
        <f t="shared" si="5"/>
        <v>1</v>
      </c>
      <c r="I40" s="1" t="b">
        <f t="shared" si="6"/>
        <v>1</v>
      </c>
      <c r="J40" s="1" t="b">
        <f>OR(ISNUMBER( SEARCH("JBOSS",B40)),Q40=TRUE,R40=TRUE)</f>
        <v>1</v>
      </c>
      <c r="K40" s="1" t="b">
        <f t="shared" si="7"/>
        <v>1</v>
      </c>
      <c r="L40" s="1" t="b">
        <f t="shared" si="8"/>
        <v>1</v>
      </c>
      <c r="M40" s="1" t="b">
        <f t="shared" si="9"/>
        <v>0</v>
      </c>
      <c r="N40" s="1" t="b">
        <f t="shared" si="10"/>
        <v>1</v>
      </c>
      <c r="O40" s="1" t="b">
        <f t="shared" si="11"/>
        <v>1</v>
      </c>
      <c r="P40" s="1" t="b">
        <f t="shared" si="12"/>
        <v>0</v>
      </c>
      <c r="Q40" s="1" t="b">
        <f t="shared" si="13"/>
        <v>0</v>
      </c>
      <c r="R40" s="1" t="b">
        <f t="shared" si="14"/>
        <v>1</v>
      </c>
      <c r="S40" s="1" t="b">
        <f t="shared" si="15"/>
        <v>0</v>
      </c>
      <c r="T40" s="1" t="b">
        <f t="shared" si="16"/>
        <v>0</v>
      </c>
      <c r="U40" s="1" t="b">
        <f t="shared" si="17"/>
        <v>0</v>
      </c>
      <c r="V40" s="1"/>
      <c r="W40" s="1" t="s">
        <v>34</v>
      </c>
      <c r="X40" s="1">
        <v>931</v>
      </c>
      <c r="Y40" s="1">
        <v>2515.0500000000002</v>
      </c>
      <c r="Z40" s="1" t="s">
        <v>35</v>
      </c>
      <c r="AA40" s="1"/>
      <c r="AB40" s="1" t="s">
        <v>98</v>
      </c>
      <c r="AC40" s="1"/>
      <c r="AD40" s="1" t="s">
        <v>38</v>
      </c>
      <c r="AE40" s="1" t="s">
        <v>36</v>
      </c>
      <c r="AF40" s="1" t="s">
        <v>39</v>
      </c>
      <c r="AG40" s="1" t="s">
        <v>162</v>
      </c>
    </row>
    <row r="41" spans="1:33">
      <c r="A41" s="1" t="s">
        <v>163</v>
      </c>
      <c r="B41" s="1" t="s">
        <v>164</v>
      </c>
      <c r="C41" s="4" t="b">
        <f t="shared" si="0"/>
        <v>0</v>
      </c>
      <c r="D41" s="4" t="b">
        <f t="shared" si="1"/>
        <v>1</v>
      </c>
      <c r="E41" s="4" t="b">
        <f t="shared" si="2"/>
        <v>1</v>
      </c>
      <c r="F41" s="4" t="b">
        <f t="shared" si="3"/>
        <v>1</v>
      </c>
      <c r="G41" s="1" t="b">
        <f t="shared" si="4"/>
        <v>1</v>
      </c>
      <c r="H41" s="1" t="b">
        <f t="shared" si="5"/>
        <v>1</v>
      </c>
      <c r="I41" s="1" t="b">
        <f t="shared" si="6"/>
        <v>1</v>
      </c>
      <c r="J41" s="1" t="b">
        <f>OR(ISNUMBER( SEARCH("JBOSS",B41)),Q41=TRUE,R41=TRUE)</f>
        <v>1</v>
      </c>
      <c r="K41" s="1" t="b">
        <f t="shared" si="7"/>
        <v>1</v>
      </c>
      <c r="L41" s="1" t="b">
        <f t="shared" si="8"/>
        <v>1</v>
      </c>
      <c r="M41" s="1" t="b">
        <f t="shared" si="9"/>
        <v>0</v>
      </c>
      <c r="N41" s="1" t="b">
        <f t="shared" si="10"/>
        <v>1</v>
      </c>
      <c r="O41" s="1" t="b">
        <f t="shared" si="11"/>
        <v>1</v>
      </c>
      <c r="P41" s="1" t="b">
        <f t="shared" si="12"/>
        <v>0</v>
      </c>
      <c r="Q41" s="1" t="b">
        <f t="shared" si="13"/>
        <v>0</v>
      </c>
      <c r="R41" s="1" t="b">
        <f t="shared" si="14"/>
        <v>1</v>
      </c>
      <c r="S41" s="1" t="b">
        <f t="shared" si="15"/>
        <v>0</v>
      </c>
      <c r="T41" s="1" t="b">
        <f t="shared" si="16"/>
        <v>0</v>
      </c>
      <c r="U41" s="1" t="b">
        <f t="shared" si="17"/>
        <v>0</v>
      </c>
      <c r="V41" s="1"/>
      <c r="W41" s="1" t="s">
        <v>34</v>
      </c>
      <c r="X41" s="1">
        <v>621</v>
      </c>
      <c r="Y41" s="1">
        <v>1676.7</v>
      </c>
      <c r="Z41" s="1" t="s">
        <v>35</v>
      </c>
      <c r="AA41" s="1"/>
      <c r="AB41" s="1" t="s">
        <v>98</v>
      </c>
      <c r="AC41" s="1"/>
      <c r="AD41" s="1" t="s">
        <v>51</v>
      </c>
      <c r="AE41" s="1" t="s">
        <v>36</v>
      </c>
      <c r="AF41" s="1" t="s">
        <v>39</v>
      </c>
      <c r="AG41" s="1" t="s">
        <v>165</v>
      </c>
    </row>
    <row r="42" spans="1:33">
      <c r="A42" s="1" t="s">
        <v>166</v>
      </c>
      <c r="B42" s="1" t="s">
        <v>167</v>
      </c>
      <c r="C42" s="4" t="b">
        <f t="shared" si="0"/>
        <v>1</v>
      </c>
      <c r="D42" s="4" t="b">
        <f t="shared" si="1"/>
        <v>0</v>
      </c>
      <c r="E42" s="4" t="b">
        <f t="shared" si="2"/>
        <v>0</v>
      </c>
      <c r="F42" s="4" t="b">
        <f t="shared" si="3"/>
        <v>1</v>
      </c>
      <c r="G42" s="1" t="b">
        <f t="shared" si="4"/>
        <v>1</v>
      </c>
      <c r="H42" s="1" t="b">
        <f t="shared" si="5"/>
        <v>1</v>
      </c>
      <c r="I42" s="1" t="b">
        <f t="shared" si="6"/>
        <v>1</v>
      </c>
      <c r="J42" s="1" t="b">
        <f>OR(ISNUMBER( SEARCH("JBOSS",B42)),Q42=TRUE,R42=TRUE)</f>
        <v>1</v>
      </c>
      <c r="K42" s="1" t="b">
        <f t="shared" si="7"/>
        <v>1</v>
      </c>
      <c r="L42" s="1" t="b">
        <f t="shared" si="8"/>
        <v>1</v>
      </c>
      <c r="M42" s="1" t="b">
        <f t="shared" si="9"/>
        <v>0</v>
      </c>
      <c r="N42" s="1" t="b">
        <f t="shared" si="10"/>
        <v>1</v>
      </c>
      <c r="O42" s="1" t="b">
        <f t="shared" si="11"/>
        <v>1</v>
      </c>
      <c r="P42" s="1" t="b">
        <f t="shared" si="12"/>
        <v>0</v>
      </c>
      <c r="Q42" s="1" t="b">
        <f t="shared" si="13"/>
        <v>0</v>
      </c>
      <c r="R42" s="1" t="b">
        <f t="shared" si="14"/>
        <v>1</v>
      </c>
      <c r="S42" s="1" t="b">
        <f t="shared" si="15"/>
        <v>0</v>
      </c>
      <c r="T42" s="1" t="b">
        <f t="shared" si="16"/>
        <v>0</v>
      </c>
      <c r="U42" s="1" t="b">
        <f t="shared" si="17"/>
        <v>0</v>
      </c>
      <c r="V42" s="1"/>
      <c r="W42" s="1" t="s">
        <v>34</v>
      </c>
      <c r="X42" s="1">
        <v>1863</v>
      </c>
      <c r="Y42" s="1">
        <v>5030.1000000000004</v>
      </c>
      <c r="Z42" s="1" t="s">
        <v>35</v>
      </c>
      <c r="AA42" s="1"/>
      <c r="AB42" s="1" t="s">
        <v>98</v>
      </c>
      <c r="AC42" s="1"/>
      <c r="AD42" s="1" t="s">
        <v>38</v>
      </c>
      <c r="AE42" s="1" t="s">
        <v>36</v>
      </c>
      <c r="AF42" s="1" t="s">
        <v>39</v>
      </c>
      <c r="AG42" s="1" t="s">
        <v>168</v>
      </c>
    </row>
    <row r="43" spans="1:33">
      <c r="A43" s="1" t="s">
        <v>169</v>
      </c>
      <c r="B43" s="1" t="s">
        <v>170</v>
      </c>
      <c r="C43" s="4" t="b">
        <f t="shared" si="0"/>
        <v>0</v>
      </c>
      <c r="D43" s="4" t="b">
        <f t="shared" si="1"/>
        <v>1</v>
      </c>
      <c r="E43" s="4" t="b">
        <f t="shared" si="2"/>
        <v>0</v>
      </c>
      <c r="F43" s="4" t="b">
        <f t="shared" si="3"/>
        <v>1</v>
      </c>
      <c r="G43" s="1" t="b">
        <f t="shared" si="4"/>
        <v>1</v>
      </c>
      <c r="H43" s="1" t="b">
        <f t="shared" si="5"/>
        <v>1</v>
      </c>
      <c r="I43" s="1" t="b">
        <f t="shared" si="6"/>
        <v>1</v>
      </c>
      <c r="J43" s="1" t="b">
        <f>OR(ISNUMBER( SEARCH("JBOSS",B43)),Q43=TRUE,R43=TRUE)</f>
        <v>1</v>
      </c>
      <c r="K43" s="1" t="b">
        <f t="shared" si="7"/>
        <v>1</v>
      </c>
      <c r="L43" s="1" t="b">
        <f t="shared" si="8"/>
        <v>1</v>
      </c>
      <c r="M43" s="1" t="b">
        <f t="shared" si="9"/>
        <v>0</v>
      </c>
      <c r="N43" s="1" t="b">
        <f t="shared" si="10"/>
        <v>1</v>
      </c>
      <c r="O43" s="1" t="b">
        <f t="shared" si="11"/>
        <v>1</v>
      </c>
      <c r="P43" s="1" t="b">
        <f t="shared" si="12"/>
        <v>0</v>
      </c>
      <c r="Q43" s="1" t="b">
        <f t="shared" si="13"/>
        <v>0</v>
      </c>
      <c r="R43" s="1" t="b">
        <f t="shared" si="14"/>
        <v>1</v>
      </c>
      <c r="S43" s="1" t="b">
        <f t="shared" si="15"/>
        <v>0</v>
      </c>
      <c r="T43" s="1" t="b">
        <f t="shared" si="16"/>
        <v>0</v>
      </c>
      <c r="U43" s="1" t="b">
        <f t="shared" si="17"/>
        <v>0</v>
      </c>
      <c r="V43" s="1"/>
      <c r="W43" s="1" t="s">
        <v>34</v>
      </c>
      <c r="X43" s="1">
        <v>1242</v>
      </c>
      <c r="Y43" s="1">
        <v>3353.4</v>
      </c>
      <c r="Z43" s="1" t="s">
        <v>35</v>
      </c>
      <c r="AA43" s="1"/>
      <c r="AB43" s="1" t="s">
        <v>98</v>
      </c>
      <c r="AC43" s="1"/>
      <c r="AD43" s="1" t="s">
        <v>51</v>
      </c>
      <c r="AE43" s="1" t="s">
        <v>36</v>
      </c>
      <c r="AF43" s="1" t="s">
        <v>39</v>
      </c>
      <c r="AG43" s="1" t="s">
        <v>171</v>
      </c>
    </row>
    <row r="44" spans="1:33">
      <c r="A44" s="1" t="s">
        <v>172</v>
      </c>
      <c r="B44" s="1" t="s">
        <v>173</v>
      </c>
      <c r="C44" s="4" t="b">
        <f t="shared" si="0"/>
        <v>0</v>
      </c>
      <c r="D44" s="4" t="b">
        <f t="shared" si="1"/>
        <v>1</v>
      </c>
      <c r="E44" s="4" t="b">
        <f t="shared" si="2"/>
        <v>1</v>
      </c>
      <c r="F44" s="4" t="b">
        <f t="shared" si="3"/>
        <v>1</v>
      </c>
      <c r="G44" s="1" t="b">
        <f t="shared" si="4"/>
        <v>1</v>
      </c>
      <c r="H44" s="1" t="b">
        <f t="shared" si="5"/>
        <v>1</v>
      </c>
      <c r="I44" s="1" t="b">
        <f t="shared" si="6"/>
        <v>1</v>
      </c>
      <c r="J44" s="1" t="b">
        <f>OR(ISNUMBER( SEARCH("JBOSS",B44)),Q44=TRUE,R44=TRUE)</f>
        <v>1</v>
      </c>
      <c r="K44" s="1" t="b">
        <f t="shared" si="7"/>
        <v>1</v>
      </c>
      <c r="L44" s="1" t="b">
        <f t="shared" si="8"/>
        <v>1</v>
      </c>
      <c r="M44" s="1" t="b">
        <f t="shared" si="9"/>
        <v>0</v>
      </c>
      <c r="N44" s="1" t="b">
        <f t="shared" si="10"/>
        <v>1</v>
      </c>
      <c r="O44" s="1" t="b">
        <f t="shared" si="11"/>
        <v>1</v>
      </c>
      <c r="P44" s="1" t="b">
        <f t="shared" si="12"/>
        <v>0</v>
      </c>
      <c r="Q44" s="1" t="b">
        <f t="shared" si="13"/>
        <v>0</v>
      </c>
      <c r="R44" s="1" t="b">
        <f t="shared" si="14"/>
        <v>1</v>
      </c>
      <c r="S44" s="1" t="b">
        <f t="shared" si="15"/>
        <v>0</v>
      </c>
      <c r="T44" s="1" t="b">
        <f t="shared" si="16"/>
        <v>0</v>
      </c>
      <c r="U44" s="1" t="b">
        <f t="shared" si="17"/>
        <v>0</v>
      </c>
      <c r="V44" s="1"/>
      <c r="W44" s="1" t="s">
        <v>34</v>
      </c>
      <c r="X44" s="1">
        <v>2484</v>
      </c>
      <c r="Y44" s="1">
        <v>6706.8</v>
      </c>
      <c r="Z44" s="1" t="s">
        <v>35</v>
      </c>
      <c r="AA44" s="1"/>
      <c r="AB44" s="1" t="s">
        <v>98</v>
      </c>
      <c r="AC44" s="1"/>
      <c r="AD44" s="1" t="s">
        <v>51</v>
      </c>
      <c r="AE44" s="1" t="s">
        <v>36</v>
      </c>
      <c r="AF44" s="1" t="s">
        <v>39</v>
      </c>
      <c r="AG44" s="1" t="s">
        <v>174</v>
      </c>
    </row>
    <row r="45" spans="1:33">
      <c r="A45" s="1" t="s">
        <v>175</v>
      </c>
      <c r="B45" s="1" t="s">
        <v>176</v>
      </c>
      <c r="C45" s="4" t="b">
        <f t="shared" si="0"/>
        <v>1</v>
      </c>
      <c r="D45" s="4" t="b">
        <f t="shared" si="1"/>
        <v>0</v>
      </c>
      <c r="E45" s="4" t="b">
        <f t="shared" si="2"/>
        <v>0</v>
      </c>
      <c r="F45" s="4" t="b">
        <f t="shared" si="3"/>
        <v>1</v>
      </c>
      <c r="G45" s="1" t="b">
        <f t="shared" si="4"/>
        <v>1</v>
      </c>
      <c r="H45" s="1" t="b">
        <f t="shared" si="5"/>
        <v>1</v>
      </c>
      <c r="I45" s="1" t="b">
        <f t="shared" si="6"/>
        <v>1</v>
      </c>
      <c r="J45" s="1" t="b">
        <f>OR(ISNUMBER( SEARCH("JBOSS",B45)),Q45=TRUE,R45=TRUE)</f>
        <v>1</v>
      </c>
      <c r="K45" s="1" t="b">
        <f t="shared" si="7"/>
        <v>1</v>
      </c>
      <c r="L45" s="1" t="b">
        <f t="shared" si="8"/>
        <v>1</v>
      </c>
      <c r="M45" s="1" t="b">
        <f t="shared" si="9"/>
        <v>0</v>
      </c>
      <c r="N45" s="1" t="b">
        <f t="shared" si="10"/>
        <v>1</v>
      </c>
      <c r="O45" s="1" t="b">
        <f t="shared" si="11"/>
        <v>1</v>
      </c>
      <c r="P45" s="1" t="b">
        <f t="shared" si="12"/>
        <v>0</v>
      </c>
      <c r="Q45" s="1" t="b">
        <f t="shared" si="13"/>
        <v>0</v>
      </c>
      <c r="R45" s="1" t="b">
        <f t="shared" si="14"/>
        <v>1</v>
      </c>
      <c r="S45" s="1" t="b">
        <f t="shared" si="15"/>
        <v>1</v>
      </c>
      <c r="T45" s="1" t="b">
        <f t="shared" si="16"/>
        <v>1</v>
      </c>
      <c r="U45" s="1" t="b">
        <f t="shared" si="17"/>
        <v>0</v>
      </c>
      <c r="V45" s="1"/>
      <c r="W45" s="1" t="s">
        <v>34</v>
      </c>
      <c r="X45" s="1">
        <v>1863</v>
      </c>
      <c r="Y45" s="1">
        <v>5030.1000000000004</v>
      </c>
      <c r="Z45" s="1" t="s">
        <v>97</v>
      </c>
      <c r="AA45" s="1"/>
      <c r="AB45" s="1" t="s">
        <v>98</v>
      </c>
      <c r="AC45" s="1"/>
      <c r="AD45" s="1" t="s">
        <v>38</v>
      </c>
      <c r="AE45" s="1" t="s">
        <v>36</v>
      </c>
      <c r="AF45" s="1" t="s">
        <v>39</v>
      </c>
      <c r="AG45" s="1" t="s">
        <v>177</v>
      </c>
    </row>
    <row r="46" spans="1:33">
      <c r="A46" s="1" t="s">
        <v>178</v>
      </c>
      <c r="B46" s="1" t="s">
        <v>179</v>
      </c>
      <c r="C46" s="4" t="b">
        <f t="shared" si="0"/>
        <v>0</v>
      </c>
      <c r="D46" s="4" t="b">
        <f t="shared" si="1"/>
        <v>1</v>
      </c>
      <c r="E46" s="4" t="b">
        <f t="shared" si="2"/>
        <v>0</v>
      </c>
      <c r="F46" s="4" t="b">
        <f t="shared" si="3"/>
        <v>1</v>
      </c>
      <c r="G46" s="1" t="b">
        <f t="shared" si="4"/>
        <v>1</v>
      </c>
      <c r="H46" s="1" t="b">
        <f t="shared" si="5"/>
        <v>1</v>
      </c>
      <c r="I46" s="1" t="b">
        <f t="shared" si="6"/>
        <v>1</v>
      </c>
      <c r="J46" s="1" t="b">
        <f>OR(ISNUMBER( SEARCH("JBOSS",B46)),Q46=TRUE,R46=TRUE)</f>
        <v>1</v>
      </c>
      <c r="K46" s="1" t="b">
        <f t="shared" si="7"/>
        <v>1</v>
      </c>
      <c r="L46" s="1" t="b">
        <f t="shared" si="8"/>
        <v>1</v>
      </c>
      <c r="M46" s="1" t="b">
        <f t="shared" si="9"/>
        <v>0</v>
      </c>
      <c r="N46" s="1" t="b">
        <f t="shared" si="10"/>
        <v>1</v>
      </c>
      <c r="O46" s="1" t="b">
        <f t="shared" si="11"/>
        <v>1</v>
      </c>
      <c r="P46" s="1" t="b">
        <f t="shared" si="12"/>
        <v>0</v>
      </c>
      <c r="Q46" s="1" t="b">
        <f t="shared" si="13"/>
        <v>0</v>
      </c>
      <c r="R46" s="1" t="b">
        <f t="shared" si="14"/>
        <v>1</v>
      </c>
      <c r="S46" s="1" t="b">
        <f t="shared" si="15"/>
        <v>1</v>
      </c>
      <c r="T46" s="1" t="b">
        <f t="shared" si="16"/>
        <v>1</v>
      </c>
      <c r="U46" s="1" t="b">
        <f t="shared" si="17"/>
        <v>0</v>
      </c>
      <c r="V46" s="1"/>
      <c r="W46" s="1" t="s">
        <v>34</v>
      </c>
      <c r="X46" s="1">
        <v>1242</v>
      </c>
      <c r="Y46" s="1">
        <v>3353.4</v>
      </c>
      <c r="Z46" s="1" t="s">
        <v>97</v>
      </c>
      <c r="AA46" s="1"/>
      <c r="AB46" s="1" t="s">
        <v>98</v>
      </c>
      <c r="AC46" s="1"/>
      <c r="AD46" s="1" t="s">
        <v>51</v>
      </c>
      <c r="AE46" s="1" t="s">
        <v>36</v>
      </c>
      <c r="AF46" s="1" t="s">
        <v>39</v>
      </c>
      <c r="AG46" s="1" t="s">
        <v>180</v>
      </c>
    </row>
    <row r="47" spans="1:33">
      <c r="A47" s="1" t="s">
        <v>181</v>
      </c>
      <c r="B47" s="1" t="s">
        <v>182</v>
      </c>
      <c r="C47" s="4" t="b">
        <f t="shared" si="0"/>
        <v>1</v>
      </c>
      <c r="D47" s="4" t="b">
        <f t="shared" si="1"/>
        <v>0</v>
      </c>
      <c r="E47" s="4" t="b">
        <f t="shared" si="2"/>
        <v>0</v>
      </c>
      <c r="F47" s="4" t="b">
        <f t="shared" si="3"/>
        <v>1</v>
      </c>
      <c r="G47" s="1" t="b">
        <f t="shared" si="4"/>
        <v>1</v>
      </c>
      <c r="H47" s="1" t="b">
        <f t="shared" si="5"/>
        <v>1</v>
      </c>
      <c r="I47" s="1" t="b">
        <f t="shared" si="6"/>
        <v>1</v>
      </c>
      <c r="J47" s="1" t="b">
        <f>OR(ISNUMBER( SEARCH("JBOSS",B47)),Q47=TRUE,R47=TRUE)</f>
        <v>1</v>
      </c>
      <c r="K47" s="1" t="b">
        <f t="shared" si="7"/>
        <v>1</v>
      </c>
      <c r="L47" s="1" t="b">
        <f t="shared" si="8"/>
        <v>1</v>
      </c>
      <c r="M47" s="1" t="b">
        <f t="shared" si="9"/>
        <v>0</v>
      </c>
      <c r="N47" s="1" t="b">
        <f t="shared" si="10"/>
        <v>1</v>
      </c>
      <c r="O47" s="1" t="b">
        <f t="shared" si="11"/>
        <v>1</v>
      </c>
      <c r="P47" s="1" t="b">
        <f t="shared" si="12"/>
        <v>0</v>
      </c>
      <c r="Q47" s="1" t="b">
        <f t="shared" si="13"/>
        <v>0</v>
      </c>
      <c r="R47" s="1" t="b">
        <f t="shared" si="14"/>
        <v>1</v>
      </c>
      <c r="S47" s="1" t="b">
        <f t="shared" si="15"/>
        <v>1</v>
      </c>
      <c r="T47" s="1" t="b">
        <f t="shared" si="16"/>
        <v>1</v>
      </c>
      <c r="U47" s="1" t="b">
        <f t="shared" si="17"/>
        <v>0</v>
      </c>
      <c r="V47" s="1"/>
      <c r="W47" s="1" t="s">
        <v>34</v>
      </c>
      <c r="X47" s="1">
        <v>652</v>
      </c>
      <c r="Y47" s="1">
        <v>1760.54</v>
      </c>
      <c r="Z47" s="1" t="s">
        <v>97</v>
      </c>
      <c r="AA47" s="1"/>
      <c r="AB47" s="1" t="s">
        <v>105</v>
      </c>
      <c r="AC47" s="1"/>
      <c r="AD47" s="1" t="s">
        <v>38</v>
      </c>
      <c r="AE47" s="1" t="s">
        <v>36</v>
      </c>
      <c r="AF47" s="1" t="s">
        <v>39</v>
      </c>
      <c r="AG47" s="1" t="s">
        <v>183</v>
      </c>
    </row>
    <row r="48" spans="1:33">
      <c r="A48" s="1" t="s">
        <v>184</v>
      </c>
      <c r="B48" s="1" t="s">
        <v>185</v>
      </c>
      <c r="C48" s="4" t="b">
        <f t="shared" si="0"/>
        <v>0</v>
      </c>
      <c r="D48" s="4" t="b">
        <f t="shared" si="1"/>
        <v>1</v>
      </c>
      <c r="E48" s="4" t="b">
        <f t="shared" si="2"/>
        <v>0</v>
      </c>
      <c r="F48" s="4" t="b">
        <f t="shared" si="3"/>
        <v>1</v>
      </c>
      <c r="G48" s="1" t="b">
        <f t="shared" si="4"/>
        <v>1</v>
      </c>
      <c r="H48" s="1" t="b">
        <f t="shared" si="5"/>
        <v>1</v>
      </c>
      <c r="I48" s="1" t="b">
        <f t="shared" si="6"/>
        <v>1</v>
      </c>
      <c r="J48" s="1" t="b">
        <f>OR(ISNUMBER( SEARCH("JBOSS",B48)),Q48=TRUE,R48=TRUE)</f>
        <v>1</v>
      </c>
      <c r="K48" s="1" t="b">
        <f t="shared" si="7"/>
        <v>1</v>
      </c>
      <c r="L48" s="1" t="b">
        <f t="shared" si="8"/>
        <v>1</v>
      </c>
      <c r="M48" s="1" t="b">
        <f t="shared" si="9"/>
        <v>0</v>
      </c>
      <c r="N48" s="1" t="b">
        <f t="shared" si="10"/>
        <v>1</v>
      </c>
      <c r="O48" s="1" t="b">
        <f t="shared" si="11"/>
        <v>1</v>
      </c>
      <c r="P48" s="1" t="b">
        <f t="shared" si="12"/>
        <v>0</v>
      </c>
      <c r="Q48" s="1" t="b">
        <f t="shared" si="13"/>
        <v>0</v>
      </c>
      <c r="R48" s="1" t="b">
        <f t="shared" si="14"/>
        <v>1</v>
      </c>
      <c r="S48" s="1" t="b">
        <f t="shared" si="15"/>
        <v>1</v>
      </c>
      <c r="T48" s="1" t="b">
        <f t="shared" si="16"/>
        <v>1</v>
      </c>
      <c r="U48" s="1" t="b">
        <f t="shared" si="17"/>
        <v>0</v>
      </c>
      <c r="V48" s="1"/>
      <c r="W48" s="1" t="s">
        <v>34</v>
      </c>
      <c r="X48" s="1">
        <v>435</v>
      </c>
      <c r="Y48" s="1">
        <v>1173.69</v>
      </c>
      <c r="Z48" s="1" t="s">
        <v>97</v>
      </c>
      <c r="AA48" s="1"/>
      <c r="AB48" s="1" t="s">
        <v>105</v>
      </c>
      <c r="AC48" s="1"/>
      <c r="AD48" s="1" t="s">
        <v>51</v>
      </c>
      <c r="AE48" s="1" t="s">
        <v>36</v>
      </c>
      <c r="AF48" s="1" t="s">
        <v>39</v>
      </c>
      <c r="AG48" s="1" t="s">
        <v>186</v>
      </c>
    </row>
    <row r="49" spans="1:33">
      <c r="A49" s="1" t="s">
        <v>187</v>
      </c>
      <c r="B49" s="1" t="s">
        <v>188</v>
      </c>
      <c r="C49" s="4" t="b">
        <f t="shared" si="0"/>
        <v>1</v>
      </c>
      <c r="D49" s="4" t="b">
        <f t="shared" si="1"/>
        <v>0</v>
      </c>
      <c r="E49" s="4" t="b">
        <f t="shared" si="2"/>
        <v>0</v>
      </c>
      <c r="F49" s="4" t="b">
        <f t="shared" si="3"/>
        <v>1</v>
      </c>
      <c r="G49" s="1" t="b">
        <f t="shared" si="4"/>
        <v>1</v>
      </c>
      <c r="H49" s="1" t="b">
        <f t="shared" si="5"/>
        <v>1</v>
      </c>
      <c r="I49" s="1" t="b">
        <f t="shared" si="6"/>
        <v>1</v>
      </c>
      <c r="J49" s="1" t="b">
        <f>OR(ISNUMBER( SEARCH("JBOSS",B49)),Q49=TRUE,R49=TRUE)</f>
        <v>1</v>
      </c>
      <c r="K49" s="1" t="b">
        <f t="shared" si="7"/>
        <v>1</v>
      </c>
      <c r="L49" s="1" t="b">
        <f t="shared" si="8"/>
        <v>1</v>
      </c>
      <c r="M49" s="1" t="b">
        <f t="shared" si="9"/>
        <v>0</v>
      </c>
      <c r="N49" s="1" t="b">
        <f t="shared" si="10"/>
        <v>1</v>
      </c>
      <c r="O49" s="1" t="b">
        <f t="shared" si="11"/>
        <v>1</v>
      </c>
      <c r="P49" s="1" t="b">
        <f t="shared" si="12"/>
        <v>0</v>
      </c>
      <c r="Q49" s="1" t="b">
        <f t="shared" si="13"/>
        <v>0</v>
      </c>
      <c r="R49" s="1" t="b">
        <f t="shared" si="14"/>
        <v>1</v>
      </c>
      <c r="S49" s="1" t="b">
        <f t="shared" si="15"/>
        <v>1</v>
      </c>
      <c r="T49" s="1" t="b">
        <f t="shared" si="16"/>
        <v>1</v>
      </c>
      <c r="U49" s="1" t="b">
        <f t="shared" si="17"/>
        <v>0</v>
      </c>
      <c r="V49" s="1"/>
      <c r="W49" s="1" t="s">
        <v>34</v>
      </c>
      <c r="X49" s="1">
        <v>1490</v>
      </c>
      <c r="Y49" s="1">
        <v>4024.08</v>
      </c>
      <c r="Z49" s="1" t="s">
        <v>97</v>
      </c>
      <c r="AA49" s="1"/>
      <c r="AB49" s="1" t="s">
        <v>98</v>
      </c>
      <c r="AC49" s="1"/>
      <c r="AD49" s="1" t="s">
        <v>38</v>
      </c>
      <c r="AE49" s="1" t="s">
        <v>36</v>
      </c>
      <c r="AF49" s="1" t="s">
        <v>39</v>
      </c>
      <c r="AG49" s="1" t="s">
        <v>189</v>
      </c>
    </row>
    <row r="50" spans="1:33">
      <c r="A50" s="1" t="s">
        <v>190</v>
      </c>
      <c r="B50" s="1" t="s">
        <v>191</v>
      </c>
      <c r="C50" s="4" t="b">
        <f t="shared" si="0"/>
        <v>0</v>
      </c>
      <c r="D50" s="4" t="b">
        <f t="shared" si="1"/>
        <v>1</v>
      </c>
      <c r="E50" s="4" t="b">
        <f t="shared" si="2"/>
        <v>0</v>
      </c>
      <c r="F50" s="4" t="b">
        <f t="shared" si="3"/>
        <v>1</v>
      </c>
      <c r="G50" s="1" t="b">
        <f t="shared" si="4"/>
        <v>1</v>
      </c>
      <c r="H50" s="1" t="b">
        <f t="shared" si="5"/>
        <v>1</v>
      </c>
      <c r="I50" s="1" t="b">
        <f t="shared" si="6"/>
        <v>1</v>
      </c>
      <c r="J50" s="1" t="b">
        <f>OR(ISNUMBER( SEARCH("JBOSS",B50)),Q50=TRUE,R50=TRUE)</f>
        <v>1</v>
      </c>
      <c r="K50" s="1" t="b">
        <f t="shared" si="7"/>
        <v>1</v>
      </c>
      <c r="L50" s="1" t="b">
        <f t="shared" si="8"/>
        <v>1</v>
      </c>
      <c r="M50" s="1" t="b">
        <f t="shared" si="9"/>
        <v>0</v>
      </c>
      <c r="N50" s="1" t="b">
        <f t="shared" si="10"/>
        <v>1</v>
      </c>
      <c r="O50" s="1" t="b">
        <f t="shared" si="11"/>
        <v>1</v>
      </c>
      <c r="P50" s="1" t="b">
        <f t="shared" si="12"/>
        <v>0</v>
      </c>
      <c r="Q50" s="1" t="b">
        <f t="shared" si="13"/>
        <v>0</v>
      </c>
      <c r="R50" s="1" t="b">
        <f t="shared" si="14"/>
        <v>1</v>
      </c>
      <c r="S50" s="1" t="b">
        <f t="shared" si="15"/>
        <v>1</v>
      </c>
      <c r="T50" s="1" t="b">
        <f t="shared" si="16"/>
        <v>1</v>
      </c>
      <c r="U50" s="1" t="b">
        <f t="shared" si="17"/>
        <v>0</v>
      </c>
      <c r="V50" s="1"/>
      <c r="W50" s="1" t="s">
        <v>34</v>
      </c>
      <c r="X50" s="1">
        <v>994</v>
      </c>
      <c r="Y50" s="1">
        <v>2682.72</v>
      </c>
      <c r="Z50" s="1" t="s">
        <v>97</v>
      </c>
      <c r="AA50" s="1"/>
      <c r="AB50" s="1" t="s">
        <v>98</v>
      </c>
      <c r="AC50" s="1"/>
      <c r="AD50" s="1" t="s">
        <v>51</v>
      </c>
      <c r="AE50" s="1" t="s">
        <v>36</v>
      </c>
      <c r="AF50" s="1" t="s">
        <v>39</v>
      </c>
      <c r="AG50" s="1" t="s">
        <v>192</v>
      </c>
    </row>
    <row r="51" spans="1:33">
      <c r="A51" s="1" t="s">
        <v>193</v>
      </c>
      <c r="B51" s="1" t="s">
        <v>194</v>
      </c>
      <c r="C51" s="4" t="b">
        <f t="shared" si="0"/>
        <v>1</v>
      </c>
      <c r="D51" s="4" t="b">
        <f t="shared" si="1"/>
        <v>0</v>
      </c>
      <c r="E51" s="4" t="b">
        <f t="shared" si="2"/>
        <v>0</v>
      </c>
      <c r="F51" s="4" t="b">
        <f t="shared" si="3"/>
        <v>0</v>
      </c>
      <c r="G51" s="1" t="b">
        <f t="shared" si="4"/>
        <v>0</v>
      </c>
      <c r="H51" s="1" t="b">
        <f t="shared" si="5"/>
        <v>1</v>
      </c>
      <c r="I51" s="1" t="b">
        <f t="shared" si="6"/>
        <v>0</v>
      </c>
      <c r="J51" s="1" t="b">
        <f>OR(ISNUMBER( SEARCH("JBOSS",B51)),Q51=TRUE,R51=TRUE)</f>
        <v>0</v>
      </c>
      <c r="K51" s="1" t="b">
        <f t="shared" si="7"/>
        <v>0</v>
      </c>
      <c r="L51" s="1" t="b">
        <f t="shared" si="8"/>
        <v>0</v>
      </c>
      <c r="M51" s="1" t="b">
        <f t="shared" si="9"/>
        <v>0</v>
      </c>
      <c r="N51" s="1" t="b">
        <f t="shared" si="10"/>
        <v>0</v>
      </c>
      <c r="O51" s="1" t="b">
        <f t="shared" si="11"/>
        <v>0</v>
      </c>
      <c r="P51" s="1" t="b">
        <f t="shared" si="12"/>
        <v>0</v>
      </c>
      <c r="Q51" s="1" t="b">
        <f t="shared" si="13"/>
        <v>0</v>
      </c>
      <c r="R51" s="1" t="b">
        <f t="shared" si="14"/>
        <v>0</v>
      </c>
      <c r="S51" s="1" t="b">
        <f t="shared" si="15"/>
        <v>0</v>
      </c>
      <c r="T51" s="1" t="b">
        <f t="shared" si="16"/>
        <v>0</v>
      </c>
      <c r="U51" s="1" t="b">
        <f t="shared" si="17"/>
        <v>0</v>
      </c>
      <c r="V51" s="1"/>
      <c r="W51" s="1" t="s">
        <v>34</v>
      </c>
      <c r="X51" s="1">
        <v>2070</v>
      </c>
      <c r="Y51" s="1">
        <v>5589</v>
      </c>
      <c r="Z51" s="1" t="s">
        <v>195</v>
      </c>
      <c r="AA51" s="1"/>
      <c r="AB51" s="1"/>
      <c r="AC51" s="1"/>
      <c r="AD51" s="1" t="s">
        <v>38</v>
      </c>
      <c r="AE51" s="1"/>
      <c r="AF51" s="1" t="s">
        <v>39</v>
      </c>
      <c r="AG51" s="1" t="s">
        <v>196</v>
      </c>
    </row>
    <row r="52" spans="1:33">
      <c r="A52" s="1" t="s">
        <v>197</v>
      </c>
      <c r="B52" s="1" t="s">
        <v>198</v>
      </c>
      <c r="C52" s="4" t="b">
        <f t="shared" si="0"/>
        <v>0</v>
      </c>
      <c r="D52" s="4" t="b">
        <f t="shared" si="1"/>
        <v>1</v>
      </c>
      <c r="E52" s="4" t="b">
        <f t="shared" si="2"/>
        <v>0</v>
      </c>
      <c r="F52" s="4" t="b">
        <f t="shared" si="3"/>
        <v>0</v>
      </c>
      <c r="G52" s="1" t="b">
        <f t="shared" si="4"/>
        <v>0</v>
      </c>
      <c r="H52" s="1" t="b">
        <f t="shared" si="5"/>
        <v>1</v>
      </c>
      <c r="I52" s="1" t="b">
        <f t="shared" si="6"/>
        <v>0</v>
      </c>
      <c r="J52" s="1" t="b">
        <f>OR(ISNUMBER( SEARCH("JBOSS",B52)),Q52=TRUE,R52=TRUE)</f>
        <v>0</v>
      </c>
      <c r="K52" s="1" t="b">
        <f t="shared" si="7"/>
        <v>0</v>
      </c>
      <c r="L52" s="1" t="b">
        <f t="shared" si="8"/>
        <v>0</v>
      </c>
      <c r="M52" s="1" t="b">
        <f t="shared" si="9"/>
        <v>0</v>
      </c>
      <c r="N52" s="1" t="b">
        <f t="shared" si="10"/>
        <v>0</v>
      </c>
      <c r="O52" s="1" t="b">
        <f t="shared" si="11"/>
        <v>0</v>
      </c>
      <c r="P52" s="1" t="b">
        <f t="shared" si="12"/>
        <v>0</v>
      </c>
      <c r="Q52" s="1" t="b">
        <f t="shared" si="13"/>
        <v>0</v>
      </c>
      <c r="R52" s="1" t="b">
        <f t="shared" si="14"/>
        <v>0</v>
      </c>
      <c r="S52" s="1" t="b">
        <f t="shared" si="15"/>
        <v>0</v>
      </c>
      <c r="T52" s="1" t="b">
        <f t="shared" si="16"/>
        <v>0</v>
      </c>
      <c r="U52" s="1" t="b">
        <f t="shared" si="17"/>
        <v>0</v>
      </c>
      <c r="V52" s="1"/>
      <c r="W52" s="1" t="s">
        <v>34</v>
      </c>
      <c r="X52" s="1">
        <v>1380</v>
      </c>
      <c r="Y52" s="1">
        <v>3726</v>
      </c>
      <c r="Z52" s="1" t="s">
        <v>195</v>
      </c>
      <c r="AA52" s="1"/>
      <c r="AB52" s="1"/>
      <c r="AC52" s="1"/>
      <c r="AD52" s="1" t="s">
        <v>51</v>
      </c>
      <c r="AE52" s="1"/>
      <c r="AF52" s="1" t="s">
        <v>39</v>
      </c>
      <c r="AG52" s="1" t="s">
        <v>199</v>
      </c>
    </row>
    <row r="53" spans="1:33">
      <c r="A53" s="1" t="s">
        <v>200</v>
      </c>
      <c r="B53" s="1" t="s">
        <v>201</v>
      </c>
      <c r="C53" s="4" t="b">
        <f t="shared" si="0"/>
        <v>1</v>
      </c>
      <c r="D53" s="4" t="b">
        <f t="shared" si="1"/>
        <v>0</v>
      </c>
      <c r="E53" s="4" t="b">
        <f t="shared" si="2"/>
        <v>0</v>
      </c>
      <c r="F53" s="4" t="b">
        <f t="shared" si="3"/>
        <v>0</v>
      </c>
      <c r="G53" s="1" t="b">
        <f t="shared" si="4"/>
        <v>0</v>
      </c>
      <c r="H53" s="1" t="b">
        <f t="shared" si="5"/>
        <v>1</v>
      </c>
      <c r="I53" s="1" t="b">
        <f t="shared" si="6"/>
        <v>0</v>
      </c>
      <c r="J53" s="1" t="b">
        <f>OR(ISNUMBER( SEARCH("JBOSS",B53)),Q53=TRUE,R53=TRUE)</f>
        <v>0</v>
      </c>
      <c r="K53" s="1" t="b">
        <f t="shared" si="7"/>
        <v>0</v>
      </c>
      <c r="L53" s="1" t="b">
        <f t="shared" si="8"/>
        <v>0</v>
      </c>
      <c r="M53" s="1" t="b">
        <f t="shared" si="9"/>
        <v>0</v>
      </c>
      <c r="N53" s="1" t="b">
        <f t="shared" si="10"/>
        <v>0</v>
      </c>
      <c r="O53" s="1" t="b">
        <f t="shared" si="11"/>
        <v>0</v>
      </c>
      <c r="P53" s="1" t="b">
        <f t="shared" si="12"/>
        <v>0</v>
      </c>
      <c r="Q53" s="1" t="b">
        <f t="shared" si="13"/>
        <v>0</v>
      </c>
      <c r="R53" s="1" t="b">
        <f t="shared" si="14"/>
        <v>0</v>
      </c>
      <c r="S53" s="1" t="b">
        <f t="shared" si="15"/>
        <v>0</v>
      </c>
      <c r="T53" s="1" t="b">
        <f t="shared" si="16"/>
        <v>0</v>
      </c>
      <c r="U53" s="1" t="b">
        <f t="shared" si="17"/>
        <v>0</v>
      </c>
      <c r="V53" s="1"/>
      <c r="W53" s="1" t="s">
        <v>34</v>
      </c>
      <c r="X53" s="1">
        <v>2070</v>
      </c>
      <c r="Y53" s="1">
        <v>5589</v>
      </c>
      <c r="Z53" s="1" t="s">
        <v>195</v>
      </c>
      <c r="AA53" s="1"/>
      <c r="AB53" s="1"/>
      <c r="AC53" s="1"/>
      <c r="AD53" s="1"/>
      <c r="AE53" s="1"/>
      <c r="AF53" s="1" t="s">
        <v>39</v>
      </c>
      <c r="AG53" s="1" t="s">
        <v>202</v>
      </c>
    </row>
    <row r="54" spans="1:33">
      <c r="A54" s="1" t="s">
        <v>203</v>
      </c>
      <c r="B54" s="1" t="s">
        <v>204</v>
      </c>
      <c r="C54" s="4" t="b">
        <f t="shared" si="0"/>
        <v>0</v>
      </c>
      <c r="D54" s="4" t="b">
        <f t="shared" si="1"/>
        <v>1</v>
      </c>
      <c r="E54" s="4" t="b">
        <f t="shared" si="2"/>
        <v>0</v>
      </c>
      <c r="F54" s="4" t="b">
        <f t="shared" si="3"/>
        <v>0</v>
      </c>
      <c r="G54" s="1" t="b">
        <f t="shared" si="4"/>
        <v>0</v>
      </c>
      <c r="H54" s="1" t="b">
        <f t="shared" si="5"/>
        <v>1</v>
      </c>
      <c r="I54" s="1" t="b">
        <f t="shared" si="6"/>
        <v>0</v>
      </c>
      <c r="J54" s="1" t="b">
        <f>OR(ISNUMBER( SEARCH("JBOSS",B54)),Q54=TRUE,R54=TRUE)</f>
        <v>0</v>
      </c>
      <c r="K54" s="1" t="b">
        <f t="shared" si="7"/>
        <v>0</v>
      </c>
      <c r="L54" s="1" t="b">
        <f t="shared" si="8"/>
        <v>0</v>
      </c>
      <c r="M54" s="1" t="b">
        <f t="shared" si="9"/>
        <v>0</v>
      </c>
      <c r="N54" s="1" t="b">
        <f t="shared" si="10"/>
        <v>0</v>
      </c>
      <c r="O54" s="1" t="b">
        <f t="shared" si="11"/>
        <v>0</v>
      </c>
      <c r="P54" s="1" t="b">
        <f t="shared" si="12"/>
        <v>0</v>
      </c>
      <c r="Q54" s="1" t="b">
        <f t="shared" si="13"/>
        <v>0</v>
      </c>
      <c r="R54" s="1" t="b">
        <f t="shared" si="14"/>
        <v>0</v>
      </c>
      <c r="S54" s="1" t="b">
        <f t="shared" si="15"/>
        <v>0</v>
      </c>
      <c r="T54" s="1" t="b">
        <f t="shared" si="16"/>
        <v>0</v>
      </c>
      <c r="U54" s="1" t="b">
        <f t="shared" si="17"/>
        <v>0</v>
      </c>
      <c r="V54" s="1"/>
      <c r="W54" s="1" t="s">
        <v>34</v>
      </c>
      <c r="X54" s="1">
        <v>1380</v>
      </c>
      <c r="Y54" s="1">
        <v>3726</v>
      </c>
      <c r="Z54" s="1" t="s">
        <v>195</v>
      </c>
      <c r="AA54" s="1"/>
      <c r="AB54" s="1"/>
      <c r="AC54" s="1"/>
      <c r="AD54" s="1"/>
      <c r="AE54" s="1"/>
      <c r="AF54" s="1" t="s">
        <v>39</v>
      </c>
      <c r="AG54" s="1" t="s">
        <v>205</v>
      </c>
    </row>
    <row r="55" spans="1:33">
      <c r="A55" s="1" t="s">
        <v>206</v>
      </c>
      <c r="B55" s="1" t="s">
        <v>207</v>
      </c>
      <c r="C55" s="4" t="b">
        <f t="shared" si="0"/>
        <v>0</v>
      </c>
      <c r="D55" s="4" t="b">
        <f t="shared" si="1"/>
        <v>1</v>
      </c>
      <c r="E55" s="4" t="b">
        <f t="shared" si="2"/>
        <v>0</v>
      </c>
      <c r="F55" s="4" t="b">
        <f t="shared" si="3"/>
        <v>0</v>
      </c>
      <c r="G55" s="1" t="b">
        <f t="shared" si="4"/>
        <v>0</v>
      </c>
      <c r="H55" s="1" t="b">
        <f t="shared" si="5"/>
        <v>1</v>
      </c>
      <c r="I55" s="1" t="b">
        <f t="shared" si="6"/>
        <v>0</v>
      </c>
      <c r="J55" s="1" t="b">
        <f>OR(ISNUMBER( SEARCH("JBOSS",B55)),Q55=TRUE,R55=TRUE)</f>
        <v>0</v>
      </c>
      <c r="K55" s="1" t="b">
        <f t="shared" si="7"/>
        <v>0</v>
      </c>
      <c r="L55" s="1" t="b">
        <f t="shared" si="8"/>
        <v>0</v>
      </c>
      <c r="M55" s="1" t="b">
        <f t="shared" si="9"/>
        <v>0</v>
      </c>
      <c r="N55" s="1" t="b">
        <f t="shared" si="10"/>
        <v>0</v>
      </c>
      <c r="O55" s="1" t="b">
        <f t="shared" si="11"/>
        <v>0</v>
      </c>
      <c r="P55" s="1" t="b">
        <f t="shared" si="12"/>
        <v>0</v>
      </c>
      <c r="Q55" s="1" t="b">
        <f t="shared" si="13"/>
        <v>0</v>
      </c>
      <c r="R55" s="1" t="b">
        <f t="shared" si="14"/>
        <v>0</v>
      </c>
      <c r="S55" s="1" t="b">
        <f t="shared" si="15"/>
        <v>0</v>
      </c>
      <c r="T55" s="1" t="b">
        <f t="shared" si="16"/>
        <v>0</v>
      </c>
      <c r="U55" s="1" t="b">
        <f t="shared" si="17"/>
        <v>0</v>
      </c>
      <c r="V55" s="1"/>
      <c r="W55" s="1" t="s">
        <v>34</v>
      </c>
      <c r="X55" s="1">
        <v>5520</v>
      </c>
      <c r="Y55" s="1">
        <v>14904</v>
      </c>
      <c r="Z55" s="1" t="s">
        <v>195</v>
      </c>
      <c r="AA55" s="1"/>
      <c r="AB55" s="1" t="s">
        <v>43</v>
      </c>
      <c r="AC55" s="1"/>
      <c r="AD55" s="1" t="s">
        <v>51</v>
      </c>
      <c r="AE55" s="1"/>
      <c r="AF55" s="1" t="s">
        <v>39</v>
      </c>
      <c r="AG55" s="1" t="s">
        <v>208</v>
      </c>
    </row>
    <row r="56" spans="1:33">
      <c r="A56" s="1" t="s">
        <v>209</v>
      </c>
      <c r="B56" s="1" t="s">
        <v>210</v>
      </c>
      <c r="C56" s="4" t="b">
        <f t="shared" si="0"/>
        <v>0</v>
      </c>
      <c r="D56" s="4" t="b">
        <f t="shared" si="1"/>
        <v>1</v>
      </c>
      <c r="E56" s="4" t="b">
        <f t="shared" si="2"/>
        <v>0</v>
      </c>
      <c r="F56" s="4" t="b">
        <f t="shared" si="3"/>
        <v>0</v>
      </c>
      <c r="G56" s="1" t="b">
        <f t="shared" si="4"/>
        <v>0</v>
      </c>
      <c r="H56" s="1" t="b">
        <f t="shared" si="5"/>
        <v>1</v>
      </c>
      <c r="I56" s="1" t="b">
        <f t="shared" si="6"/>
        <v>0</v>
      </c>
      <c r="J56" s="1" t="b">
        <f>OR(ISNUMBER( SEARCH("JBOSS",B56)),Q56=TRUE,R56=TRUE)</f>
        <v>0</v>
      </c>
      <c r="K56" s="1" t="b">
        <f t="shared" si="7"/>
        <v>0</v>
      </c>
      <c r="L56" s="1" t="b">
        <f t="shared" si="8"/>
        <v>0</v>
      </c>
      <c r="M56" s="1" t="b">
        <f t="shared" si="9"/>
        <v>0</v>
      </c>
      <c r="N56" s="1" t="b">
        <f t="shared" si="10"/>
        <v>0</v>
      </c>
      <c r="O56" s="1" t="b">
        <f t="shared" si="11"/>
        <v>0</v>
      </c>
      <c r="P56" s="1" t="b">
        <f t="shared" si="12"/>
        <v>0</v>
      </c>
      <c r="Q56" s="1" t="b">
        <f t="shared" si="13"/>
        <v>0</v>
      </c>
      <c r="R56" s="1" t="b">
        <f t="shared" si="14"/>
        <v>0</v>
      </c>
      <c r="S56" s="1" t="b">
        <f t="shared" si="15"/>
        <v>0</v>
      </c>
      <c r="T56" s="1" t="b">
        <f t="shared" si="16"/>
        <v>0</v>
      </c>
      <c r="U56" s="1" t="b">
        <f t="shared" si="17"/>
        <v>0</v>
      </c>
      <c r="V56" s="1"/>
      <c r="W56" s="1" t="s">
        <v>34</v>
      </c>
      <c r="X56" s="1">
        <v>19872</v>
      </c>
      <c r="Y56" s="1">
        <v>53654.400000000001</v>
      </c>
      <c r="Z56" s="1" t="s">
        <v>195</v>
      </c>
      <c r="AA56" s="1"/>
      <c r="AB56" s="1" t="s">
        <v>47</v>
      </c>
      <c r="AC56" s="1"/>
      <c r="AD56" s="1" t="s">
        <v>51</v>
      </c>
      <c r="AE56" s="1"/>
      <c r="AF56" s="1" t="s">
        <v>39</v>
      </c>
      <c r="AG56" s="1" t="s">
        <v>211</v>
      </c>
    </row>
    <row r="57" spans="1:33">
      <c r="A57" s="1" t="s">
        <v>212</v>
      </c>
      <c r="B57" s="1" t="s">
        <v>213</v>
      </c>
      <c r="C57" s="4" t="b">
        <f t="shared" si="0"/>
        <v>1</v>
      </c>
      <c r="D57" s="4" t="b">
        <f t="shared" si="1"/>
        <v>0</v>
      </c>
      <c r="E57" s="4" t="b">
        <f t="shared" si="2"/>
        <v>0</v>
      </c>
      <c r="F57" s="4" t="b">
        <f t="shared" si="3"/>
        <v>0</v>
      </c>
      <c r="G57" s="1" t="b">
        <f t="shared" si="4"/>
        <v>0</v>
      </c>
      <c r="H57" s="1" t="b">
        <f t="shared" si="5"/>
        <v>1</v>
      </c>
      <c r="I57" s="1" t="b">
        <f t="shared" si="6"/>
        <v>0</v>
      </c>
      <c r="J57" s="1" t="b">
        <f>OR(ISNUMBER( SEARCH("JBOSS",B57)),Q57=TRUE,R57=TRUE)</f>
        <v>0</v>
      </c>
      <c r="K57" s="1" t="b">
        <f t="shared" si="7"/>
        <v>0</v>
      </c>
      <c r="L57" s="1" t="b">
        <f t="shared" si="8"/>
        <v>0</v>
      </c>
      <c r="M57" s="1" t="b">
        <f t="shared" si="9"/>
        <v>0</v>
      </c>
      <c r="N57" s="1" t="b">
        <f t="shared" si="10"/>
        <v>0</v>
      </c>
      <c r="O57" s="1" t="b">
        <f t="shared" si="11"/>
        <v>0</v>
      </c>
      <c r="P57" s="1" t="b">
        <f t="shared" si="12"/>
        <v>0</v>
      </c>
      <c r="Q57" s="1" t="b">
        <f t="shared" si="13"/>
        <v>0</v>
      </c>
      <c r="R57" s="1" t="b">
        <f t="shared" si="14"/>
        <v>0</v>
      </c>
      <c r="S57" s="1" t="b">
        <f t="shared" si="15"/>
        <v>0</v>
      </c>
      <c r="T57" s="1" t="b">
        <f t="shared" si="16"/>
        <v>0</v>
      </c>
      <c r="U57" s="1" t="b">
        <f t="shared" si="17"/>
        <v>0</v>
      </c>
      <c r="V57" s="1"/>
      <c r="W57" s="1" t="s">
        <v>34</v>
      </c>
      <c r="X57" s="1">
        <v>29808</v>
      </c>
      <c r="Y57" s="1">
        <v>80481.600000000006</v>
      </c>
      <c r="Z57" s="1" t="s">
        <v>195</v>
      </c>
      <c r="AA57" s="1"/>
      <c r="AB57" s="1" t="s">
        <v>47</v>
      </c>
      <c r="AC57" s="1"/>
      <c r="AD57" s="1" t="s">
        <v>38</v>
      </c>
      <c r="AE57" s="1"/>
      <c r="AF57" s="1" t="s">
        <v>39</v>
      </c>
      <c r="AG57" s="1" t="s">
        <v>214</v>
      </c>
    </row>
    <row r="58" spans="1:33">
      <c r="A58" s="1" t="s">
        <v>215</v>
      </c>
      <c r="B58" s="1" t="s">
        <v>216</v>
      </c>
      <c r="C58" s="4" t="b">
        <f t="shared" si="0"/>
        <v>1</v>
      </c>
      <c r="D58" s="4" t="b">
        <f t="shared" si="1"/>
        <v>0</v>
      </c>
      <c r="E58" s="4" t="b">
        <f t="shared" si="2"/>
        <v>0</v>
      </c>
      <c r="F58" s="4" t="b">
        <f t="shared" si="3"/>
        <v>0</v>
      </c>
      <c r="G58" s="1" t="b">
        <f t="shared" si="4"/>
        <v>0</v>
      </c>
      <c r="H58" s="1" t="b">
        <f t="shared" si="5"/>
        <v>1</v>
      </c>
      <c r="I58" s="1" t="b">
        <f t="shared" si="6"/>
        <v>0</v>
      </c>
      <c r="J58" s="1" t="b">
        <f>OR(ISNUMBER( SEARCH("JBOSS",B58)),Q58=TRUE,R58=TRUE)</f>
        <v>0</v>
      </c>
      <c r="K58" s="1" t="b">
        <f t="shared" si="7"/>
        <v>0</v>
      </c>
      <c r="L58" s="1" t="b">
        <f t="shared" si="8"/>
        <v>0</v>
      </c>
      <c r="M58" s="1" t="b">
        <f t="shared" si="9"/>
        <v>0</v>
      </c>
      <c r="N58" s="1" t="b">
        <f t="shared" si="10"/>
        <v>0</v>
      </c>
      <c r="O58" s="1" t="b">
        <f t="shared" si="11"/>
        <v>0</v>
      </c>
      <c r="P58" s="1" t="b">
        <f t="shared" si="12"/>
        <v>0</v>
      </c>
      <c r="Q58" s="1" t="b">
        <f t="shared" si="13"/>
        <v>0</v>
      </c>
      <c r="R58" s="1" t="b">
        <f t="shared" si="14"/>
        <v>0</v>
      </c>
      <c r="S58" s="1" t="b">
        <f t="shared" si="15"/>
        <v>0</v>
      </c>
      <c r="T58" s="1" t="b">
        <f t="shared" si="16"/>
        <v>0</v>
      </c>
      <c r="U58" s="1" t="b">
        <f t="shared" si="17"/>
        <v>0</v>
      </c>
      <c r="V58" s="1"/>
      <c r="W58" s="1" t="s">
        <v>34</v>
      </c>
      <c r="X58" s="1">
        <v>8280</v>
      </c>
      <c r="Y58" s="1">
        <v>22356</v>
      </c>
      <c r="Z58" s="1" t="s">
        <v>195</v>
      </c>
      <c r="AA58" s="1"/>
      <c r="AB58" s="1" t="s">
        <v>43</v>
      </c>
      <c r="AC58" s="1"/>
      <c r="AD58" s="1" t="s">
        <v>38</v>
      </c>
      <c r="AE58" s="1"/>
      <c r="AF58" s="1" t="s">
        <v>39</v>
      </c>
      <c r="AG58" s="1" t="s">
        <v>217</v>
      </c>
    </row>
    <row r="59" spans="1:33">
      <c r="A59" s="1" t="s">
        <v>218</v>
      </c>
      <c r="B59" s="1" t="s">
        <v>219</v>
      </c>
      <c r="C59" s="4" t="b">
        <f t="shared" si="0"/>
        <v>1</v>
      </c>
      <c r="D59" s="4" t="b">
        <f t="shared" si="1"/>
        <v>0</v>
      </c>
      <c r="E59" s="4" t="b">
        <f t="shared" si="2"/>
        <v>1</v>
      </c>
      <c r="F59" s="4" t="b">
        <f t="shared" si="3"/>
        <v>0</v>
      </c>
      <c r="G59" s="1" t="b">
        <f t="shared" si="4"/>
        <v>0</v>
      </c>
      <c r="H59" s="1" t="b">
        <f t="shared" si="5"/>
        <v>1</v>
      </c>
      <c r="I59" s="1" t="b">
        <f t="shared" si="6"/>
        <v>0</v>
      </c>
      <c r="J59" s="1" t="b">
        <f>OR(ISNUMBER( SEARCH("JBOSS",B59)),Q59=TRUE,R59=TRUE)</f>
        <v>0</v>
      </c>
      <c r="K59" s="1" t="b">
        <f t="shared" si="7"/>
        <v>0</v>
      </c>
      <c r="L59" s="1" t="b">
        <f t="shared" si="8"/>
        <v>0</v>
      </c>
      <c r="M59" s="1" t="b">
        <f t="shared" si="9"/>
        <v>0</v>
      </c>
      <c r="N59" s="1" t="b">
        <f t="shared" si="10"/>
        <v>0</v>
      </c>
      <c r="O59" s="1" t="b">
        <f t="shared" si="11"/>
        <v>0</v>
      </c>
      <c r="P59" s="1" t="b">
        <f t="shared" si="12"/>
        <v>0</v>
      </c>
      <c r="Q59" s="1" t="b">
        <f t="shared" si="13"/>
        <v>0</v>
      </c>
      <c r="R59" s="1" t="b">
        <f t="shared" si="14"/>
        <v>0</v>
      </c>
      <c r="S59" s="1" t="b">
        <f t="shared" si="15"/>
        <v>0</v>
      </c>
      <c r="T59" s="1" t="b">
        <f t="shared" si="16"/>
        <v>0</v>
      </c>
      <c r="U59" s="1" t="b">
        <f t="shared" si="17"/>
        <v>0</v>
      </c>
      <c r="V59" s="1"/>
      <c r="W59" s="1" t="s">
        <v>34</v>
      </c>
      <c r="X59" s="1">
        <v>8280</v>
      </c>
      <c r="Y59" s="1">
        <v>22356</v>
      </c>
      <c r="Z59" s="1" t="s">
        <v>195</v>
      </c>
      <c r="AA59" s="1"/>
      <c r="AB59" s="1" t="s">
        <v>43</v>
      </c>
      <c r="AC59" s="1"/>
      <c r="AD59" s="1" t="s">
        <v>38</v>
      </c>
      <c r="AE59" s="1"/>
      <c r="AF59" s="1" t="s">
        <v>39</v>
      </c>
      <c r="AG59" s="1" t="s">
        <v>220</v>
      </c>
    </row>
    <row r="60" spans="1:33">
      <c r="A60" s="1" t="s">
        <v>221</v>
      </c>
      <c r="B60" s="1" t="s">
        <v>222</v>
      </c>
      <c r="C60" s="4" t="b">
        <f t="shared" si="0"/>
        <v>0</v>
      </c>
      <c r="D60" s="4" t="b">
        <f t="shared" si="1"/>
        <v>1</v>
      </c>
      <c r="E60" s="4" t="b">
        <f t="shared" si="2"/>
        <v>1</v>
      </c>
      <c r="F60" s="4" t="b">
        <f t="shared" si="3"/>
        <v>0</v>
      </c>
      <c r="G60" s="1" t="b">
        <f t="shared" si="4"/>
        <v>0</v>
      </c>
      <c r="H60" s="1" t="b">
        <f t="shared" si="5"/>
        <v>1</v>
      </c>
      <c r="I60" s="1" t="b">
        <f t="shared" si="6"/>
        <v>0</v>
      </c>
      <c r="J60" s="1" t="b">
        <f>OR(ISNUMBER( SEARCH("JBOSS",B60)),Q60=TRUE,R60=TRUE)</f>
        <v>0</v>
      </c>
      <c r="K60" s="1" t="b">
        <f t="shared" si="7"/>
        <v>0</v>
      </c>
      <c r="L60" s="1" t="b">
        <f t="shared" si="8"/>
        <v>0</v>
      </c>
      <c r="M60" s="1" t="b">
        <f t="shared" si="9"/>
        <v>0</v>
      </c>
      <c r="N60" s="1" t="b">
        <f t="shared" si="10"/>
        <v>0</v>
      </c>
      <c r="O60" s="1" t="b">
        <f t="shared" si="11"/>
        <v>0</v>
      </c>
      <c r="P60" s="1" t="b">
        <f t="shared" si="12"/>
        <v>0</v>
      </c>
      <c r="Q60" s="1" t="b">
        <f t="shared" si="13"/>
        <v>0</v>
      </c>
      <c r="R60" s="1" t="b">
        <f t="shared" si="14"/>
        <v>0</v>
      </c>
      <c r="S60" s="1" t="b">
        <f t="shared" si="15"/>
        <v>0</v>
      </c>
      <c r="T60" s="1" t="b">
        <f t="shared" si="16"/>
        <v>0</v>
      </c>
      <c r="U60" s="1" t="b">
        <f t="shared" si="17"/>
        <v>0</v>
      </c>
      <c r="V60" s="1"/>
      <c r="W60" s="1" t="s">
        <v>34</v>
      </c>
      <c r="X60" s="1">
        <v>5520</v>
      </c>
      <c r="Y60" s="1">
        <v>14904</v>
      </c>
      <c r="Z60" s="1" t="s">
        <v>195</v>
      </c>
      <c r="AA60" s="1"/>
      <c r="AB60" s="1" t="s">
        <v>43</v>
      </c>
      <c r="AC60" s="1"/>
      <c r="AD60" s="1" t="s">
        <v>51</v>
      </c>
      <c r="AE60" s="1"/>
      <c r="AF60" s="1" t="s">
        <v>39</v>
      </c>
      <c r="AG60" s="1" t="s">
        <v>223</v>
      </c>
    </row>
    <row r="61" spans="1:33">
      <c r="A61" s="1" t="s">
        <v>224</v>
      </c>
      <c r="B61" s="1" t="s">
        <v>225</v>
      </c>
      <c r="C61" s="4" t="b">
        <f t="shared" si="0"/>
        <v>1</v>
      </c>
      <c r="D61" s="4" t="b">
        <f t="shared" si="1"/>
        <v>0</v>
      </c>
      <c r="E61" s="4" t="b">
        <f t="shared" si="2"/>
        <v>1</v>
      </c>
      <c r="F61" s="4" t="b">
        <f t="shared" si="3"/>
        <v>0</v>
      </c>
      <c r="G61" s="1" t="b">
        <f t="shared" si="4"/>
        <v>0</v>
      </c>
      <c r="H61" s="1" t="b">
        <f t="shared" si="5"/>
        <v>1</v>
      </c>
      <c r="I61" s="1" t="b">
        <f t="shared" si="6"/>
        <v>0</v>
      </c>
      <c r="J61" s="1" t="b">
        <f>OR(ISNUMBER( SEARCH("JBOSS",B61)),Q61=TRUE,R61=TRUE)</f>
        <v>0</v>
      </c>
      <c r="K61" s="1" t="b">
        <f t="shared" si="7"/>
        <v>0</v>
      </c>
      <c r="L61" s="1" t="b">
        <f t="shared" si="8"/>
        <v>0</v>
      </c>
      <c r="M61" s="1" t="b">
        <f t="shared" si="9"/>
        <v>0</v>
      </c>
      <c r="N61" s="1" t="b">
        <f t="shared" si="10"/>
        <v>0</v>
      </c>
      <c r="O61" s="1" t="b">
        <f t="shared" si="11"/>
        <v>0</v>
      </c>
      <c r="P61" s="1" t="b">
        <f t="shared" si="12"/>
        <v>0</v>
      </c>
      <c r="Q61" s="1" t="b">
        <f t="shared" si="13"/>
        <v>0</v>
      </c>
      <c r="R61" s="1" t="b">
        <f t="shared" si="14"/>
        <v>0</v>
      </c>
      <c r="S61" s="1" t="b">
        <f t="shared" si="15"/>
        <v>0</v>
      </c>
      <c r="T61" s="1" t="b">
        <f t="shared" si="16"/>
        <v>0</v>
      </c>
      <c r="U61" s="1" t="b">
        <f t="shared" si="17"/>
        <v>0</v>
      </c>
      <c r="V61" s="1"/>
      <c r="W61" s="1" t="s">
        <v>34</v>
      </c>
      <c r="X61" s="1">
        <v>29808</v>
      </c>
      <c r="Y61" s="1">
        <v>80481.600000000006</v>
      </c>
      <c r="Z61" s="1" t="s">
        <v>195</v>
      </c>
      <c r="AA61" s="1"/>
      <c r="AB61" s="1" t="s">
        <v>47</v>
      </c>
      <c r="AC61" s="1"/>
      <c r="AD61" s="1" t="s">
        <v>38</v>
      </c>
      <c r="AE61" s="1"/>
      <c r="AF61" s="1" t="s">
        <v>39</v>
      </c>
      <c r="AG61" s="1" t="s">
        <v>226</v>
      </c>
    </row>
    <row r="62" spans="1:33">
      <c r="A62" s="1" t="s">
        <v>227</v>
      </c>
      <c r="B62" s="1" t="s">
        <v>228</v>
      </c>
      <c r="C62" s="4" t="b">
        <f t="shared" si="0"/>
        <v>0</v>
      </c>
      <c r="D62" s="4" t="b">
        <f t="shared" si="1"/>
        <v>1</v>
      </c>
      <c r="E62" s="4" t="b">
        <f t="shared" si="2"/>
        <v>1</v>
      </c>
      <c r="F62" s="4" t="b">
        <f t="shared" si="3"/>
        <v>0</v>
      </c>
      <c r="G62" s="1" t="b">
        <f t="shared" si="4"/>
        <v>0</v>
      </c>
      <c r="H62" s="1" t="b">
        <f t="shared" si="5"/>
        <v>1</v>
      </c>
      <c r="I62" s="1" t="b">
        <f t="shared" si="6"/>
        <v>0</v>
      </c>
      <c r="J62" s="1" t="b">
        <f>OR(ISNUMBER( SEARCH("JBOSS",B62)),Q62=TRUE,R62=TRUE)</f>
        <v>0</v>
      </c>
      <c r="K62" s="1" t="b">
        <f t="shared" si="7"/>
        <v>0</v>
      </c>
      <c r="L62" s="1" t="b">
        <f t="shared" si="8"/>
        <v>0</v>
      </c>
      <c r="M62" s="1" t="b">
        <f t="shared" si="9"/>
        <v>0</v>
      </c>
      <c r="N62" s="1" t="b">
        <f t="shared" si="10"/>
        <v>0</v>
      </c>
      <c r="O62" s="1" t="b">
        <f t="shared" si="11"/>
        <v>0</v>
      </c>
      <c r="P62" s="1" t="b">
        <f t="shared" si="12"/>
        <v>0</v>
      </c>
      <c r="Q62" s="1" t="b">
        <f t="shared" si="13"/>
        <v>0</v>
      </c>
      <c r="R62" s="1" t="b">
        <f t="shared" si="14"/>
        <v>0</v>
      </c>
      <c r="S62" s="1" t="b">
        <f t="shared" si="15"/>
        <v>0</v>
      </c>
      <c r="T62" s="1" t="b">
        <f t="shared" si="16"/>
        <v>0</v>
      </c>
      <c r="U62" s="1" t="b">
        <f t="shared" si="17"/>
        <v>0</v>
      </c>
      <c r="V62" s="1"/>
      <c r="W62" s="1" t="s">
        <v>34</v>
      </c>
      <c r="X62" s="1">
        <v>19872</v>
      </c>
      <c r="Y62" s="1">
        <v>53654.400000000001</v>
      </c>
      <c r="Z62" s="1" t="s">
        <v>195</v>
      </c>
      <c r="AA62" s="1"/>
      <c r="AB62" s="1" t="s">
        <v>47</v>
      </c>
      <c r="AC62" s="1"/>
      <c r="AD62" s="1" t="s">
        <v>51</v>
      </c>
      <c r="AE62" s="1"/>
      <c r="AF62" s="1" t="s">
        <v>39</v>
      </c>
      <c r="AG62" s="1" t="s">
        <v>229</v>
      </c>
    </row>
    <row r="63" spans="1:33">
      <c r="A63" s="1" t="s">
        <v>230</v>
      </c>
      <c r="B63" s="1" t="s">
        <v>231</v>
      </c>
      <c r="C63" s="4" t="b">
        <f t="shared" si="0"/>
        <v>1</v>
      </c>
      <c r="D63" s="4" t="b">
        <f t="shared" si="1"/>
        <v>0</v>
      </c>
      <c r="E63" s="4" t="b">
        <f t="shared" si="2"/>
        <v>0</v>
      </c>
      <c r="F63" s="4" t="b">
        <f t="shared" si="3"/>
        <v>0</v>
      </c>
      <c r="G63" s="1" t="b">
        <f t="shared" si="4"/>
        <v>0</v>
      </c>
      <c r="H63" s="1" t="b">
        <f t="shared" si="5"/>
        <v>0</v>
      </c>
      <c r="I63" s="1" t="b">
        <f t="shared" si="6"/>
        <v>1</v>
      </c>
      <c r="J63" s="1" t="b">
        <f>OR(ISNUMBER( SEARCH("JBOSS",B63)),Q63=TRUE,R63=TRUE)</f>
        <v>0</v>
      </c>
      <c r="K63" s="1" t="b">
        <f t="shared" si="7"/>
        <v>0</v>
      </c>
      <c r="L63" s="1" t="b">
        <f t="shared" si="8"/>
        <v>0</v>
      </c>
      <c r="M63" s="1" t="b">
        <f t="shared" si="9"/>
        <v>0</v>
      </c>
      <c r="N63" s="1" t="b">
        <f t="shared" si="10"/>
        <v>0</v>
      </c>
      <c r="O63" s="1" t="b">
        <f t="shared" si="11"/>
        <v>0</v>
      </c>
      <c r="P63" s="1" t="b">
        <f t="shared" si="12"/>
        <v>0</v>
      </c>
      <c r="Q63" s="1" t="b">
        <f t="shared" si="13"/>
        <v>0</v>
      </c>
      <c r="R63" s="1" t="b">
        <f t="shared" si="14"/>
        <v>0</v>
      </c>
      <c r="S63" s="1" t="b">
        <f t="shared" si="15"/>
        <v>0</v>
      </c>
      <c r="T63" s="1" t="b">
        <f t="shared" si="16"/>
        <v>0</v>
      </c>
      <c r="U63" s="1" t="b">
        <f t="shared" si="17"/>
        <v>0</v>
      </c>
      <c r="V63" s="1"/>
      <c r="W63" s="1" t="s">
        <v>34</v>
      </c>
      <c r="X63" s="1">
        <v>7452</v>
      </c>
      <c r="Y63" s="1">
        <v>20120.400000000001</v>
      </c>
      <c r="Z63" s="1" t="s">
        <v>35</v>
      </c>
      <c r="AA63" s="1"/>
      <c r="AB63" s="1"/>
      <c r="AC63" s="1"/>
      <c r="AD63" s="1" t="s">
        <v>38</v>
      </c>
      <c r="AE63" s="1"/>
      <c r="AF63" s="1" t="s">
        <v>39</v>
      </c>
      <c r="AG63" s="1" t="s">
        <v>232</v>
      </c>
    </row>
    <row r="64" spans="1:33">
      <c r="A64" s="1" t="s">
        <v>233</v>
      </c>
      <c r="B64" s="1" t="s">
        <v>234</v>
      </c>
      <c r="C64" s="4" t="b">
        <f t="shared" si="0"/>
        <v>0</v>
      </c>
      <c r="D64" s="4" t="b">
        <f t="shared" si="1"/>
        <v>1</v>
      </c>
      <c r="E64" s="4" t="b">
        <f t="shared" si="2"/>
        <v>0</v>
      </c>
      <c r="F64" s="4" t="b">
        <f t="shared" si="3"/>
        <v>0</v>
      </c>
      <c r="G64" s="1" t="b">
        <f t="shared" si="4"/>
        <v>0</v>
      </c>
      <c r="H64" s="1" t="b">
        <f t="shared" si="5"/>
        <v>0</v>
      </c>
      <c r="I64" s="1" t="b">
        <f t="shared" si="6"/>
        <v>1</v>
      </c>
      <c r="J64" s="1" t="b">
        <f>OR(ISNUMBER( SEARCH("JBOSS",B64)),Q64=TRUE,R64=TRUE)</f>
        <v>0</v>
      </c>
      <c r="K64" s="1" t="b">
        <f t="shared" si="7"/>
        <v>0</v>
      </c>
      <c r="L64" s="1" t="b">
        <f t="shared" si="8"/>
        <v>0</v>
      </c>
      <c r="M64" s="1" t="b">
        <f t="shared" si="9"/>
        <v>0</v>
      </c>
      <c r="N64" s="1" t="b">
        <f t="shared" si="10"/>
        <v>0</v>
      </c>
      <c r="O64" s="1" t="b">
        <f t="shared" si="11"/>
        <v>0</v>
      </c>
      <c r="P64" s="1" t="b">
        <f t="shared" si="12"/>
        <v>0</v>
      </c>
      <c r="Q64" s="1" t="b">
        <f t="shared" si="13"/>
        <v>0</v>
      </c>
      <c r="R64" s="1" t="b">
        <f t="shared" si="14"/>
        <v>0</v>
      </c>
      <c r="S64" s="1" t="b">
        <f t="shared" si="15"/>
        <v>0</v>
      </c>
      <c r="T64" s="1" t="b">
        <f t="shared" si="16"/>
        <v>0</v>
      </c>
      <c r="U64" s="1" t="b">
        <f t="shared" si="17"/>
        <v>0</v>
      </c>
      <c r="V64" s="1"/>
      <c r="W64" s="1" t="s">
        <v>34</v>
      </c>
      <c r="X64" s="1">
        <v>4968</v>
      </c>
      <c r="Y64" s="1">
        <v>13413.6</v>
      </c>
      <c r="Z64" s="1" t="s">
        <v>35</v>
      </c>
      <c r="AA64" s="1"/>
      <c r="AB64" s="1"/>
      <c r="AC64" s="1"/>
      <c r="AD64" s="1" t="s">
        <v>51</v>
      </c>
      <c r="AE64" s="1"/>
      <c r="AF64" s="1" t="s">
        <v>39</v>
      </c>
      <c r="AG64" s="1" t="s">
        <v>235</v>
      </c>
    </row>
    <row r="65" spans="1:33">
      <c r="A65" s="1" t="s">
        <v>236</v>
      </c>
      <c r="B65" s="1" t="s">
        <v>237</v>
      </c>
      <c r="C65" s="4" t="b">
        <f t="shared" si="0"/>
        <v>1</v>
      </c>
      <c r="D65" s="4" t="b">
        <f t="shared" si="1"/>
        <v>0</v>
      </c>
      <c r="E65" s="4" t="b">
        <f t="shared" si="2"/>
        <v>1</v>
      </c>
      <c r="F65" s="4" t="b">
        <f t="shared" si="3"/>
        <v>0</v>
      </c>
      <c r="G65" s="1" t="b">
        <f t="shared" si="4"/>
        <v>0</v>
      </c>
      <c r="H65" s="1" t="b">
        <f t="shared" si="5"/>
        <v>0</v>
      </c>
      <c r="I65" s="1" t="b">
        <f t="shared" si="6"/>
        <v>1</v>
      </c>
      <c r="J65" s="1" t="b">
        <f>OR(ISNUMBER( SEARCH("JBOSS",B65)),Q65=TRUE,R65=TRUE)</f>
        <v>0</v>
      </c>
      <c r="K65" s="1" t="b">
        <f t="shared" si="7"/>
        <v>0</v>
      </c>
      <c r="L65" s="1" t="b">
        <f t="shared" si="8"/>
        <v>0</v>
      </c>
      <c r="M65" s="1" t="b">
        <f t="shared" si="9"/>
        <v>0</v>
      </c>
      <c r="N65" s="1" t="b">
        <f t="shared" si="10"/>
        <v>0</v>
      </c>
      <c r="O65" s="1" t="b">
        <f t="shared" si="11"/>
        <v>0</v>
      </c>
      <c r="P65" s="1" t="b">
        <f t="shared" si="12"/>
        <v>0</v>
      </c>
      <c r="Q65" s="1" t="b">
        <f t="shared" si="13"/>
        <v>0</v>
      </c>
      <c r="R65" s="1" t="b">
        <f t="shared" si="14"/>
        <v>0</v>
      </c>
      <c r="S65" s="1" t="b">
        <f t="shared" si="15"/>
        <v>0</v>
      </c>
      <c r="T65" s="1" t="b">
        <f t="shared" si="16"/>
        <v>0</v>
      </c>
      <c r="U65" s="1" t="b">
        <f t="shared" si="17"/>
        <v>0</v>
      </c>
      <c r="V65" s="1"/>
      <c r="W65" s="1" t="s">
        <v>34</v>
      </c>
      <c r="X65" s="1">
        <v>7452</v>
      </c>
      <c r="Y65" s="1">
        <v>20120.400000000001</v>
      </c>
      <c r="Z65" s="1" t="s">
        <v>35</v>
      </c>
      <c r="AA65" s="1"/>
      <c r="AB65" s="1"/>
      <c r="AC65" s="1"/>
      <c r="AD65" s="1"/>
      <c r="AE65" s="1"/>
      <c r="AF65" s="1" t="s">
        <v>39</v>
      </c>
      <c r="AG65" s="1" t="s">
        <v>238</v>
      </c>
    </row>
    <row r="66" spans="1:33">
      <c r="A66" s="1" t="s">
        <v>239</v>
      </c>
      <c r="B66" s="1" t="s">
        <v>240</v>
      </c>
      <c r="C66" s="4" t="b">
        <f t="shared" si="0"/>
        <v>0</v>
      </c>
      <c r="D66" s="4" t="b">
        <f t="shared" si="1"/>
        <v>1</v>
      </c>
      <c r="E66" s="4" t="b">
        <f t="shared" si="2"/>
        <v>0</v>
      </c>
      <c r="F66" s="4" t="b">
        <f t="shared" si="3"/>
        <v>0</v>
      </c>
      <c r="G66" s="1" t="b">
        <f t="shared" si="4"/>
        <v>0</v>
      </c>
      <c r="H66" s="1" t="b">
        <f t="shared" si="5"/>
        <v>0</v>
      </c>
      <c r="I66" s="1" t="b">
        <f t="shared" si="6"/>
        <v>1</v>
      </c>
      <c r="J66" s="1" t="b">
        <f>OR(ISNUMBER( SEARCH("JBOSS",B66)),Q66=TRUE,R66=TRUE)</f>
        <v>0</v>
      </c>
      <c r="K66" s="1" t="b">
        <f t="shared" si="7"/>
        <v>0</v>
      </c>
      <c r="L66" s="1" t="b">
        <f t="shared" si="8"/>
        <v>0</v>
      </c>
      <c r="M66" s="1" t="b">
        <f t="shared" si="9"/>
        <v>0</v>
      </c>
      <c r="N66" s="1" t="b">
        <f t="shared" si="10"/>
        <v>0</v>
      </c>
      <c r="O66" s="1" t="b">
        <f t="shared" si="11"/>
        <v>0</v>
      </c>
      <c r="P66" s="1" t="b">
        <f t="shared" si="12"/>
        <v>0</v>
      </c>
      <c r="Q66" s="1" t="b">
        <f t="shared" si="13"/>
        <v>0</v>
      </c>
      <c r="R66" s="1" t="b">
        <f t="shared" si="14"/>
        <v>0</v>
      </c>
      <c r="S66" s="1" t="b">
        <f t="shared" si="15"/>
        <v>0</v>
      </c>
      <c r="T66" s="1" t="b">
        <f t="shared" si="16"/>
        <v>0</v>
      </c>
      <c r="U66" s="1" t="b">
        <f t="shared" si="17"/>
        <v>0</v>
      </c>
      <c r="V66" s="1"/>
      <c r="W66" s="1" t="s">
        <v>34</v>
      </c>
      <c r="X66" s="1">
        <v>4968</v>
      </c>
      <c r="Y66" s="1">
        <v>13413.6</v>
      </c>
      <c r="Z66" s="1" t="s">
        <v>35</v>
      </c>
      <c r="AA66" s="1"/>
      <c r="AB66" s="1"/>
      <c r="AC66" s="1"/>
      <c r="AD66" s="1"/>
      <c r="AE66" s="1"/>
      <c r="AF66" s="1" t="s">
        <v>39</v>
      </c>
      <c r="AG66" s="1" t="s">
        <v>241</v>
      </c>
    </row>
    <row r="67" spans="1:33">
      <c r="A67" s="1" t="s">
        <v>242</v>
      </c>
      <c r="B67" s="1" t="s">
        <v>243</v>
      </c>
      <c r="C67" s="4" t="b">
        <f t="shared" ref="C67:C130" si="18">ISNUMBER( SEARCH("Premium",B67))</f>
        <v>0</v>
      </c>
      <c r="D67" s="4" t="b">
        <f t="shared" ref="D67:D130" si="19">ISNUMBER( SEARCH("Standard",B67))</f>
        <v>1</v>
      </c>
      <c r="E67" s="4" t="b">
        <f t="shared" ref="E67:E130" si="20">OR(ISNUMBER(SEARCH("ELS",B67)),ISNUMBER(SEARCH("Extended Lifecycle",B67)))</f>
        <v>0</v>
      </c>
      <c r="F67" s="4" t="b">
        <f t="shared" ref="F67:F130" si="21">OR(ISNUMBER( SEARCH("3scale",B67)),R67=TRUE)</f>
        <v>0</v>
      </c>
      <c r="G67" s="1" t="b">
        <f t="shared" ref="G67:G130" si="22">OR(ISNUMBER( SEARCH("AMQ",B67)),R67=TRUE)</f>
        <v>0</v>
      </c>
      <c r="H67" s="1" t="b">
        <f t="shared" ref="H67:H130" si="23">OR(ISNUMBER( SEARCH("Data Grid",B67)),Q67=TRUE,R67=TRUE)</f>
        <v>0</v>
      </c>
      <c r="I67" s="1" t="b">
        <f t="shared" ref="I67:I130" si="24">OR(ISNUMBER( SEARCH("Fuse",B67)),R67=TRUE)</f>
        <v>1</v>
      </c>
      <c r="J67" s="1" t="b">
        <f t="shared" ref="J67:J130" si="25">OR(ISNUMBER( SEARCH("JBOSS",B67)),Q67=TRUE,R67=TRUE)</f>
        <v>0</v>
      </c>
      <c r="K67" s="1" t="b">
        <f t="shared" ref="K67:K130" si="26">OR(ISNUMBER( SEARCH("Enterprise Application Platform",B67)),Q67=TRUE,R67=TRUE)</f>
        <v>0</v>
      </c>
      <c r="L67" s="1" t="b">
        <f t="shared" ref="L67:L130" si="27">OR(ISNUMBER( SEARCH("Web Server",B67)),Q67=TRUE,R67=TRUE)</f>
        <v>0</v>
      </c>
      <c r="M67" s="1" t="b">
        <f t="shared" ref="M67:M130" si="28">ISNUMBER( SEARCH("Service Interconnect",B67))</f>
        <v>0</v>
      </c>
      <c r="N67" s="1" t="b">
        <f t="shared" ref="N67:N130" si="29">OR(ISNUMBER( SEARCH("OpenJDK",B67)),Q67=TRUE,R67=TRUE)</f>
        <v>0</v>
      </c>
      <c r="O67" s="1" t="b">
        <f t="shared" ref="O67:O130" si="30">OR(ISNUMBER( SEARCH("Quarkus",B67)),Q67=TRUE,R67=TRUE)</f>
        <v>0</v>
      </c>
      <c r="P67" s="1" t="b">
        <f t="shared" ref="P67:P130" si="31">ISNUMBER(SEARCH("Integration",B67))</f>
        <v>0</v>
      </c>
      <c r="Q67" s="1" t="b">
        <f t="shared" ref="Q67:Q130" si="32">ISNUMBER(SEARCH("Runtimes",B67))</f>
        <v>0</v>
      </c>
      <c r="R67" s="1" t="b">
        <f t="shared" ref="R67:R130" si="33">ISNUMBER( SEARCH("Application Foundations",B67))</f>
        <v>0</v>
      </c>
      <c r="S67" s="1" t="b">
        <f t="shared" ref="S67:S130" si="34">ISNUMBER(SEARCH("Edge",Z67))</f>
        <v>0</v>
      </c>
      <c r="T67" s="1" t="b">
        <f t="shared" ref="T67:T130" si="35">ISNUMBER(SEARCH("Distributed Computing",B67))</f>
        <v>0</v>
      </c>
      <c r="U67" s="1" t="b">
        <f t="shared" ref="U67:U130" si="36">ISNUMBER(SEARCH("OpenShift",B67))</f>
        <v>0</v>
      </c>
      <c r="V67" s="1"/>
      <c r="W67" s="1" t="s">
        <v>34</v>
      </c>
      <c r="X67" s="1">
        <v>71539</v>
      </c>
      <c r="Y67" s="1">
        <v>193155.84</v>
      </c>
      <c r="Z67" s="1" t="s">
        <v>35</v>
      </c>
      <c r="AA67" s="1"/>
      <c r="AB67" s="1" t="s">
        <v>47</v>
      </c>
      <c r="AC67" s="1"/>
      <c r="AD67" s="1" t="s">
        <v>51</v>
      </c>
      <c r="AE67" s="1"/>
      <c r="AF67" s="1" t="s">
        <v>39</v>
      </c>
      <c r="AG67" s="1" t="s">
        <v>244</v>
      </c>
    </row>
    <row r="68" spans="1:33">
      <c r="A68" s="1" t="s">
        <v>245</v>
      </c>
      <c r="B68" s="1" t="s">
        <v>246</v>
      </c>
      <c r="C68" s="4" t="b">
        <f t="shared" si="18"/>
        <v>1</v>
      </c>
      <c r="D68" s="4" t="b">
        <f t="shared" si="19"/>
        <v>0</v>
      </c>
      <c r="E68" s="4" t="b">
        <f t="shared" si="20"/>
        <v>0</v>
      </c>
      <c r="F68" s="4" t="b">
        <f t="shared" si="21"/>
        <v>0</v>
      </c>
      <c r="G68" s="1" t="b">
        <f t="shared" si="22"/>
        <v>0</v>
      </c>
      <c r="H68" s="1" t="b">
        <f t="shared" si="23"/>
        <v>0</v>
      </c>
      <c r="I68" s="1" t="b">
        <f t="shared" si="24"/>
        <v>1</v>
      </c>
      <c r="J68" s="1" t="b">
        <f t="shared" si="25"/>
        <v>0</v>
      </c>
      <c r="K68" s="1" t="b">
        <f t="shared" si="26"/>
        <v>0</v>
      </c>
      <c r="L68" s="1" t="b">
        <f t="shared" si="27"/>
        <v>0</v>
      </c>
      <c r="M68" s="1" t="b">
        <f t="shared" si="28"/>
        <v>0</v>
      </c>
      <c r="N68" s="1" t="b">
        <f t="shared" si="29"/>
        <v>0</v>
      </c>
      <c r="O68" s="1" t="b">
        <f t="shared" si="30"/>
        <v>0</v>
      </c>
      <c r="P68" s="1" t="b">
        <f t="shared" si="31"/>
        <v>0</v>
      </c>
      <c r="Q68" s="1" t="b">
        <f t="shared" si="32"/>
        <v>0</v>
      </c>
      <c r="R68" s="1" t="b">
        <f t="shared" si="33"/>
        <v>0</v>
      </c>
      <c r="S68" s="1" t="b">
        <f t="shared" si="34"/>
        <v>0</v>
      </c>
      <c r="T68" s="1" t="b">
        <f t="shared" si="35"/>
        <v>0</v>
      </c>
      <c r="U68" s="1" t="b">
        <f t="shared" si="36"/>
        <v>0</v>
      </c>
      <c r="V68" s="1"/>
      <c r="W68" s="1" t="s">
        <v>34</v>
      </c>
      <c r="X68" s="1">
        <v>107309</v>
      </c>
      <c r="Y68" s="1">
        <v>289733.76000000001</v>
      </c>
      <c r="Z68" s="1" t="s">
        <v>35</v>
      </c>
      <c r="AA68" s="1"/>
      <c r="AB68" s="1" t="s">
        <v>47</v>
      </c>
      <c r="AC68" s="1"/>
      <c r="AD68" s="1" t="s">
        <v>38</v>
      </c>
      <c r="AE68" s="1"/>
      <c r="AF68" s="1" t="s">
        <v>39</v>
      </c>
      <c r="AG68" s="1" t="s">
        <v>247</v>
      </c>
    </row>
    <row r="69" spans="1:33">
      <c r="A69" s="1" t="s">
        <v>248</v>
      </c>
      <c r="B69" s="1" t="s">
        <v>249</v>
      </c>
      <c r="C69" s="4" t="b">
        <f t="shared" si="18"/>
        <v>0</v>
      </c>
      <c r="D69" s="4" t="b">
        <f t="shared" si="19"/>
        <v>1</v>
      </c>
      <c r="E69" s="4" t="b">
        <f t="shared" si="20"/>
        <v>0</v>
      </c>
      <c r="F69" s="4" t="b">
        <f t="shared" si="21"/>
        <v>0</v>
      </c>
      <c r="G69" s="1" t="b">
        <f t="shared" si="22"/>
        <v>0</v>
      </c>
      <c r="H69" s="1" t="b">
        <f t="shared" si="23"/>
        <v>0</v>
      </c>
      <c r="I69" s="1" t="b">
        <f t="shared" si="24"/>
        <v>1</v>
      </c>
      <c r="J69" s="1" t="b">
        <f t="shared" si="25"/>
        <v>0</v>
      </c>
      <c r="K69" s="1" t="b">
        <f t="shared" si="26"/>
        <v>0</v>
      </c>
      <c r="L69" s="1" t="b">
        <f t="shared" si="27"/>
        <v>0</v>
      </c>
      <c r="M69" s="1" t="b">
        <f t="shared" si="28"/>
        <v>0</v>
      </c>
      <c r="N69" s="1" t="b">
        <f t="shared" si="29"/>
        <v>0</v>
      </c>
      <c r="O69" s="1" t="b">
        <f t="shared" si="30"/>
        <v>0</v>
      </c>
      <c r="P69" s="1" t="b">
        <f t="shared" si="31"/>
        <v>0</v>
      </c>
      <c r="Q69" s="1" t="b">
        <f t="shared" si="32"/>
        <v>0</v>
      </c>
      <c r="R69" s="1" t="b">
        <f t="shared" si="33"/>
        <v>0</v>
      </c>
      <c r="S69" s="1" t="b">
        <f t="shared" si="34"/>
        <v>0</v>
      </c>
      <c r="T69" s="1" t="b">
        <f t="shared" si="35"/>
        <v>0</v>
      </c>
      <c r="U69" s="1" t="b">
        <f t="shared" si="36"/>
        <v>0</v>
      </c>
      <c r="V69" s="1"/>
      <c r="W69" s="1" t="s">
        <v>34</v>
      </c>
      <c r="X69" s="1">
        <v>19872</v>
      </c>
      <c r="Y69" s="1">
        <v>53654.400000000001</v>
      </c>
      <c r="Z69" s="1" t="s">
        <v>35</v>
      </c>
      <c r="AA69" s="1"/>
      <c r="AB69" s="1" t="s">
        <v>43</v>
      </c>
      <c r="AC69" s="1"/>
      <c r="AD69" s="1" t="s">
        <v>51</v>
      </c>
      <c r="AE69" s="1"/>
      <c r="AF69" s="1" t="s">
        <v>39</v>
      </c>
      <c r="AG69" s="1" t="s">
        <v>250</v>
      </c>
    </row>
    <row r="70" spans="1:33">
      <c r="A70" s="1" t="s">
        <v>251</v>
      </c>
      <c r="B70" s="1" t="s">
        <v>252</v>
      </c>
      <c r="C70" s="4" t="b">
        <f t="shared" si="18"/>
        <v>1</v>
      </c>
      <c r="D70" s="4" t="b">
        <f t="shared" si="19"/>
        <v>0</v>
      </c>
      <c r="E70" s="4" t="b">
        <f t="shared" si="20"/>
        <v>0</v>
      </c>
      <c r="F70" s="4" t="b">
        <f t="shared" si="21"/>
        <v>0</v>
      </c>
      <c r="G70" s="1" t="b">
        <f t="shared" si="22"/>
        <v>0</v>
      </c>
      <c r="H70" s="1" t="b">
        <f t="shared" si="23"/>
        <v>0</v>
      </c>
      <c r="I70" s="1" t="b">
        <f t="shared" si="24"/>
        <v>1</v>
      </c>
      <c r="J70" s="1" t="b">
        <f t="shared" si="25"/>
        <v>0</v>
      </c>
      <c r="K70" s="1" t="b">
        <f t="shared" si="26"/>
        <v>0</v>
      </c>
      <c r="L70" s="1" t="b">
        <f t="shared" si="27"/>
        <v>0</v>
      </c>
      <c r="M70" s="1" t="b">
        <f t="shared" si="28"/>
        <v>0</v>
      </c>
      <c r="N70" s="1" t="b">
        <f t="shared" si="29"/>
        <v>0</v>
      </c>
      <c r="O70" s="1" t="b">
        <f t="shared" si="30"/>
        <v>0</v>
      </c>
      <c r="P70" s="1" t="b">
        <f t="shared" si="31"/>
        <v>0</v>
      </c>
      <c r="Q70" s="1" t="b">
        <f t="shared" si="32"/>
        <v>0</v>
      </c>
      <c r="R70" s="1" t="b">
        <f t="shared" si="33"/>
        <v>0</v>
      </c>
      <c r="S70" s="1" t="b">
        <f t="shared" si="34"/>
        <v>0</v>
      </c>
      <c r="T70" s="1" t="b">
        <f t="shared" si="35"/>
        <v>0</v>
      </c>
      <c r="U70" s="1" t="b">
        <f t="shared" si="36"/>
        <v>0</v>
      </c>
      <c r="V70" s="1"/>
      <c r="W70" s="1" t="s">
        <v>34</v>
      </c>
      <c r="X70" s="1">
        <v>29808</v>
      </c>
      <c r="Y70" s="1">
        <v>80481.600000000006</v>
      </c>
      <c r="Z70" s="1" t="s">
        <v>35</v>
      </c>
      <c r="AA70" s="1"/>
      <c r="AB70" s="1" t="s">
        <v>43</v>
      </c>
      <c r="AC70" s="1"/>
      <c r="AD70" s="1" t="s">
        <v>38</v>
      </c>
      <c r="AE70" s="1"/>
      <c r="AF70" s="1" t="s">
        <v>39</v>
      </c>
      <c r="AG70" s="1" t="s">
        <v>253</v>
      </c>
    </row>
    <row r="71" spans="1:33">
      <c r="A71" s="1" t="s">
        <v>254</v>
      </c>
      <c r="B71" s="1" t="s">
        <v>255</v>
      </c>
      <c r="C71" s="4" t="b">
        <f t="shared" si="18"/>
        <v>1</v>
      </c>
      <c r="D71" s="4" t="b">
        <f t="shared" si="19"/>
        <v>0</v>
      </c>
      <c r="E71" s="4" t="b">
        <f t="shared" si="20"/>
        <v>1</v>
      </c>
      <c r="F71" s="4" t="b">
        <f t="shared" si="21"/>
        <v>0</v>
      </c>
      <c r="G71" s="1" t="b">
        <f t="shared" si="22"/>
        <v>0</v>
      </c>
      <c r="H71" s="1" t="b">
        <f t="shared" si="23"/>
        <v>0</v>
      </c>
      <c r="I71" s="1" t="b">
        <f t="shared" si="24"/>
        <v>1</v>
      </c>
      <c r="J71" s="1" t="b">
        <f t="shared" si="25"/>
        <v>0</v>
      </c>
      <c r="K71" s="1" t="b">
        <f t="shared" si="26"/>
        <v>0</v>
      </c>
      <c r="L71" s="1" t="b">
        <f t="shared" si="27"/>
        <v>0</v>
      </c>
      <c r="M71" s="1" t="b">
        <f t="shared" si="28"/>
        <v>0</v>
      </c>
      <c r="N71" s="1" t="b">
        <f t="shared" si="29"/>
        <v>0</v>
      </c>
      <c r="O71" s="1" t="b">
        <f t="shared" si="30"/>
        <v>0</v>
      </c>
      <c r="P71" s="1" t="b">
        <f t="shared" si="31"/>
        <v>0</v>
      </c>
      <c r="Q71" s="1" t="b">
        <f t="shared" si="32"/>
        <v>0</v>
      </c>
      <c r="R71" s="1" t="b">
        <f t="shared" si="33"/>
        <v>0</v>
      </c>
      <c r="S71" s="1" t="b">
        <f t="shared" si="34"/>
        <v>0</v>
      </c>
      <c r="T71" s="1" t="b">
        <f t="shared" si="35"/>
        <v>0</v>
      </c>
      <c r="U71" s="1" t="b">
        <f t="shared" si="36"/>
        <v>0</v>
      </c>
      <c r="V71" s="1"/>
      <c r="W71" s="1" t="s">
        <v>34</v>
      </c>
      <c r="X71" s="1">
        <v>29808</v>
      </c>
      <c r="Y71" s="1">
        <v>80481.600000000006</v>
      </c>
      <c r="Z71" s="1" t="s">
        <v>35</v>
      </c>
      <c r="AA71" s="1" t="s">
        <v>36</v>
      </c>
      <c r="AB71" s="1" t="s">
        <v>43</v>
      </c>
      <c r="AC71" s="1"/>
      <c r="AD71" s="1" t="s">
        <v>38</v>
      </c>
      <c r="AE71" s="1" t="s">
        <v>36</v>
      </c>
      <c r="AF71" s="1" t="s">
        <v>39</v>
      </c>
      <c r="AG71" s="1" t="s">
        <v>256</v>
      </c>
    </row>
    <row r="72" spans="1:33">
      <c r="A72" s="1" t="s">
        <v>257</v>
      </c>
      <c r="B72" s="1" t="s">
        <v>258</v>
      </c>
      <c r="C72" s="4" t="b">
        <f t="shared" si="18"/>
        <v>0</v>
      </c>
      <c r="D72" s="4" t="b">
        <f t="shared" si="19"/>
        <v>1</v>
      </c>
      <c r="E72" s="4" t="b">
        <f t="shared" si="20"/>
        <v>1</v>
      </c>
      <c r="F72" s="4" t="b">
        <f t="shared" si="21"/>
        <v>0</v>
      </c>
      <c r="G72" s="1" t="b">
        <f t="shared" si="22"/>
        <v>0</v>
      </c>
      <c r="H72" s="1" t="b">
        <f t="shared" si="23"/>
        <v>0</v>
      </c>
      <c r="I72" s="1" t="b">
        <f t="shared" si="24"/>
        <v>1</v>
      </c>
      <c r="J72" s="1" t="b">
        <f t="shared" si="25"/>
        <v>0</v>
      </c>
      <c r="K72" s="1" t="b">
        <f t="shared" si="26"/>
        <v>0</v>
      </c>
      <c r="L72" s="1" t="b">
        <f t="shared" si="27"/>
        <v>0</v>
      </c>
      <c r="M72" s="1" t="b">
        <f t="shared" si="28"/>
        <v>0</v>
      </c>
      <c r="N72" s="1" t="b">
        <f t="shared" si="29"/>
        <v>0</v>
      </c>
      <c r="O72" s="1" t="b">
        <f t="shared" si="30"/>
        <v>0</v>
      </c>
      <c r="P72" s="1" t="b">
        <f t="shared" si="31"/>
        <v>0</v>
      </c>
      <c r="Q72" s="1" t="b">
        <f t="shared" si="32"/>
        <v>0</v>
      </c>
      <c r="R72" s="1" t="b">
        <f t="shared" si="33"/>
        <v>0</v>
      </c>
      <c r="S72" s="1" t="b">
        <f t="shared" si="34"/>
        <v>0</v>
      </c>
      <c r="T72" s="1" t="b">
        <f t="shared" si="35"/>
        <v>0</v>
      </c>
      <c r="U72" s="1" t="b">
        <f t="shared" si="36"/>
        <v>0</v>
      </c>
      <c r="V72" s="1"/>
      <c r="W72" s="1" t="s">
        <v>34</v>
      </c>
      <c r="X72" s="1">
        <v>19872</v>
      </c>
      <c r="Y72" s="1">
        <v>53654.400000000001</v>
      </c>
      <c r="Z72" s="1" t="s">
        <v>35</v>
      </c>
      <c r="AA72" s="1" t="s">
        <v>36</v>
      </c>
      <c r="AB72" s="1" t="s">
        <v>43</v>
      </c>
      <c r="AC72" s="1"/>
      <c r="AD72" s="1" t="s">
        <v>51</v>
      </c>
      <c r="AE72" s="1" t="s">
        <v>36</v>
      </c>
      <c r="AF72" s="1" t="s">
        <v>39</v>
      </c>
      <c r="AG72" s="1" t="s">
        <v>259</v>
      </c>
    </row>
    <row r="73" spans="1:33">
      <c r="A73" s="1" t="s">
        <v>260</v>
      </c>
      <c r="B73" s="1" t="s">
        <v>261</v>
      </c>
      <c r="C73" s="4" t="b">
        <f t="shared" si="18"/>
        <v>1</v>
      </c>
      <c r="D73" s="4" t="b">
        <f t="shared" si="19"/>
        <v>0</v>
      </c>
      <c r="E73" s="4" t="b">
        <f t="shared" si="20"/>
        <v>1</v>
      </c>
      <c r="F73" s="4" t="b">
        <f t="shared" si="21"/>
        <v>0</v>
      </c>
      <c r="G73" s="1" t="b">
        <f t="shared" si="22"/>
        <v>0</v>
      </c>
      <c r="H73" s="1" t="b">
        <f t="shared" si="23"/>
        <v>0</v>
      </c>
      <c r="I73" s="1" t="b">
        <f t="shared" si="24"/>
        <v>1</v>
      </c>
      <c r="J73" s="1" t="b">
        <f t="shared" si="25"/>
        <v>0</v>
      </c>
      <c r="K73" s="1" t="b">
        <f t="shared" si="26"/>
        <v>0</v>
      </c>
      <c r="L73" s="1" t="b">
        <f t="shared" si="27"/>
        <v>0</v>
      </c>
      <c r="M73" s="1" t="b">
        <f t="shared" si="28"/>
        <v>0</v>
      </c>
      <c r="N73" s="1" t="b">
        <f t="shared" si="29"/>
        <v>0</v>
      </c>
      <c r="O73" s="1" t="b">
        <f t="shared" si="30"/>
        <v>0</v>
      </c>
      <c r="P73" s="1" t="b">
        <f t="shared" si="31"/>
        <v>0</v>
      </c>
      <c r="Q73" s="1" t="b">
        <f t="shared" si="32"/>
        <v>0</v>
      </c>
      <c r="R73" s="1" t="b">
        <f t="shared" si="33"/>
        <v>0</v>
      </c>
      <c r="S73" s="1" t="b">
        <f t="shared" si="34"/>
        <v>0</v>
      </c>
      <c r="T73" s="1" t="b">
        <f t="shared" si="35"/>
        <v>0</v>
      </c>
      <c r="U73" s="1" t="b">
        <f t="shared" si="36"/>
        <v>0</v>
      </c>
      <c r="V73" s="1"/>
      <c r="W73" s="1" t="s">
        <v>34</v>
      </c>
      <c r="X73" s="1">
        <v>107309</v>
      </c>
      <c r="Y73" s="1">
        <v>289733.76000000001</v>
      </c>
      <c r="Z73" s="1" t="s">
        <v>35</v>
      </c>
      <c r="AA73" s="1" t="s">
        <v>36</v>
      </c>
      <c r="AB73" s="1" t="s">
        <v>47</v>
      </c>
      <c r="AC73" s="1"/>
      <c r="AD73" s="1" t="s">
        <v>38</v>
      </c>
      <c r="AE73" s="1" t="s">
        <v>36</v>
      </c>
      <c r="AF73" s="1" t="s">
        <v>39</v>
      </c>
      <c r="AG73" s="1" t="s">
        <v>262</v>
      </c>
    </row>
    <row r="74" spans="1:33">
      <c r="A74" s="1" t="s">
        <v>263</v>
      </c>
      <c r="B74" s="1" t="s">
        <v>264</v>
      </c>
      <c r="C74" s="4" t="b">
        <f t="shared" si="18"/>
        <v>0</v>
      </c>
      <c r="D74" s="4" t="b">
        <f t="shared" si="19"/>
        <v>1</v>
      </c>
      <c r="E74" s="4" t="b">
        <f t="shared" si="20"/>
        <v>1</v>
      </c>
      <c r="F74" s="4" t="b">
        <f t="shared" si="21"/>
        <v>0</v>
      </c>
      <c r="G74" s="1" t="b">
        <f t="shared" si="22"/>
        <v>0</v>
      </c>
      <c r="H74" s="1" t="b">
        <f t="shared" si="23"/>
        <v>0</v>
      </c>
      <c r="I74" s="1" t="b">
        <f t="shared" si="24"/>
        <v>1</v>
      </c>
      <c r="J74" s="1" t="b">
        <f t="shared" si="25"/>
        <v>0</v>
      </c>
      <c r="K74" s="1" t="b">
        <f t="shared" si="26"/>
        <v>0</v>
      </c>
      <c r="L74" s="1" t="b">
        <f t="shared" si="27"/>
        <v>0</v>
      </c>
      <c r="M74" s="1" t="b">
        <f t="shared" si="28"/>
        <v>0</v>
      </c>
      <c r="N74" s="1" t="b">
        <f t="shared" si="29"/>
        <v>0</v>
      </c>
      <c r="O74" s="1" t="b">
        <f t="shared" si="30"/>
        <v>0</v>
      </c>
      <c r="P74" s="1" t="b">
        <f t="shared" si="31"/>
        <v>0</v>
      </c>
      <c r="Q74" s="1" t="b">
        <f t="shared" si="32"/>
        <v>0</v>
      </c>
      <c r="R74" s="1" t="b">
        <f t="shared" si="33"/>
        <v>0</v>
      </c>
      <c r="S74" s="1" t="b">
        <f t="shared" si="34"/>
        <v>0</v>
      </c>
      <c r="T74" s="1" t="b">
        <f t="shared" si="35"/>
        <v>0</v>
      </c>
      <c r="U74" s="1" t="b">
        <f t="shared" si="36"/>
        <v>0</v>
      </c>
      <c r="V74" s="1"/>
      <c r="W74" s="1" t="s">
        <v>34</v>
      </c>
      <c r="X74" s="1">
        <v>71539</v>
      </c>
      <c r="Y74" s="1">
        <v>193155.84</v>
      </c>
      <c r="Z74" s="1" t="s">
        <v>35</v>
      </c>
      <c r="AA74" s="1" t="s">
        <v>36</v>
      </c>
      <c r="AB74" s="1" t="s">
        <v>47</v>
      </c>
      <c r="AC74" s="1"/>
      <c r="AD74" s="1" t="s">
        <v>51</v>
      </c>
      <c r="AE74" s="1" t="s">
        <v>36</v>
      </c>
      <c r="AF74" s="1" t="s">
        <v>39</v>
      </c>
      <c r="AG74" s="1" t="s">
        <v>265</v>
      </c>
    </row>
    <row r="75" spans="1:33">
      <c r="A75" s="1" t="s">
        <v>266</v>
      </c>
      <c r="B75" s="1" t="s">
        <v>267</v>
      </c>
      <c r="C75" s="4" t="b">
        <f t="shared" si="18"/>
        <v>1</v>
      </c>
      <c r="D75" s="4" t="b">
        <f t="shared" si="19"/>
        <v>0</v>
      </c>
      <c r="E75" s="4" t="b">
        <f t="shared" si="20"/>
        <v>0</v>
      </c>
      <c r="F75" s="4" t="b">
        <f t="shared" si="21"/>
        <v>0</v>
      </c>
      <c r="G75" s="1" t="b">
        <f t="shared" si="22"/>
        <v>0</v>
      </c>
      <c r="H75" s="1" t="b">
        <f t="shared" si="23"/>
        <v>0</v>
      </c>
      <c r="I75" s="1" t="b">
        <f t="shared" si="24"/>
        <v>1</v>
      </c>
      <c r="J75" s="1" t="b">
        <f t="shared" si="25"/>
        <v>0</v>
      </c>
      <c r="K75" s="1" t="b">
        <f t="shared" si="26"/>
        <v>0</v>
      </c>
      <c r="L75" s="1" t="b">
        <f t="shared" si="27"/>
        <v>0</v>
      </c>
      <c r="M75" s="1" t="b">
        <f t="shared" si="28"/>
        <v>0</v>
      </c>
      <c r="N75" s="1" t="b">
        <f t="shared" si="29"/>
        <v>0</v>
      </c>
      <c r="O75" s="1" t="b">
        <f t="shared" si="30"/>
        <v>0</v>
      </c>
      <c r="P75" s="1" t="b">
        <f t="shared" si="31"/>
        <v>0</v>
      </c>
      <c r="Q75" s="1" t="b">
        <f t="shared" si="32"/>
        <v>0</v>
      </c>
      <c r="R75" s="1" t="b">
        <f t="shared" si="33"/>
        <v>0</v>
      </c>
      <c r="S75" s="1" t="b">
        <f t="shared" si="34"/>
        <v>1</v>
      </c>
      <c r="T75" s="1" t="b">
        <f t="shared" si="35"/>
        <v>1</v>
      </c>
      <c r="U75" s="1" t="b">
        <f t="shared" si="36"/>
        <v>0</v>
      </c>
      <c r="V75" s="1"/>
      <c r="W75" s="1" t="s">
        <v>34</v>
      </c>
      <c r="X75" s="1">
        <v>1863</v>
      </c>
      <c r="Y75" s="1">
        <v>5030.1000000000004</v>
      </c>
      <c r="Z75" s="1" t="s">
        <v>97</v>
      </c>
      <c r="AA75" s="1"/>
      <c r="AB75" s="1" t="s">
        <v>98</v>
      </c>
      <c r="AC75" s="1"/>
      <c r="AD75" s="1" t="s">
        <v>38</v>
      </c>
      <c r="AE75" s="1" t="s">
        <v>36</v>
      </c>
      <c r="AF75" s="1" t="s">
        <v>39</v>
      </c>
      <c r="AG75" s="1" t="s">
        <v>268</v>
      </c>
    </row>
    <row r="76" spans="1:33">
      <c r="A76" s="1" t="s">
        <v>269</v>
      </c>
      <c r="B76" s="1" t="s">
        <v>270</v>
      </c>
      <c r="C76" s="4" t="b">
        <f t="shared" si="18"/>
        <v>0</v>
      </c>
      <c r="D76" s="4" t="b">
        <f t="shared" si="19"/>
        <v>1</v>
      </c>
      <c r="E76" s="4" t="b">
        <f t="shared" si="20"/>
        <v>0</v>
      </c>
      <c r="F76" s="4" t="b">
        <f t="shared" si="21"/>
        <v>0</v>
      </c>
      <c r="G76" s="1" t="b">
        <f t="shared" si="22"/>
        <v>0</v>
      </c>
      <c r="H76" s="1" t="b">
        <f t="shared" si="23"/>
        <v>0</v>
      </c>
      <c r="I76" s="1" t="b">
        <f t="shared" si="24"/>
        <v>1</v>
      </c>
      <c r="J76" s="1" t="b">
        <f t="shared" si="25"/>
        <v>0</v>
      </c>
      <c r="K76" s="1" t="b">
        <f t="shared" si="26"/>
        <v>0</v>
      </c>
      <c r="L76" s="1" t="b">
        <f t="shared" si="27"/>
        <v>0</v>
      </c>
      <c r="M76" s="1" t="b">
        <f t="shared" si="28"/>
        <v>0</v>
      </c>
      <c r="N76" s="1" t="b">
        <f t="shared" si="29"/>
        <v>0</v>
      </c>
      <c r="O76" s="1" t="b">
        <f t="shared" si="30"/>
        <v>0</v>
      </c>
      <c r="P76" s="1" t="b">
        <f t="shared" si="31"/>
        <v>0</v>
      </c>
      <c r="Q76" s="1" t="b">
        <f t="shared" si="32"/>
        <v>0</v>
      </c>
      <c r="R76" s="1" t="b">
        <f t="shared" si="33"/>
        <v>0</v>
      </c>
      <c r="S76" s="1" t="b">
        <f t="shared" si="34"/>
        <v>1</v>
      </c>
      <c r="T76" s="1" t="b">
        <f t="shared" si="35"/>
        <v>1</v>
      </c>
      <c r="U76" s="1" t="b">
        <f t="shared" si="36"/>
        <v>0</v>
      </c>
      <c r="V76" s="1"/>
      <c r="W76" s="1" t="s">
        <v>34</v>
      </c>
      <c r="X76" s="1">
        <v>1242</v>
      </c>
      <c r="Y76" s="1">
        <v>3353.4</v>
      </c>
      <c r="Z76" s="1" t="s">
        <v>97</v>
      </c>
      <c r="AA76" s="1"/>
      <c r="AB76" s="1" t="s">
        <v>98</v>
      </c>
      <c r="AC76" s="1"/>
      <c r="AD76" s="1" t="s">
        <v>51</v>
      </c>
      <c r="AE76" s="1" t="s">
        <v>36</v>
      </c>
      <c r="AF76" s="1" t="s">
        <v>39</v>
      </c>
      <c r="AG76" s="1" t="s">
        <v>271</v>
      </c>
    </row>
    <row r="77" spans="1:33">
      <c r="A77" s="1" t="s">
        <v>272</v>
      </c>
      <c r="B77" s="1" t="s">
        <v>273</v>
      </c>
      <c r="C77" s="4" t="b">
        <f t="shared" si="18"/>
        <v>1</v>
      </c>
      <c r="D77" s="4" t="b">
        <f t="shared" si="19"/>
        <v>0</v>
      </c>
      <c r="E77" s="4" t="b">
        <f t="shared" si="20"/>
        <v>0</v>
      </c>
      <c r="F77" s="4" t="b">
        <f t="shared" si="21"/>
        <v>0</v>
      </c>
      <c r="G77" s="1" t="b">
        <f t="shared" si="22"/>
        <v>0</v>
      </c>
      <c r="H77" s="1" t="b">
        <f t="shared" si="23"/>
        <v>0</v>
      </c>
      <c r="I77" s="1" t="b">
        <f t="shared" si="24"/>
        <v>1</v>
      </c>
      <c r="J77" s="1" t="b">
        <f t="shared" si="25"/>
        <v>0</v>
      </c>
      <c r="K77" s="1" t="b">
        <f t="shared" si="26"/>
        <v>0</v>
      </c>
      <c r="L77" s="1" t="b">
        <f t="shared" si="27"/>
        <v>0</v>
      </c>
      <c r="M77" s="1" t="b">
        <f t="shared" si="28"/>
        <v>0</v>
      </c>
      <c r="N77" s="1" t="b">
        <f t="shared" si="29"/>
        <v>0</v>
      </c>
      <c r="O77" s="1" t="b">
        <f t="shared" si="30"/>
        <v>0</v>
      </c>
      <c r="P77" s="1" t="b">
        <f t="shared" si="31"/>
        <v>0</v>
      </c>
      <c r="Q77" s="1" t="b">
        <f t="shared" si="32"/>
        <v>0</v>
      </c>
      <c r="R77" s="1" t="b">
        <f t="shared" si="33"/>
        <v>0</v>
      </c>
      <c r="S77" s="1" t="b">
        <f t="shared" si="34"/>
        <v>1</v>
      </c>
      <c r="T77" s="1" t="b">
        <f t="shared" si="35"/>
        <v>1</v>
      </c>
      <c r="U77" s="1" t="b">
        <f t="shared" si="36"/>
        <v>0</v>
      </c>
      <c r="V77" s="1"/>
      <c r="W77" s="1" t="s">
        <v>34</v>
      </c>
      <c r="X77" s="1">
        <v>652</v>
      </c>
      <c r="Y77" s="1">
        <v>1760.54</v>
      </c>
      <c r="Z77" s="1" t="s">
        <v>97</v>
      </c>
      <c r="AA77" s="1"/>
      <c r="AB77" s="1" t="s">
        <v>105</v>
      </c>
      <c r="AC77" s="1"/>
      <c r="AD77" s="1" t="s">
        <v>38</v>
      </c>
      <c r="AE77" s="1" t="s">
        <v>36</v>
      </c>
      <c r="AF77" s="1" t="s">
        <v>39</v>
      </c>
      <c r="AG77" s="1" t="s">
        <v>274</v>
      </c>
    </row>
    <row r="78" spans="1:33">
      <c r="A78" s="1" t="s">
        <v>275</v>
      </c>
      <c r="B78" s="1" t="s">
        <v>276</v>
      </c>
      <c r="C78" s="4" t="b">
        <f t="shared" si="18"/>
        <v>0</v>
      </c>
      <c r="D78" s="4" t="b">
        <f t="shared" si="19"/>
        <v>1</v>
      </c>
      <c r="E78" s="4" t="b">
        <f t="shared" si="20"/>
        <v>0</v>
      </c>
      <c r="F78" s="4" t="b">
        <f t="shared" si="21"/>
        <v>0</v>
      </c>
      <c r="G78" s="1" t="b">
        <f t="shared" si="22"/>
        <v>0</v>
      </c>
      <c r="H78" s="1" t="b">
        <f t="shared" si="23"/>
        <v>0</v>
      </c>
      <c r="I78" s="1" t="b">
        <f t="shared" si="24"/>
        <v>1</v>
      </c>
      <c r="J78" s="1" t="b">
        <f t="shared" si="25"/>
        <v>0</v>
      </c>
      <c r="K78" s="1" t="b">
        <f t="shared" si="26"/>
        <v>0</v>
      </c>
      <c r="L78" s="1" t="b">
        <f t="shared" si="27"/>
        <v>0</v>
      </c>
      <c r="M78" s="1" t="b">
        <f t="shared" si="28"/>
        <v>0</v>
      </c>
      <c r="N78" s="1" t="b">
        <f t="shared" si="29"/>
        <v>0</v>
      </c>
      <c r="O78" s="1" t="b">
        <f t="shared" si="30"/>
        <v>0</v>
      </c>
      <c r="P78" s="1" t="b">
        <f t="shared" si="31"/>
        <v>0</v>
      </c>
      <c r="Q78" s="1" t="b">
        <f t="shared" si="32"/>
        <v>0</v>
      </c>
      <c r="R78" s="1" t="b">
        <f t="shared" si="33"/>
        <v>0</v>
      </c>
      <c r="S78" s="1" t="b">
        <f t="shared" si="34"/>
        <v>1</v>
      </c>
      <c r="T78" s="1" t="b">
        <f t="shared" si="35"/>
        <v>1</v>
      </c>
      <c r="U78" s="1" t="b">
        <f t="shared" si="36"/>
        <v>0</v>
      </c>
      <c r="V78" s="1"/>
      <c r="W78" s="1" t="s">
        <v>34</v>
      </c>
      <c r="X78" s="1">
        <v>435</v>
      </c>
      <c r="Y78" s="1">
        <v>1173.69</v>
      </c>
      <c r="Z78" s="1" t="s">
        <v>97</v>
      </c>
      <c r="AA78" s="1"/>
      <c r="AB78" s="1" t="s">
        <v>105</v>
      </c>
      <c r="AC78" s="1"/>
      <c r="AD78" s="1" t="s">
        <v>51</v>
      </c>
      <c r="AE78" s="1" t="s">
        <v>36</v>
      </c>
      <c r="AF78" s="1" t="s">
        <v>39</v>
      </c>
      <c r="AG78" s="1" t="s">
        <v>277</v>
      </c>
    </row>
    <row r="79" spans="1:33">
      <c r="A79" s="1" t="s">
        <v>278</v>
      </c>
      <c r="B79" s="1" t="s">
        <v>279</v>
      </c>
      <c r="C79" s="4" t="b">
        <f t="shared" si="18"/>
        <v>1</v>
      </c>
      <c r="D79" s="4" t="b">
        <f t="shared" si="19"/>
        <v>0</v>
      </c>
      <c r="E79" s="4" t="b">
        <f t="shared" si="20"/>
        <v>0</v>
      </c>
      <c r="F79" s="4" t="b">
        <f t="shared" si="21"/>
        <v>0</v>
      </c>
      <c r="G79" s="1" t="b">
        <f t="shared" si="22"/>
        <v>0</v>
      </c>
      <c r="H79" s="1" t="b">
        <f t="shared" si="23"/>
        <v>0</v>
      </c>
      <c r="I79" s="1" t="b">
        <f t="shared" si="24"/>
        <v>1</v>
      </c>
      <c r="J79" s="1" t="b">
        <f t="shared" si="25"/>
        <v>0</v>
      </c>
      <c r="K79" s="1" t="b">
        <f t="shared" si="26"/>
        <v>0</v>
      </c>
      <c r="L79" s="1" t="b">
        <f t="shared" si="27"/>
        <v>0</v>
      </c>
      <c r="M79" s="1" t="b">
        <f t="shared" si="28"/>
        <v>0</v>
      </c>
      <c r="N79" s="1" t="b">
        <f t="shared" si="29"/>
        <v>0</v>
      </c>
      <c r="O79" s="1" t="b">
        <f t="shared" si="30"/>
        <v>0</v>
      </c>
      <c r="P79" s="1" t="b">
        <f t="shared" si="31"/>
        <v>0</v>
      </c>
      <c r="Q79" s="1" t="b">
        <f t="shared" si="32"/>
        <v>0</v>
      </c>
      <c r="R79" s="1" t="b">
        <f t="shared" si="33"/>
        <v>0</v>
      </c>
      <c r="S79" s="1" t="b">
        <f t="shared" si="34"/>
        <v>1</v>
      </c>
      <c r="T79" s="1" t="b">
        <f t="shared" si="35"/>
        <v>1</v>
      </c>
      <c r="U79" s="1" t="b">
        <f t="shared" si="36"/>
        <v>0</v>
      </c>
      <c r="V79" s="1"/>
      <c r="W79" s="1" t="s">
        <v>34</v>
      </c>
      <c r="X79" s="1">
        <v>1490</v>
      </c>
      <c r="Y79" s="1">
        <v>4024.08</v>
      </c>
      <c r="Z79" s="1" t="s">
        <v>97</v>
      </c>
      <c r="AA79" s="1"/>
      <c r="AB79" s="1" t="s">
        <v>98</v>
      </c>
      <c r="AC79" s="1"/>
      <c r="AD79" s="1" t="s">
        <v>38</v>
      </c>
      <c r="AE79" s="1" t="s">
        <v>36</v>
      </c>
      <c r="AF79" s="1" t="s">
        <v>39</v>
      </c>
      <c r="AG79" s="1" t="s">
        <v>280</v>
      </c>
    </row>
    <row r="80" spans="1:33">
      <c r="A80" s="1" t="s">
        <v>281</v>
      </c>
      <c r="B80" s="1" t="s">
        <v>282</v>
      </c>
      <c r="C80" s="4" t="b">
        <f t="shared" si="18"/>
        <v>0</v>
      </c>
      <c r="D80" s="4" t="b">
        <f t="shared" si="19"/>
        <v>1</v>
      </c>
      <c r="E80" s="4" t="b">
        <f t="shared" si="20"/>
        <v>0</v>
      </c>
      <c r="F80" s="4" t="b">
        <f t="shared" si="21"/>
        <v>0</v>
      </c>
      <c r="G80" s="1" t="b">
        <f t="shared" si="22"/>
        <v>0</v>
      </c>
      <c r="H80" s="1" t="b">
        <f t="shared" si="23"/>
        <v>0</v>
      </c>
      <c r="I80" s="1" t="b">
        <f t="shared" si="24"/>
        <v>1</v>
      </c>
      <c r="J80" s="1" t="b">
        <f t="shared" si="25"/>
        <v>0</v>
      </c>
      <c r="K80" s="1" t="b">
        <f t="shared" si="26"/>
        <v>0</v>
      </c>
      <c r="L80" s="1" t="b">
        <f t="shared" si="27"/>
        <v>0</v>
      </c>
      <c r="M80" s="1" t="b">
        <f t="shared" si="28"/>
        <v>0</v>
      </c>
      <c r="N80" s="1" t="b">
        <f t="shared" si="29"/>
        <v>0</v>
      </c>
      <c r="O80" s="1" t="b">
        <f t="shared" si="30"/>
        <v>0</v>
      </c>
      <c r="P80" s="1" t="b">
        <f t="shared" si="31"/>
        <v>0</v>
      </c>
      <c r="Q80" s="1" t="b">
        <f t="shared" si="32"/>
        <v>0</v>
      </c>
      <c r="R80" s="1" t="b">
        <f t="shared" si="33"/>
        <v>0</v>
      </c>
      <c r="S80" s="1" t="b">
        <f t="shared" si="34"/>
        <v>1</v>
      </c>
      <c r="T80" s="1" t="b">
        <f t="shared" si="35"/>
        <v>1</v>
      </c>
      <c r="U80" s="1" t="b">
        <f t="shared" si="36"/>
        <v>0</v>
      </c>
      <c r="V80" s="1"/>
      <c r="W80" s="1" t="s">
        <v>34</v>
      </c>
      <c r="X80" s="1">
        <v>994</v>
      </c>
      <c r="Y80" s="1">
        <v>2682.72</v>
      </c>
      <c r="Z80" s="1" t="s">
        <v>97</v>
      </c>
      <c r="AA80" s="1"/>
      <c r="AB80" s="1" t="s">
        <v>98</v>
      </c>
      <c r="AC80" s="1"/>
      <c r="AD80" s="1" t="s">
        <v>51</v>
      </c>
      <c r="AE80" s="1" t="s">
        <v>36</v>
      </c>
      <c r="AF80" s="1" t="s">
        <v>39</v>
      </c>
      <c r="AG80" s="1" t="s">
        <v>283</v>
      </c>
    </row>
    <row r="81" spans="1:33">
      <c r="A81" s="1" t="s">
        <v>284</v>
      </c>
      <c r="B81" s="1" t="s">
        <v>285</v>
      </c>
      <c r="C81" s="4" t="b">
        <f t="shared" si="18"/>
        <v>0</v>
      </c>
      <c r="D81" s="4" t="b">
        <f t="shared" si="19"/>
        <v>1</v>
      </c>
      <c r="E81" s="4" t="b">
        <f t="shared" si="20"/>
        <v>0</v>
      </c>
      <c r="F81" s="4" t="b">
        <f t="shared" si="21"/>
        <v>0</v>
      </c>
      <c r="G81" s="1" t="b">
        <f t="shared" si="22"/>
        <v>0</v>
      </c>
      <c r="H81" s="1" t="b">
        <f t="shared" si="23"/>
        <v>0</v>
      </c>
      <c r="I81" s="1" t="b">
        <f t="shared" si="24"/>
        <v>1</v>
      </c>
      <c r="J81" s="1" t="b">
        <f t="shared" si="25"/>
        <v>0</v>
      </c>
      <c r="K81" s="1" t="b">
        <f t="shared" si="26"/>
        <v>0</v>
      </c>
      <c r="L81" s="1" t="b">
        <f t="shared" si="27"/>
        <v>0</v>
      </c>
      <c r="M81" s="1" t="b">
        <f t="shared" si="28"/>
        <v>0</v>
      </c>
      <c r="N81" s="1" t="b">
        <f t="shared" si="29"/>
        <v>0</v>
      </c>
      <c r="O81" s="1" t="b">
        <f t="shared" si="30"/>
        <v>0</v>
      </c>
      <c r="P81" s="1" t="b">
        <f t="shared" si="31"/>
        <v>0</v>
      </c>
      <c r="Q81" s="1" t="b">
        <f t="shared" si="32"/>
        <v>0</v>
      </c>
      <c r="R81" s="1" t="b">
        <f t="shared" si="33"/>
        <v>0</v>
      </c>
      <c r="S81" s="1" t="b">
        <f t="shared" si="34"/>
        <v>0</v>
      </c>
      <c r="T81" s="1" t="b">
        <f t="shared" si="35"/>
        <v>0</v>
      </c>
      <c r="U81" s="1" t="b">
        <f t="shared" si="36"/>
        <v>1</v>
      </c>
      <c r="V81" s="1"/>
      <c r="W81" s="1" t="s">
        <v>34</v>
      </c>
      <c r="X81" s="1">
        <v>2484</v>
      </c>
      <c r="Y81" s="1">
        <v>6706.8</v>
      </c>
      <c r="Z81" s="1" t="s">
        <v>35</v>
      </c>
      <c r="AA81" s="1" t="s">
        <v>36</v>
      </c>
      <c r="AB81" s="1" t="s">
        <v>98</v>
      </c>
      <c r="AC81" s="1"/>
      <c r="AD81" s="1" t="s">
        <v>51</v>
      </c>
      <c r="AE81" s="1" t="s">
        <v>36</v>
      </c>
      <c r="AF81" s="1" t="s">
        <v>39</v>
      </c>
      <c r="AG81" s="1" t="s">
        <v>286</v>
      </c>
    </row>
    <row r="82" spans="1:33">
      <c r="A82" s="1" t="s">
        <v>287</v>
      </c>
      <c r="B82" s="1" t="s">
        <v>288</v>
      </c>
      <c r="C82" s="4" t="b">
        <f t="shared" si="18"/>
        <v>1</v>
      </c>
      <c r="D82" s="4" t="b">
        <f t="shared" si="19"/>
        <v>0</v>
      </c>
      <c r="E82" s="4" t="b">
        <f t="shared" si="20"/>
        <v>0</v>
      </c>
      <c r="F82" s="4" t="b">
        <f t="shared" si="21"/>
        <v>0</v>
      </c>
      <c r="G82" s="1" t="b">
        <f t="shared" si="22"/>
        <v>0</v>
      </c>
      <c r="H82" s="1" t="b">
        <f t="shared" si="23"/>
        <v>0</v>
      </c>
      <c r="I82" s="1" t="b">
        <f t="shared" si="24"/>
        <v>1</v>
      </c>
      <c r="J82" s="1" t="b">
        <f t="shared" si="25"/>
        <v>0</v>
      </c>
      <c r="K82" s="1" t="b">
        <f t="shared" si="26"/>
        <v>0</v>
      </c>
      <c r="L82" s="1" t="b">
        <f t="shared" si="27"/>
        <v>0</v>
      </c>
      <c r="M82" s="1" t="b">
        <f t="shared" si="28"/>
        <v>0</v>
      </c>
      <c r="N82" s="1" t="b">
        <f t="shared" si="29"/>
        <v>0</v>
      </c>
      <c r="O82" s="1" t="b">
        <f t="shared" si="30"/>
        <v>0</v>
      </c>
      <c r="P82" s="1" t="b">
        <f t="shared" si="31"/>
        <v>0</v>
      </c>
      <c r="Q82" s="1" t="b">
        <f t="shared" si="32"/>
        <v>0</v>
      </c>
      <c r="R82" s="1" t="b">
        <f t="shared" si="33"/>
        <v>0</v>
      </c>
      <c r="S82" s="1" t="b">
        <f t="shared" si="34"/>
        <v>0</v>
      </c>
      <c r="T82" s="1" t="b">
        <f t="shared" si="35"/>
        <v>0</v>
      </c>
      <c r="U82" s="1" t="b">
        <f t="shared" si="36"/>
        <v>1</v>
      </c>
      <c r="V82" s="1"/>
      <c r="W82" s="1" t="s">
        <v>34</v>
      </c>
      <c r="X82" s="1">
        <v>3726</v>
      </c>
      <c r="Y82" s="1">
        <v>10060.200000000001</v>
      </c>
      <c r="Z82" s="1" t="s">
        <v>35</v>
      </c>
      <c r="AA82" s="1" t="s">
        <v>36</v>
      </c>
      <c r="AB82" s="1" t="s">
        <v>98</v>
      </c>
      <c r="AC82" s="1"/>
      <c r="AD82" s="1" t="s">
        <v>38</v>
      </c>
      <c r="AE82" s="1" t="s">
        <v>36</v>
      </c>
      <c r="AF82" s="1" t="s">
        <v>39</v>
      </c>
      <c r="AG82" s="1" t="s">
        <v>289</v>
      </c>
    </row>
    <row r="83" spans="1:33">
      <c r="A83" s="1" t="s">
        <v>290</v>
      </c>
      <c r="B83" s="1" t="s">
        <v>291</v>
      </c>
      <c r="C83" s="4" t="b">
        <f t="shared" si="18"/>
        <v>1</v>
      </c>
      <c r="D83" s="4" t="b">
        <f t="shared" si="19"/>
        <v>0</v>
      </c>
      <c r="E83" s="4" t="b">
        <f t="shared" si="20"/>
        <v>0</v>
      </c>
      <c r="F83" s="4" t="b">
        <f t="shared" si="21"/>
        <v>0</v>
      </c>
      <c r="G83" s="1" t="b">
        <f t="shared" si="22"/>
        <v>0</v>
      </c>
      <c r="H83" s="1" t="b">
        <f t="shared" si="23"/>
        <v>0</v>
      </c>
      <c r="I83" s="1" t="b">
        <f t="shared" si="24"/>
        <v>0</v>
      </c>
      <c r="J83" s="1" t="b">
        <f t="shared" si="25"/>
        <v>0</v>
      </c>
      <c r="K83" s="1" t="b">
        <f t="shared" si="26"/>
        <v>0</v>
      </c>
      <c r="L83" s="1" t="b">
        <f t="shared" si="27"/>
        <v>0</v>
      </c>
      <c r="M83" s="1" t="b">
        <f t="shared" si="28"/>
        <v>0</v>
      </c>
      <c r="N83" s="1" t="b">
        <f t="shared" si="29"/>
        <v>0</v>
      </c>
      <c r="O83" s="1" t="b">
        <f t="shared" si="30"/>
        <v>0</v>
      </c>
      <c r="P83" s="1" t="b">
        <f t="shared" si="31"/>
        <v>1</v>
      </c>
      <c r="Q83" s="1" t="b">
        <f t="shared" si="32"/>
        <v>0</v>
      </c>
      <c r="R83" s="1" t="b">
        <f t="shared" si="33"/>
        <v>0</v>
      </c>
      <c r="S83" s="1" t="b">
        <f t="shared" si="34"/>
        <v>0</v>
      </c>
      <c r="T83" s="1" t="b">
        <f t="shared" si="35"/>
        <v>0</v>
      </c>
      <c r="U83" s="1" t="b">
        <f t="shared" si="36"/>
        <v>0</v>
      </c>
      <c r="V83" s="1"/>
      <c r="W83" s="1" t="s">
        <v>34</v>
      </c>
      <c r="X83" s="1">
        <v>3726</v>
      </c>
      <c r="Y83" s="1">
        <v>10060.200000000001</v>
      </c>
      <c r="Z83" s="1" t="s">
        <v>35</v>
      </c>
      <c r="AA83" s="1" t="s">
        <v>36</v>
      </c>
      <c r="AB83" s="1" t="s">
        <v>98</v>
      </c>
      <c r="AC83" s="1"/>
      <c r="AD83" s="1" t="s">
        <v>38</v>
      </c>
      <c r="AE83" s="1" t="s">
        <v>36</v>
      </c>
      <c r="AF83" s="1" t="s">
        <v>39</v>
      </c>
      <c r="AG83" s="1" t="s">
        <v>292</v>
      </c>
    </row>
    <row r="84" spans="1:33">
      <c r="A84" s="1" t="s">
        <v>293</v>
      </c>
      <c r="B84" s="1" t="s">
        <v>294</v>
      </c>
      <c r="C84" s="4" t="b">
        <f t="shared" si="18"/>
        <v>1</v>
      </c>
      <c r="D84" s="4" t="b">
        <f t="shared" si="19"/>
        <v>0</v>
      </c>
      <c r="E84" s="4" t="b">
        <f t="shared" si="20"/>
        <v>0</v>
      </c>
      <c r="F84" s="4" t="b">
        <f t="shared" si="21"/>
        <v>0</v>
      </c>
      <c r="G84" s="1" t="b">
        <f t="shared" si="22"/>
        <v>0</v>
      </c>
      <c r="H84" s="1" t="b">
        <f t="shared" si="23"/>
        <v>0</v>
      </c>
      <c r="I84" s="1" t="b">
        <f t="shared" si="24"/>
        <v>0</v>
      </c>
      <c r="J84" s="1" t="b">
        <f t="shared" si="25"/>
        <v>0</v>
      </c>
      <c r="K84" s="1" t="b">
        <f t="shared" si="26"/>
        <v>0</v>
      </c>
      <c r="L84" s="1" t="b">
        <f t="shared" si="27"/>
        <v>0</v>
      </c>
      <c r="M84" s="1" t="b">
        <f t="shared" si="28"/>
        <v>0</v>
      </c>
      <c r="N84" s="1" t="b">
        <f t="shared" si="29"/>
        <v>0</v>
      </c>
      <c r="O84" s="1" t="b">
        <f t="shared" si="30"/>
        <v>0</v>
      </c>
      <c r="P84" s="1" t="b">
        <f t="shared" si="31"/>
        <v>1</v>
      </c>
      <c r="Q84" s="1" t="b">
        <f t="shared" si="32"/>
        <v>0</v>
      </c>
      <c r="R84" s="1" t="b">
        <f t="shared" si="33"/>
        <v>0</v>
      </c>
      <c r="S84" s="1" t="b">
        <f t="shared" si="34"/>
        <v>0</v>
      </c>
      <c r="T84" s="1" t="b">
        <f t="shared" si="35"/>
        <v>0</v>
      </c>
      <c r="U84" s="1" t="b">
        <f t="shared" si="36"/>
        <v>0</v>
      </c>
      <c r="V84" s="1"/>
      <c r="W84" s="1" t="s">
        <v>34</v>
      </c>
      <c r="X84" s="1">
        <v>29808</v>
      </c>
      <c r="Y84" s="1">
        <v>80481.600000000006</v>
      </c>
      <c r="Z84" s="1" t="s">
        <v>35</v>
      </c>
      <c r="AA84" s="1" t="s">
        <v>36</v>
      </c>
      <c r="AB84" s="1" t="s">
        <v>43</v>
      </c>
      <c r="AC84" s="1"/>
      <c r="AD84" s="1" t="s">
        <v>38</v>
      </c>
      <c r="AE84" s="1" t="s">
        <v>36</v>
      </c>
      <c r="AF84" s="1" t="s">
        <v>39</v>
      </c>
      <c r="AG84" s="1" t="s">
        <v>295</v>
      </c>
    </row>
    <row r="85" spans="1:33">
      <c r="A85" s="1" t="s">
        <v>296</v>
      </c>
      <c r="B85" s="1" t="s">
        <v>297</v>
      </c>
      <c r="C85" s="4" t="b">
        <f t="shared" si="18"/>
        <v>1</v>
      </c>
      <c r="D85" s="4" t="b">
        <f t="shared" si="19"/>
        <v>0</v>
      </c>
      <c r="E85" s="4" t="b">
        <f t="shared" si="20"/>
        <v>0</v>
      </c>
      <c r="F85" s="4" t="b">
        <f t="shared" si="21"/>
        <v>0</v>
      </c>
      <c r="G85" s="1" t="b">
        <f t="shared" si="22"/>
        <v>0</v>
      </c>
      <c r="H85" s="1" t="b">
        <f t="shared" si="23"/>
        <v>0</v>
      </c>
      <c r="I85" s="1" t="b">
        <f t="shared" si="24"/>
        <v>0</v>
      </c>
      <c r="J85" s="1" t="b">
        <f t="shared" si="25"/>
        <v>0</v>
      </c>
      <c r="K85" s="1" t="b">
        <f t="shared" si="26"/>
        <v>0</v>
      </c>
      <c r="L85" s="1" t="b">
        <f t="shared" si="27"/>
        <v>0</v>
      </c>
      <c r="M85" s="1" t="b">
        <f t="shared" si="28"/>
        <v>0</v>
      </c>
      <c r="N85" s="1" t="b">
        <f t="shared" si="29"/>
        <v>0</v>
      </c>
      <c r="O85" s="1" t="b">
        <f t="shared" si="30"/>
        <v>0</v>
      </c>
      <c r="P85" s="1" t="b">
        <f t="shared" si="31"/>
        <v>1</v>
      </c>
      <c r="Q85" s="1" t="b">
        <f t="shared" si="32"/>
        <v>0</v>
      </c>
      <c r="R85" s="1" t="b">
        <f t="shared" si="33"/>
        <v>0</v>
      </c>
      <c r="S85" s="1" t="b">
        <f t="shared" si="34"/>
        <v>0</v>
      </c>
      <c r="T85" s="1" t="b">
        <f t="shared" si="35"/>
        <v>0</v>
      </c>
      <c r="U85" s="1" t="b">
        <f t="shared" si="36"/>
        <v>0</v>
      </c>
      <c r="V85" s="1"/>
      <c r="W85" s="1" t="s">
        <v>34</v>
      </c>
      <c r="X85" s="1">
        <v>107309</v>
      </c>
      <c r="Y85" s="1">
        <v>289733.76000000001</v>
      </c>
      <c r="Z85" s="1" t="s">
        <v>35</v>
      </c>
      <c r="AA85" s="1" t="s">
        <v>36</v>
      </c>
      <c r="AB85" s="1" t="s">
        <v>47</v>
      </c>
      <c r="AC85" s="1"/>
      <c r="AD85" s="1" t="s">
        <v>38</v>
      </c>
      <c r="AE85" s="1" t="s">
        <v>36</v>
      </c>
      <c r="AF85" s="1" t="s">
        <v>39</v>
      </c>
      <c r="AG85" s="1" t="s">
        <v>298</v>
      </c>
    </row>
    <row r="86" spans="1:33">
      <c r="A86" s="1" t="s">
        <v>299</v>
      </c>
      <c r="B86" s="1" t="s">
        <v>300</v>
      </c>
      <c r="C86" s="4" t="b">
        <f t="shared" si="18"/>
        <v>0</v>
      </c>
      <c r="D86" s="4" t="b">
        <f t="shared" si="19"/>
        <v>1</v>
      </c>
      <c r="E86" s="4" t="b">
        <f t="shared" si="20"/>
        <v>0</v>
      </c>
      <c r="F86" s="4" t="b">
        <f t="shared" si="21"/>
        <v>0</v>
      </c>
      <c r="G86" s="1" t="b">
        <f t="shared" si="22"/>
        <v>0</v>
      </c>
      <c r="H86" s="1" t="b">
        <f t="shared" si="23"/>
        <v>0</v>
      </c>
      <c r="I86" s="1" t="b">
        <f t="shared" si="24"/>
        <v>0</v>
      </c>
      <c r="J86" s="1" t="b">
        <f t="shared" si="25"/>
        <v>0</v>
      </c>
      <c r="K86" s="1" t="b">
        <f t="shared" si="26"/>
        <v>0</v>
      </c>
      <c r="L86" s="1" t="b">
        <f t="shared" si="27"/>
        <v>0</v>
      </c>
      <c r="M86" s="1" t="b">
        <f t="shared" si="28"/>
        <v>0</v>
      </c>
      <c r="N86" s="1" t="b">
        <f t="shared" si="29"/>
        <v>0</v>
      </c>
      <c r="O86" s="1" t="b">
        <f t="shared" si="30"/>
        <v>0</v>
      </c>
      <c r="P86" s="1" t="b">
        <f t="shared" si="31"/>
        <v>1</v>
      </c>
      <c r="Q86" s="1" t="b">
        <f t="shared" si="32"/>
        <v>0</v>
      </c>
      <c r="R86" s="1" t="b">
        <f t="shared" si="33"/>
        <v>0</v>
      </c>
      <c r="S86" s="1" t="b">
        <f t="shared" si="34"/>
        <v>0</v>
      </c>
      <c r="T86" s="1" t="b">
        <f t="shared" si="35"/>
        <v>0</v>
      </c>
      <c r="U86" s="1" t="b">
        <f t="shared" si="36"/>
        <v>0</v>
      </c>
      <c r="V86" s="1"/>
      <c r="W86" s="1" t="s">
        <v>34</v>
      </c>
      <c r="X86" s="1">
        <v>2484</v>
      </c>
      <c r="Y86" s="1">
        <v>6706.8</v>
      </c>
      <c r="Z86" s="1" t="s">
        <v>35</v>
      </c>
      <c r="AA86" s="1" t="s">
        <v>36</v>
      </c>
      <c r="AB86" s="1" t="s">
        <v>98</v>
      </c>
      <c r="AC86" s="1"/>
      <c r="AD86" s="1" t="s">
        <v>51</v>
      </c>
      <c r="AE86" s="1" t="s">
        <v>36</v>
      </c>
      <c r="AF86" s="1" t="s">
        <v>39</v>
      </c>
      <c r="AG86" s="1" t="s">
        <v>301</v>
      </c>
    </row>
    <row r="87" spans="1:33">
      <c r="A87" s="1" t="s">
        <v>302</v>
      </c>
      <c r="B87" s="1" t="s">
        <v>303</v>
      </c>
      <c r="C87" s="4" t="b">
        <f t="shared" si="18"/>
        <v>0</v>
      </c>
      <c r="D87" s="4" t="b">
        <f t="shared" si="19"/>
        <v>1</v>
      </c>
      <c r="E87" s="4" t="b">
        <f t="shared" si="20"/>
        <v>0</v>
      </c>
      <c r="F87" s="4" t="b">
        <f t="shared" si="21"/>
        <v>0</v>
      </c>
      <c r="G87" s="1" t="b">
        <f t="shared" si="22"/>
        <v>0</v>
      </c>
      <c r="H87" s="1" t="b">
        <f t="shared" si="23"/>
        <v>0</v>
      </c>
      <c r="I87" s="1" t="b">
        <f t="shared" si="24"/>
        <v>0</v>
      </c>
      <c r="J87" s="1" t="b">
        <f t="shared" si="25"/>
        <v>0</v>
      </c>
      <c r="K87" s="1" t="b">
        <f t="shared" si="26"/>
        <v>0</v>
      </c>
      <c r="L87" s="1" t="b">
        <f t="shared" si="27"/>
        <v>0</v>
      </c>
      <c r="M87" s="1" t="b">
        <f t="shared" si="28"/>
        <v>0</v>
      </c>
      <c r="N87" s="1" t="b">
        <f t="shared" si="29"/>
        <v>0</v>
      </c>
      <c r="O87" s="1" t="b">
        <f t="shared" si="30"/>
        <v>0</v>
      </c>
      <c r="P87" s="1" t="b">
        <f t="shared" si="31"/>
        <v>1</v>
      </c>
      <c r="Q87" s="1" t="b">
        <f t="shared" si="32"/>
        <v>0</v>
      </c>
      <c r="R87" s="1" t="b">
        <f t="shared" si="33"/>
        <v>0</v>
      </c>
      <c r="S87" s="1" t="b">
        <f t="shared" si="34"/>
        <v>0</v>
      </c>
      <c r="T87" s="1" t="b">
        <f t="shared" si="35"/>
        <v>0</v>
      </c>
      <c r="U87" s="1" t="b">
        <f t="shared" si="36"/>
        <v>0</v>
      </c>
      <c r="V87" s="1"/>
      <c r="W87" s="1" t="s">
        <v>34</v>
      </c>
      <c r="X87" s="1">
        <v>19872</v>
      </c>
      <c r="Y87" s="1">
        <v>53654.400000000001</v>
      </c>
      <c r="Z87" s="1" t="s">
        <v>35</v>
      </c>
      <c r="AA87" s="1" t="s">
        <v>36</v>
      </c>
      <c r="AB87" s="1" t="s">
        <v>43</v>
      </c>
      <c r="AC87" s="1"/>
      <c r="AD87" s="1" t="s">
        <v>51</v>
      </c>
      <c r="AE87" s="1" t="s">
        <v>36</v>
      </c>
      <c r="AF87" s="1" t="s">
        <v>39</v>
      </c>
      <c r="AG87" s="1" t="s">
        <v>304</v>
      </c>
    </row>
    <row r="88" spans="1:33">
      <c r="A88" s="1" t="s">
        <v>305</v>
      </c>
      <c r="B88" s="1" t="s">
        <v>306</v>
      </c>
      <c r="C88" s="4" t="b">
        <f t="shared" si="18"/>
        <v>0</v>
      </c>
      <c r="D88" s="4" t="b">
        <f t="shared" si="19"/>
        <v>1</v>
      </c>
      <c r="E88" s="4" t="b">
        <f t="shared" si="20"/>
        <v>0</v>
      </c>
      <c r="F88" s="4" t="b">
        <f t="shared" si="21"/>
        <v>0</v>
      </c>
      <c r="G88" s="1" t="b">
        <f t="shared" si="22"/>
        <v>0</v>
      </c>
      <c r="H88" s="1" t="b">
        <f t="shared" si="23"/>
        <v>0</v>
      </c>
      <c r="I88" s="1" t="b">
        <f t="shared" si="24"/>
        <v>0</v>
      </c>
      <c r="J88" s="1" t="b">
        <f t="shared" si="25"/>
        <v>0</v>
      </c>
      <c r="K88" s="1" t="b">
        <f t="shared" si="26"/>
        <v>0</v>
      </c>
      <c r="L88" s="1" t="b">
        <f t="shared" si="27"/>
        <v>0</v>
      </c>
      <c r="M88" s="1" t="b">
        <f t="shared" si="28"/>
        <v>0</v>
      </c>
      <c r="N88" s="1" t="b">
        <f t="shared" si="29"/>
        <v>0</v>
      </c>
      <c r="O88" s="1" t="b">
        <f t="shared" si="30"/>
        <v>0</v>
      </c>
      <c r="P88" s="1" t="b">
        <f t="shared" si="31"/>
        <v>1</v>
      </c>
      <c r="Q88" s="1" t="b">
        <f t="shared" si="32"/>
        <v>0</v>
      </c>
      <c r="R88" s="1" t="b">
        <f t="shared" si="33"/>
        <v>0</v>
      </c>
      <c r="S88" s="1" t="b">
        <f t="shared" si="34"/>
        <v>0</v>
      </c>
      <c r="T88" s="1" t="b">
        <f t="shared" si="35"/>
        <v>0</v>
      </c>
      <c r="U88" s="1" t="b">
        <f t="shared" si="36"/>
        <v>0</v>
      </c>
      <c r="V88" s="1"/>
      <c r="W88" s="1" t="s">
        <v>34</v>
      </c>
      <c r="X88" s="1">
        <v>71539</v>
      </c>
      <c r="Y88" s="1">
        <v>193155.84</v>
      </c>
      <c r="Z88" s="1" t="s">
        <v>35</v>
      </c>
      <c r="AA88" s="1" t="s">
        <v>36</v>
      </c>
      <c r="AB88" s="1" t="s">
        <v>47</v>
      </c>
      <c r="AC88" s="1"/>
      <c r="AD88" s="1" t="s">
        <v>51</v>
      </c>
      <c r="AE88" s="1" t="s">
        <v>36</v>
      </c>
      <c r="AF88" s="1" t="s">
        <v>39</v>
      </c>
      <c r="AG88" s="1" t="s">
        <v>307</v>
      </c>
    </row>
    <row r="89" spans="1:33">
      <c r="A89" s="1" t="s">
        <v>308</v>
      </c>
      <c r="B89" s="1" t="s">
        <v>309</v>
      </c>
      <c r="C89" s="4" t="b">
        <f t="shared" si="18"/>
        <v>1</v>
      </c>
      <c r="D89" s="4" t="b">
        <f t="shared" si="19"/>
        <v>0</v>
      </c>
      <c r="E89" s="4" t="b">
        <f t="shared" si="20"/>
        <v>0</v>
      </c>
      <c r="F89" s="4" t="b">
        <f t="shared" si="21"/>
        <v>0</v>
      </c>
      <c r="G89" s="1" t="b">
        <f t="shared" si="22"/>
        <v>0</v>
      </c>
      <c r="H89" s="1" t="b">
        <f t="shared" si="23"/>
        <v>0</v>
      </c>
      <c r="I89" s="1" t="b">
        <f t="shared" si="24"/>
        <v>0</v>
      </c>
      <c r="J89" s="1" t="b">
        <f t="shared" si="25"/>
        <v>0</v>
      </c>
      <c r="K89" s="1" t="b">
        <f t="shared" si="26"/>
        <v>0</v>
      </c>
      <c r="L89" s="1" t="b">
        <f t="shared" si="27"/>
        <v>0</v>
      </c>
      <c r="M89" s="1" t="b">
        <f t="shared" si="28"/>
        <v>0</v>
      </c>
      <c r="N89" s="1" t="b">
        <f t="shared" si="29"/>
        <v>0</v>
      </c>
      <c r="O89" s="1" t="b">
        <f t="shared" si="30"/>
        <v>0</v>
      </c>
      <c r="P89" s="1" t="b">
        <f t="shared" si="31"/>
        <v>1</v>
      </c>
      <c r="Q89" s="1" t="b">
        <f t="shared" si="32"/>
        <v>0</v>
      </c>
      <c r="R89" s="1" t="b">
        <f t="shared" si="33"/>
        <v>0</v>
      </c>
      <c r="S89" s="1" t="b">
        <f t="shared" si="34"/>
        <v>1</v>
      </c>
      <c r="T89" s="1" t="b">
        <f t="shared" si="35"/>
        <v>1</v>
      </c>
      <c r="U89" s="1" t="b">
        <f t="shared" si="36"/>
        <v>0</v>
      </c>
      <c r="V89" s="1"/>
      <c r="W89" s="1" t="s">
        <v>34</v>
      </c>
      <c r="X89" s="1">
        <v>1863</v>
      </c>
      <c r="Y89" s="1">
        <v>5030.1000000000004</v>
      </c>
      <c r="Z89" s="1" t="s">
        <v>97</v>
      </c>
      <c r="AA89" s="1"/>
      <c r="AB89" s="1" t="s">
        <v>98</v>
      </c>
      <c r="AC89" s="1"/>
      <c r="AD89" s="1" t="s">
        <v>38</v>
      </c>
      <c r="AE89" s="1" t="s">
        <v>36</v>
      </c>
      <c r="AF89" s="1" t="s">
        <v>39</v>
      </c>
      <c r="AG89" s="1" t="s">
        <v>310</v>
      </c>
    </row>
    <row r="90" spans="1:33">
      <c r="A90" s="1" t="s">
        <v>311</v>
      </c>
      <c r="B90" s="1" t="s">
        <v>312</v>
      </c>
      <c r="C90" s="4" t="b">
        <f t="shared" si="18"/>
        <v>0</v>
      </c>
      <c r="D90" s="4" t="b">
        <f t="shared" si="19"/>
        <v>1</v>
      </c>
      <c r="E90" s="4" t="b">
        <f t="shared" si="20"/>
        <v>0</v>
      </c>
      <c r="F90" s="4" t="b">
        <f t="shared" si="21"/>
        <v>0</v>
      </c>
      <c r="G90" s="1" t="b">
        <f t="shared" si="22"/>
        <v>0</v>
      </c>
      <c r="H90" s="1" t="b">
        <f t="shared" si="23"/>
        <v>0</v>
      </c>
      <c r="I90" s="1" t="b">
        <f t="shared" si="24"/>
        <v>0</v>
      </c>
      <c r="J90" s="1" t="b">
        <f t="shared" si="25"/>
        <v>0</v>
      </c>
      <c r="K90" s="1" t="b">
        <f t="shared" si="26"/>
        <v>0</v>
      </c>
      <c r="L90" s="1" t="b">
        <f t="shared" si="27"/>
        <v>0</v>
      </c>
      <c r="M90" s="1" t="b">
        <f t="shared" si="28"/>
        <v>0</v>
      </c>
      <c r="N90" s="1" t="b">
        <f t="shared" si="29"/>
        <v>0</v>
      </c>
      <c r="O90" s="1" t="b">
        <f t="shared" si="30"/>
        <v>0</v>
      </c>
      <c r="P90" s="1" t="b">
        <f t="shared" si="31"/>
        <v>1</v>
      </c>
      <c r="Q90" s="1" t="b">
        <f t="shared" si="32"/>
        <v>0</v>
      </c>
      <c r="R90" s="1" t="b">
        <f t="shared" si="33"/>
        <v>0</v>
      </c>
      <c r="S90" s="1" t="b">
        <f t="shared" si="34"/>
        <v>1</v>
      </c>
      <c r="T90" s="1" t="b">
        <f t="shared" si="35"/>
        <v>1</v>
      </c>
      <c r="U90" s="1" t="b">
        <f t="shared" si="36"/>
        <v>0</v>
      </c>
      <c r="V90" s="1"/>
      <c r="W90" s="1" t="s">
        <v>34</v>
      </c>
      <c r="X90" s="1">
        <v>1242</v>
      </c>
      <c r="Y90" s="1">
        <v>3353.4</v>
      </c>
      <c r="Z90" s="1" t="s">
        <v>97</v>
      </c>
      <c r="AA90" s="1"/>
      <c r="AB90" s="1" t="s">
        <v>98</v>
      </c>
      <c r="AC90" s="1"/>
      <c r="AD90" s="1" t="s">
        <v>51</v>
      </c>
      <c r="AE90" s="1" t="s">
        <v>36</v>
      </c>
      <c r="AF90" s="1" t="s">
        <v>39</v>
      </c>
      <c r="AG90" s="1" t="s">
        <v>313</v>
      </c>
    </row>
    <row r="91" spans="1:33">
      <c r="A91" s="1" t="s">
        <v>314</v>
      </c>
      <c r="B91" s="1" t="s">
        <v>315</v>
      </c>
      <c r="C91" s="4" t="b">
        <f t="shared" si="18"/>
        <v>1</v>
      </c>
      <c r="D91" s="4" t="b">
        <f t="shared" si="19"/>
        <v>0</v>
      </c>
      <c r="E91" s="4" t="b">
        <f t="shared" si="20"/>
        <v>0</v>
      </c>
      <c r="F91" s="4" t="b">
        <f t="shared" si="21"/>
        <v>0</v>
      </c>
      <c r="G91" s="1" t="b">
        <f t="shared" si="22"/>
        <v>0</v>
      </c>
      <c r="H91" s="1" t="b">
        <f t="shared" si="23"/>
        <v>0</v>
      </c>
      <c r="I91" s="1" t="b">
        <f t="shared" si="24"/>
        <v>0</v>
      </c>
      <c r="J91" s="1" t="b">
        <f t="shared" si="25"/>
        <v>0</v>
      </c>
      <c r="K91" s="1" t="b">
        <f t="shared" si="26"/>
        <v>0</v>
      </c>
      <c r="L91" s="1" t="b">
        <f t="shared" si="27"/>
        <v>0</v>
      </c>
      <c r="M91" s="1" t="b">
        <f t="shared" si="28"/>
        <v>0</v>
      </c>
      <c r="N91" s="1" t="b">
        <f t="shared" si="29"/>
        <v>0</v>
      </c>
      <c r="O91" s="1" t="b">
        <f t="shared" si="30"/>
        <v>0</v>
      </c>
      <c r="P91" s="1" t="b">
        <f t="shared" si="31"/>
        <v>1</v>
      </c>
      <c r="Q91" s="1" t="b">
        <f t="shared" si="32"/>
        <v>0</v>
      </c>
      <c r="R91" s="1" t="b">
        <f t="shared" si="33"/>
        <v>0</v>
      </c>
      <c r="S91" s="1" t="b">
        <f t="shared" si="34"/>
        <v>1</v>
      </c>
      <c r="T91" s="1" t="b">
        <f t="shared" si="35"/>
        <v>1</v>
      </c>
      <c r="U91" s="1" t="b">
        <f t="shared" si="36"/>
        <v>0</v>
      </c>
      <c r="V91" s="1"/>
      <c r="W91" s="1" t="s">
        <v>34</v>
      </c>
      <c r="X91" s="1">
        <v>652</v>
      </c>
      <c r="Y91" s="1">
        <v>1760.54</v>
      </c>
      <c r="Z91" s="1" t="s">
        <v>97</v>
      </c>
      <c r="AA91" s="1"/>
      <c r="AB91" s="1" t="s">
        <v>105</v>
      </c>
      <c r="AC91" s="1"/>
      <c r="AD91" s="1" t="s">
        <v>38</v>
      </c>
      <c r="AE91" s="1" t="s">
        <v>36</v>
      </c>
      <c r="AF91" s="1" t="s">
        <v>39</v>
      </c>
      <c r="AG91" s="1" t="s">
        <v>316</v>
      </c>
    </row>
    <row r="92" spans="1:33">
      <c r="A92" s="1" t="s">
        <v>317</v>
      </c>
      <c r="B92" s="1" t="s">
        <v>318</v>
      </c>
      <c r="C92" s="4" t="b">
        <f t="shared" si="18"/>
        <v>0</v>
      </c>
      <c r="D92" s="4" t="b">
        <f t="shared" si="19"/>
        <v>1</v>
      </c>
      <c r="E92" s="4" t="b">
        <f t="shared" si="20"/>
        <v>0</v>
      </c>
      <c r="F92" s="4" t="b">
        <f t="shared" si="21"/>
        <v>0</v>
      </c>
      <c r="G92" s="1" t="b">
        <f t="shared" si="22"/>
        <v>0</v>
      </c>
      <c r="H92" s="1" t="b">
        <f t="shared" si="23"/>
        <v>0</v>
      </c>
      <c r="I92" s="1" t="b">
        <f t="shared" si="24"/>
        <v>0</v>
      </c>
      <c r="J92" s="1" t="b">
        <f t="shared" si="25"/>
        <v>0</v>
      </c>
      <c r="K92" s="1" t="b">
        <f t="shared" si="26"/>
        <v>0</v>
      </c>
      <c r="L92" s="1" t="b">
        <f t="shared" si="27"/>
        <v>0</v>
      </c>
      <c r="M92" s="1" t="b">
        <f t="shared" si="28"/>
        <v>0</v>
      </c>
      <c r="N92" s="1" t="b">
        <f t="shared" si="29"/>
        <v>0</v>
      </c>
      <c r="O92" s="1" t="b">
        <f t="shared" si="30"/>
        <v>0</v>
      </c>
      <c r="P92" s="1" t="b">
        <f t="shared" si="31"/>
        <v>1</v>
      </c>
      <c r="Q92" s="1" t="b">
        <f t="shared" si="32"/>
        <v>0</v>
      </c>
      <c r="R92" s="1" t="b">
        <f t="shared" si="33"/>
        <v>0</v>
      </c>
      <c r="S92" s="1" t="b">
        <f t="shared" si="34"/>
        <v>1</v>
      </c>
      <c r="T92" s="1" t="b">
        <f t="shared" si="35"/>
        <v>1</v>
      </c>
      <c r="U92" s="1" t="b">
        <f t="shared" si="36"/>
        <v>0</v>
      </c>
      <c r="V92" s="1"/>
      <c r="W92" s="1" t="s">
        <v>34</v>
      </c>
      <c r="X92" s="1">
        <v>435</v>
      </c>
      <c r="Y92" s="1">
        <v>1173.69</v>
      </c>
      <c r="Z92" s="1" t="s">
        <v>97</v>
      </c>
      <c r="AA92" s="1"/>
      <c r="AB92" s="1" t="s">
        <v>105</v>
      </c>
      <c r="AC92" s="1"/>
      <c r="AD92" s="1" t="s">
        <v>51</v>
      </c>
      <c r="AE92" s="1" t="s">
        <v>36</v>
      </c>
      <c r="AF92" s="1" t="s">
        <v>39</v>
      </c>
      <c r="AG92" s="1" t="s">
        <v>319</v>
      </c>
    </row>
    <row r="93" spans="1:33">
      <c r="A93" s="1" t="s">
        <v>320</v>
      </c>
      <c r="B93" s="1" t="s">
        <v>321</v>
      </c>
      <c r="C93" s="4" t="b">
        <f t="shared" si="18"/>
        <v>1</v>
      </c>
      <c r="D93" s="4" t="b">
        <f t="shared" si="19"/>
        <v>0</v>
      </c>
      <c r="E93" s="4" t="b">
        <f t="shared" si="20"/>
        <v>0</v>
      </c>
      <c r="F93" s="4" t="b">
        <f t="shared" si="21"/>
        <v>0</v>
      </c>
      <c r="G93" s="1" t="b">
        <f t="shared" si="22"/>
        <v>0</v>
      </c>
      <c r="H93" s="1" t="b">
        <f t="shared" si="23"/>
        <v>0</v>
      </c>
      <c r="I93" s="1" t="b">
        <f t="shared" si="24"/>
        <v>0</v>
      </c>
      <c r="J93" s="1" t="b">
        <f t="shared" si="25"/>
        <v>0</v>
      </c>
      <c r="K93" s="1" t="b">
        <f t="shared" si="26"/>
        <v>0</v>
      </c>
      <c r="L93" s="1" t="b">
        <f t="shared" si="27"/>
        <v>0</v>
      </c>
      <c r="M93" s="1" t="b">
        <f t="shared" si="28"/>
        <v>0</v>
      </c>
      <c r="N93" s="1" t="b">
        <f t="shared" si="29"/>
        <v>0</v>
      </c>
      <c r="O93" s="1" t="b">
        <f t="shared" si="30"/>
        <v>0</v>
      </c>
      <c r="P93" s="1" t="b">
        <f t="shared" si="31"/>
        <v>1</v>
      </c>
      <c r="Q93" s="1" t="b">
        <f t="shared" si="32"/>
        <v>0</v>
      </c>
      <c r="R93" s="1" t="b">
        <f t="shared" si="33"/>
        <v>0</v>
      </c>
      <c r="S93" s="1" t="b">
        <f t="shared" si="34"/>
        <v>1</v>
      </c>
      <c r="T93" s="1" t="b">
        <f t="shared" si="35"/>
        <v>1</v>
      </c>
      <c r="U93" s="1" t="b">
        <f t="shared" si="36"/>
        <v>0</v>
      </c>
      <c r="V93" s="1"/>
      <c r="W93" s="1" t="s">
        <v>34</v>
      </c>
      <c r="X93" s="1">
        <v>1490</v>
      </c>
      <c r="Y93" s="1">
        <v>4024.08</v>
      </c>
      <c r="Z93" s="1" t="s">
        <v>97</v>
      </c>
      <c r="AA93" s="1"/>
      <c r="AB93" s="1" t="s">
        <v>98</v>
      </c>
      <c r="AC93" s="1"/>
      <c r="AD93" s="1" t="s">
        <v>38</v>
      </c>
      <c r="AE93" s="1" t="s">
        <v>36</v>
      </c>
      <c r="AF93" s="1" t="s">
        <v>39</v>
      </c>
      <c r="AG93" s="1" t="s">
        <v>322</v>
      </c>
    </row>
    <row r="94" spans="1:33">
      <c r="A94" s="1" t="s">
        <v>323</v>
      </c>
      <c r="B94" s="1" t="s">
        <v>324</v>
      </c>
      <c r="C94" s="4" t="b">
        <f t="shared" si="18"/>
        <v>0</v>
      </c>
      <c r="D94" s="4" t="b">
        <f t="shared" si="19"/>
        <v>1</v>
      </c>
      <c r="E94" s="4" t="b">
        <f t="shared" si="20"/>
        <v>0</v>
      </c>
      <c r="F94" s="4" t="b">
        <f t="shared" si="21"/>
        <v>0</v>
      </c>
      <c r="G94" s="1" t="b">
        <f t="shared" si="22"/>
        <v>0</v>
      </c>
      <c r="H94" s="1" t="b">
        <f t="shared" si="23"/>
        <v>0</v>
      </c>
      <c r="I94" s="1" t="b">
        <f t="shared" si="24"/>
        <v>0</v>
      </c>
      <c r="J94" s="1" t="b">
        <f t="shared" si="25"/>
        <v>0</v>
      </c>
      <c r="K94" s="1" t="b">
        <f t="shared" si="26"/>
        <v>0</v>
      </c>
      <c r="L94" s="1" t="b">
        <f t="shared" si="27"/>
        <v>0</v>
      </c>
      <c r="M94" s="1" t="b">
        <f t="shared" si="28"/>
        <v>0</v>
      </c>
      <c r="N94" s="1" t="b">
        <f t="shared" si="29"/>
        <v>0</v>
      </c>
      <c r="O94" s="1" t="b">
        <f t="shared" si="30"/>
        <v>0</v>
      </c>
      <c r="P94" s="1" t="b">
        <f t="shared" si="31"/>
        <v>1</v>
      </c>
      <c r="Q94" s="1" t="b">
        <f t="shared" si="32"/>
        <v>0</v>
      </c>
      <c r="R94" s="1" t="b">
        <f t="shared" si="33"/>
        <v>0</v>
      </c>
      <c r="S94" s="1" t="b">
        <f t="shared" si="34"/>
        <v>1</v>
      </c>
      <c r="T94" s="1" t="b">
        <f t="shared" si="35"/>
        <v>1</v>
      </c>
      <c r="U94" s="1" t="b">
        <f t="shared" si="36"/>
        <v>0</v>
      </c>
      <c r="V94" s="1"/>
      <c r="W94" s="1" t="s">
        <v>34</v>
      </c>
      <c r="X94" s="1">
        <v>994</v>
      </c>
      <c r="Y94" s="1">
        <v>2682.72</v>
      </c>
      <c r="Z94" s="1" t="s">
        <v>97</v>
      </c>
      <c r="AA94" s="1"/>
      <c r="AB94" s="1" t="s">
        <v>98</v>
      </c>
      <c r="AC94" s="1"/>
      <c r="AD94" s="1" t="s">
        <v>51</v>
      </c>
      <c r="AE94" s="1" t="s">
        <v>36</v>
      </c>
      <c r="AF94" s="1" t="s">
        <v>39</v>
      </c>
      <c r="AG94" s="1" t="s">
        <v>325</v>
      </c>
    </row>
    <row r="95" spans="1:33">
      <c r="A95" s="1" t="s">
        <v>326</v>
      </c>
      <c r="B95" s="1" t="s">
        <v>327</v>
      </c>
      <c r="C95" s="4" t="b">
        <f t="shared" si="18"/>
        <v>1</v>
      </c>
      <c r="D95" s="4" t="b">
        <f t="shared" si="19"/>
        <v>0</v>
      </c>
      <c r="E95" s="4" t="b">
        <f t="shared" si="20"/>
        <v>0</v>
      </c>
      <c r="F95" s="4" t="b">
        <f t="shared" si="21"/>
        <v>0</v>
      </c>
      <c r="G95" s="1" t="b">
        <f t="shared" si="22"/>
        <v>0</v>
      </c>
      <c r="H95" s="1" t="b">
        <f t="shared" si="23"/>
        <v>0</v>
      </c>
      <c r="I95" s="1" t="b">
        <f t="shared" si="24"/>
        <v>0</v>
      </c>
      <c r="J95" s="1" t="b">
        <f t="shared" si="25"/>
        <v>1</v>
      </c>
      <c r="K95" s="1" t="b">
        <f t="shared" si="26"/>
        <v>1</v>
      </c>
      <c r="L95" s="1" t="b">
        <f t="shared" si="27"/>
        <v>0</v>
      </c>
      <c r="M95" s="1" t="b">
        <f t="shared" si="28"/>
        <v>0</v>
      </c>
      <c r="N95" s="1" t="b">
        <f t="shared" si="29"/>
        <v>0</v>
      </c>
      <c r="O95" s="1" t="b">
        <f t="shared" si="30"/>
        <v>0</v>
      </c>
      <c r="P95" s="1" t="b">
        <f t="shared" si="31"/>
        <v>0</v>
      </c>
      <c r="Q95" s="1" t="b">
        <f t="shared" si="32"/>
        <v>0</v>
      </c>
      <c r="R95" s="1" t="b">
        <f t="shared" si="33"/>
        <v>0</v>
      </c>
      <c r="S95" s="1" t="b">
        <f t="shared" si="34"/>
        <v>0</v>
      </c>
      <c r="T95" s="1" t="b">
        <f t="shared" si="35"/>
        <v>0</v>
      </c>
      <c r="U95" s="1" t="b">
        <f t="shared" si="36"/>
        <v>0</v>
      </c>
      <c r="V95" s="1"/>
      <c r="W95" s="1" t="s">
        <v>34</v>
      </c>
      <c r="X95" s="1">
        <v>2070</v>
      </c>
      <c r="Y95" s="1">
        <v>5589</v>
      </c>
      <c r="Z95" s="1" t="s">
        <v>195</v>
      </c>
      <c r="AA95" s="1"/>
      <c r="AB95" s="1" t="s">
        <v>37</v>
      </c>
      <c r="AC95" s="1"/>
      <c r="AD95" s="1" t="s">
        <v>38</v>
      </c>
      <c r="AE95" s="1"/>
      <c r="AF95" s="1" t="s">
        <v>39</v>
      </c>
      <c r="AG95" s="1" t="s">
        <v>328</v>
      </c>
    </row>
    <row r="96" spans="1:33">
      <c r="A96" s="1" t="s">
        <v>329</v>
      </c>
      <c r="B96" s="1" t="s">
        <v>330</v>
      </c>
      <c r="C96" s="4" t="b">
        <f t="shared" si="18"/>
        <v>0</v>
      </c>
      <c r="D96" s="4" t="b">
        <f t="shared" si="19"/>
        <v>1</v>
      </c>
      <c r="E96" s="4" t="b">
        <f t="shared" si="20"/>
        <v>0</v>
      </c>
      <c r="F96" s="4" t="b">
        <f t="shared" si="21"/>
        <v>0</v>
      </c>
      <c r="G96" s="1" t="b">
        <f t="shared" si="22"/>
        <v>0</v>
      </c>
      <c r="H96" s="1" t="b">
        <f t="shared" si="23"/>
        <v>0</v>
      </c>
      <c r="I96" s="1" t="b">
        <f t="shared" si="24"/>
        <v>0</v>
      </c>
      <c r="J96" s="1" t="b">
        <f t="shared" si="25"/>
        <v>1</v>
      </c>
      <c r="K96" s="1" t="b">
        <f t="shared" si="26"/>
        <v>1</v>
      </c>
      <c r="L96" s="1" t="b">
        <f t="shared" si="27"/>
        <v>0</v>
      </c>
      <c r="M96" s="1" t="b">
        <f t="shared" si="28"/>
        <v>0</v>
      </c>
      <c r="N96" s="1" t="b">
        <f t="shared" si="29"/>
        <v>0</v>
      </c>
      <c r="O96" s="1" t="b">
        <f t="shared" si="30"/>
        <v>0</v>
      </c>
      <c r="P96" s="1" t="b">
        <f t="shared" si="31"/>
        <v>0</v>
      </c>
      <c r="Q96" s="1" t="b">
        <f t="shared" si="32"/>
        <v>0</v>
      </c>
      <c r="R96" s="1" t="b">
        <f t="shared" si="33"/>
        <v>0</v>
      </c>
      <c r="S96" s="1" t="b">
        <f t="shared" si="34"/>
        <v>0</v>
      </c>
      <c r="T96" s="1" t="b">
        <f t="shared" si="35"/>
        <v>0</v>
      </c>
      <c r="U96" s="1" t="b">
        <f t="shared" si="36"/>
        <v>0</v>
      </c>
      <c r="V96" s="1"/>
      <c r="W96" s="1" t="s">
        <v>34</v>
      </c>
      <c r="X96" s="1">
        <v>1380</v>
      </c>
      <c r="Y96" s="1">
        <v>3726</v>
      </c>
      <c r="Z96" s="1" t="s">
        <v>195</v>
      </c>
      <c r="AA96" s="1"/>
      <c r="AB96" s="1"/>
      <c r="AC96" s="1"/>
      <c r="AD96" s="1" t="s">
        <v>51</v>
      </c>
      <c r="AE96" s="1"/>
      <c r="AF96" s="1" t="s">
        <v>39</v>
      </c>
      <c r="AG96" s="1" t="s">
        <v>331</v>
      </c>
    </row>
    <row r="97" spans="1:33">
      <c r="A97" s="1" t="s">
        <v>332</v>
      </c>
      <c r="B97" s="1" t="s">
        <v>333</v>
      </c>
      <c r="C97" s="4" t="b">
        <f t="shared" si="18"/>
        <v>1</v>
      </c>
      <c r="D97" s="4" t="b">
        <f t="shared" si="19"/>
        <v>0</v>
      </c>
      <c r="E97" s="4" t="b">
        <f t="shared" si="20"/>
        <v>0</v>
      </c>
      <c r="F97" s="4" t="b">
        <f t="shared" si="21"/>
        <v>0</v>
      </c>
      <c r="G97" s="1" t="b">
        <f t="shared" si="22"/>
        <v>0</v>
      </c>
      <c r="H97" s="1" t="b">
        <f t="shared" si="23"/>
        <v>0</v>
      </c>
      <c r="I97" s="1" t="b">
        <f t="shared" si="24"/>
        <v>0</v>
      </c>
      <c r="J97" s="1" t="b">
        <f t="shared" si="25"/>
        <v>1</v>
      </c>
      <c r="K97" s="1" t="b">
        <f t="shared" si="26"/>
        <v>1</v>
      </c>
      <c r="L97" s="1" t="b">
        <f t="shared" si="27"/>
        <v>0</v>
      </c>
      <c r="M97" s="1" t="b">
        <f t="shared" si="28"/>
        <v>0</v>
      </c>
      <c r="N97" s="1" t="b">
        <f t="shared" si="29"/>
        <v>0</v>
      </c>
      <c r="O97" s="1" t="b">
        <f t="shared" si="30"/>
        <v>0</v>
      </c>
      <c r="P97" s="1" t="b">
        <f t="shared" si="31"/>
        <v>0</v>
      </c>
      <c r="Q97" s="1" t="b">
        <f t="shared" si="32"/>
        <v>0</v>
      </c>
      <c r="R97" s="1" t="b">
        <f t="shared" si="33"/>
        <v>0</v>
      </c>
      <c r="S97" s="1" t="b">
        <f t="shared" si="34"/>
        <v>0</v>
      </c>
      <c r="T97" s="1" t="b">
        <f t="shared" si="35"/>
        <v>0</v>
      </c>
      <c r="U97" s="1" t="b">
        <f t="shared" si="36"/>
        <v>0</v>
      </c>
      <c r="V97" s="1"/>
      <c r="W97" s="1" t="s">
        <v>34</v>
      </c>
      <c r="X97" s="1">
        <v>2070</v>
      </c>
      <c r="Y97" s="1">
        <v>5589</v>
      </c>
      <c r="Z97" s="1" t="s">
        <v>195</v>
      </c>
      <c r="AA97" s="1"/>
      <c r="AB97" s="1"/>
      <c r="AC97" s="1"/>
      <c r="AD97" s="1" t="s">
        <v>38</v>
      </c>
      <c r="AE97" s="1"/>
      <c r="AF97" s="1" t="s">
        <v>39</v>
      </c>
      <c r="AG97" s="1" t="s">
        <v>334</v>
      </c>
    </row>
    <row r="98" spans="1:33">
      <c r="A98" s="1" t="s">
        <v>335</v>
      </c>
      <c r="B98" s="1" t="s">
        <v>336</v>
      </c>
      <c r="C98" s="4" t="b">
        <f t="shared" si="18"/>
        <v>0</v>
      </c>
      <c r="D98" s="4" t="b">
        <f t="shared" si="19"/>
        <v>1</v>
      </c>
      <c r="E98" s="4" t="b">
        <f t="shared" si="20"/>
        <v>0</v>
      </c>
      <c r="F98" s="4" t="b">
        <f t="shared" si="21"/>
        <v>0</v>
      </c>
      <c r="G98" s="1" t="b">
        <f t="shared" si="22"/>
        <v>0</v>
      </c>
      <c r="H98" s="1" t="b">
        <f t="shared" si="23"/>
        <v>0</v>
      </c>
      <c r="I98" s="1" t="b">
        <f t="shared" si="24"/>
        <v>0</v>
      </c>
      <c r="J98" s="1" t="b">
        <f t="shared" si="25"/>
        <v>1</v>
      </c>
      <c r="K98" s="1" t="b">
        <f t="shared" si="26"/>
        <v>1</v>
      </c>
      <c r="L98" s="1" t="b">
        <f t="shared" si="27"/>
        <v>0</v>
      </c>
      <c r="M98" s="1" t="b">
        <f t="shared" si="28"/>
        <v>0</v>
      </c>
      <c r="N98" s="1" t="b">
        <f t="shared" si="29"/>
        <v>0</v>
      </c>
      <c r="O98" s="1" t="b">
        <f t="shared" si="30"/>
        <v>0</v>
      </c>
      <c r="P98" s="1" t="b">
        <f t="shared" si="31"/>
        <v>0</v>
      </c>
      <c r="Q98" s="1" t="b">
        <f t="shared" si="32"/>
        <v>0</v>
      </c>
      <c r="R98" s="1" t="b">
        <f t="shared" si="33"/>
        <v>0</v>
      </c>
      <c r="S98" s="1" t="b">
        <f t="shared" si="34"/>
        <v>0</v>
      </c>
      <c r="T98" s="1" t="b">
        <f t="shared" si="35"/>
        <v>0</v>
      </c>
      <c r="U98" s="1" t="b">
        <f t="shared" si="36"/>
        <v>0</v>
      </c>
      <c r="V98" s="1"/>
      <c r="W98" s="1" t="s">
        <v>34</v>
      </c>
      <c r="X98" s="1">
        <v>1380</v>
      </c>
      <c r="Y98" s="1">
        <v>3726</v>
      </c>
      <c r="Z98" s="1" t="s">
        <v>195</v>
      </c>
      <c r="AA98" s="1"/>
      <c r="AB98" s="1"/>
      <c r="AC98" s="1"/>
      <c r="AD98" s="1"/>
      <c r="AE98" s="1"/>
      <c r="AF98" s="1" t="s">
        <v>39</v>
      </c>
      <c r="AG98" s="1" t="s">
        <v>337</v>
      </c>
    </row>
    <row r="99" spans="1:33">
      <c r="A99" s="1" t="s">
        <v>338</v>
      </c>
      <c r="B99" s="1" t="s">
        <v>339</v>
      </c>
      <c r="C99" s="4" t="b">
        <f t="shared" si="18"/>
        <v>1</v>
      </c>
      <c r="D99" s="4" t="b">
        <f t="shared" si="19"/>
        <v>0</v>
      </c>
      <c r="E99" s="4" t="b">
        <f t="shared" si="20"/>
        <v>0</v>
      </c>
      <c r="F99" s="4" t="b">
        <f t="shared" si="21"/>
        <v>0</v>
      </c>
      <c r="G99" s="1" t="b">
        <f t="shared" si="22"/>
        <v>0</v>
      </c>
      <c r="H99" s="1" t="b">
        <f t="shared" si="23"/>
        <v>0</v>
      </c>
      <c r="I99" s="1" t="b">
        <f t="shared" si="24"/>
        <v>0</v>
      </c>
      <c r="J99" s="1" t="b">
        <f t="shared" si="25"/>
        <v>1</v>
      </c>
      <c r="K99" s="1" t="b">
        <f t="shared" si="26"/>
        <v>1</v>
      </c>
      <c r="L99" s="1" t="b">
        <f t="shared" si="27"/>
        <v>0</v>
      </c>
      <c r="M99" s="1" t="b">
        <f t="shared" si="28"/>
        <v>0</v>
      </c>
      <c r="N99" s="1" t="b">
        <f t="shared" si="29"/>
        <v>0</v>
      </c>
      <c r="O99" s="1" t="b">
        <f t="shared" si="30"/>
        <v>0</v>
      </c>
      <c r="P99" s="1" t="b">
        <f t="shared" si="31"/>
        <v>0</v>
      </c>
      <c r="Q99" s="1" t="b">
        <f t="shared" si="32"/>
        <v>0</v>
      </c>
      <c r="R99" s="1" t="b">
        <f t="shared" si="33"/>
        <v>0</v>
      </c>
      <c r="S99" s="1" t="b">
        <f t="shared" si="34"/>
        <v>0</v>
      </c>
      <c r="T99" s="1" t="b">
        <f t="shared" si="35"/>
        <v>0</v>
      </c>
      <c r="U99" s="1" t="b">
        <f t="shared" si="36"/>
        <v>0</v>
      </c>
      <c r="V99" s="1"/>
      <c r="W99" s="1" t="s">
        <v>34</v>
      </c>
      <c r="X99" s="1">
        <v>8280</v>
      </c>
      <c r="Y99" s="1">
        <v>22356</v>
      </c>
      <c r="Z99" s="1" t="s">
        <v>195</v>
      </c>
      <c r="AA99" s="1"/>
      <c r="AB99" s="1" t="s">
        <v>43</v>
      </c>
      <c r="AC99" s="1"/>
      <c r="AD99" s="1" t="s">
        <v>38</v>
      </c>
      <c r="AE99" s="1"/>
      <c r="AF99" s="1" t="s">
        <v>39</v>
      </c>
      <c r="AG99" s="1" t="s">
        <v>340</v>
      </c>
    </row>
    <row r="100" spans="1:33">
      <c r="A100" s="1" t="s">
        <v>341</v>
      </c>
      <c r="B100" s="1" t="s">
        <v>342</v>
      </c>
      <c r="C100" s="4" t="b">
        <f t="shared" si="18"/>
        <v>1</v>
      </c>
      <c r="D100" s="4" t="b">
        <f t="shared" si="19"/>
        <v>0</v>
      </c>
      <c r="E100" s="4" t="b">
        <f t="shared" si="20"/>
        <v>0</v>
      </c>
      <c r="F100" s="4" t="b">
        <f t="shared" si="21"/>
        <v>0</v>
      </c>
      <c r="G100" s="1" t="b">
        <f t="shared" si="22"/>
        <v>0</v>
      </c>
      <c r="H100" s="1" t="b">
        <f t="shared" si="23"/>
        <v>0</v>
      </c>
      <c r="I100" s="1" t="b">
        <f t="shared" si="24"/>
        <v>0</v>
      </c>
      <c r="J100" s="1" t="b">
        <f t="shared" si="25"/>
        <v>1</v>
      </c>
      <c r="K100" s="1" t="b">
        <f t="shared" si="26"/>
        <v>1</v>
      </c>
      <c r="L100" s="1" t="b">
        <f t="shared" si="27"/>
        <v>0</v>
      </c>
      <c r="M100" s="1" t="b">
        <f t="shared" si="28"/>
        <v>0</v>
      </c>
      <c r="N100" s="1" t="b">
        <f t="shared" si="29"/>
        <v>0</v>
      </c>
      <c r="O100" s="1" t="b">
        <f t="shared" si="30"/>
        <v>0</v>
      </c>
      <c r="P100" s="1" t="b">
        <f t="shared" si="31"/>
        <v>0</v>
      </c>
      <c r="Q100" s="1" t="b">
        <f t="shared" si="32"/>
        <v>0</v>
      </c>
      <c r="R100" s="1" t="b">
        <f t="shared" si="33"/>
        <v>0</v>
      </c>
      <c r="S100" s="1" t="b">
        <f t="shared" si="34"/>
        <v>0</v>
      </c>
      <c r="T100" s="1" t="b">
        <f t="shared" si="35"/>
        <v>0</v>
      </c>
      <c r="U100" s="1" t="b">
        <f t="shared" si="36"/>
        <v>0</v>
      </c>
      <c r="V100" s="1"/>
      <c r="W100" s="1" t="s">
        <v>34</v>
      </c>
      <c r="X100" s="1">
        <v>29808</v>
      </c>
      <c r="Y100" s="1">
        <v>80481.600000000006</v>
      </c>
      <c r="Z100" s="1" t="s">
        <v>195</v>
      </c>
      <c r="AA100" s="1"/>
      <c r="AB100" s="1" t="s">
        <v>47</v>
      </c>
      <c r="AC100" s="1"/>
      <c r="AD100" s="1" t="s">
        <v>38</v>
      </c>
      <c r="AE100" s="1"/>
      <c r="AF100" s="1" t="s">
        <v>39</v>
      </c>
      <c r="AG100" s="1" t="s">
        <v>343</v>
      </c>
    </row>
    <row r="101" spans="1:33">
      <c r="A101" s="1" t="s">
        <v>344</v>
      </c>
      <c r="B101" s="1" t="s">
        <v>345</v>
      </c>
      <c r="C101" s="4" t="b">
        <f t="shared" si="18"/>
        <v>0</v>
      </c>
      <c r="D101" s="4" t="b">
        <f t="shared" si="19"/>
        <v>1</v>
      </c>
      <c r="E101" s="4" t="b">
        <f t="shared" si="20"/>
        <v>0</v>
      </c>
      <c r="F101" s="4" t="b">
        <f t="shared" si="21"/>
        <v>0</v>
      </c>
      <c r="G101" s="1" t="b">
        <f t="shared" si="22"/>
        <v>0</v>
      </c>
      <c r="H101" s="1" t="b">
        <f t="shared" si="23"/>
        <v>0</v>
      </c>
      <c r="I101" s="1" t="b">
        <f t="shared" si="24"/>
        <v>0</v>
      </c>
      <c r="J101" s="1" t="b">
        <f t="shared" si="25"/>
        <v>1</v>
      </c>
      <c r="K101" s="1" t="b">
        <f t="shared" si="26"/>
        <v>1</v>
      </c>
      <c r="L101" s="1" t="b">
        <f t="shared" si="27"/>
        <v>0</v>
      </c>
      <c r="M101" s="1" t="b">
        <f t="shared" si="28"/>
        <v>0</v>
      </c>
      <c r="N101" s="1" t="b">
        <f t="shared" si="29"/>
        <v>0</v>
      </c>
      <c r="O101" s="1" t="b">
        <f t="shared" si="30"/>
        <v>0</v>
      </c>
      <c r="P101" s="1" t="b">
        <f t="shared" si="31"/>
        <v>0</v>
      </c>
      <c r="Q101" s="1" t="b">
        <f t="shared" si="32"/>
        <v>0</v>
      </c>
      <c r="R101" s="1" t="b">
        <f t="shared" si="33"/>
        <v>0</v>
      </c>
      <c r="S101" s="1" t="b">
        <f t="shared" si="34"/>
        <v>0</v>
      </c>
      <c r="T101" s="1" t="b">
        <f t="shared" si="35"/>
        <v>0</v>
      </c>
      <c r="U101" s="1" t="b">
        <f t="shared" si="36"/>
        <v>0</v>
      </c>
      <c r="V101" s="1"/>
      <c r="W101" s="1" t="s">
        <v>34</v>
      </c>
      <c r="X101" s="1">
        <v>19872</v>
      </c>
      <c r="Y101" s="1">
        <v>53654.400000000001</v>
      </c>
      <c r="Z101" s="1" t="s">
        <v>195</v>
      </c>
      <c r="AA101" s="1"/>
      <c r="AB101" s="1" t="s">
        <v>47</v>
      </c>
      <c r="AC101" s="1"/>
      <c r="AD101" s="1" t="s">
        <v>51</v>
      </c>
      <c r="AE101" s="1"/>
      <c r="AF101" s="1" t="s">
        <v>39</v>
      </c>
      <c r="AG101" s="1" t="s">
        <v>346</v>
      </c>
    </row>
    <row r="102" spans="1:33">
      <c r="A102" s="1" t="s">
        <v>347</v>
      </c>
      <c r="B102" s="1" t="s">
        <v>348</v>
      </c>
      <c r="C102" s="4" t="b">
        <f t="shared" si="18"/>
        <v>0</v>
      </c>
      <c r="D102" s="4" t="b">
        <f t="shared" si="19"/>
        <v>1</v>
      </c>
      <c r="E102" s="4" t="b">
        <f t="shared" si="20"/>
        <v>0</v>
      </c>
      <c r="F102" s="4" t="b">
        <f t="shared" si="21"/>
        <v>0</v>
      </c>
      <c r="G102" s="1" t="b">
        <f t="shared" si="22"/>
        <v>0</v>
      </c>
      <c r="H102" s="1" t="b">
        <f t="shared" si="23"/>
        <v>0</v>
      </c>
      <c r="I102" s="1" t="b">
        <f t="shared" si="24"/>
        <v>0</v>
      </c>
      <c r="J102" s="1" t="b">
        <f t="shared" si="25"/>
        <v>1</v>
      </c>
      <c r="K102" s="1" t="b">
        <f t="shared" si="26"/>
        <v>1</v>
      </c>
      <c r="L102" s="1" t="b">
        <f t="shared" si="27"/>
        <v>0</v>
      </c>
      <c r="M102" s="1" t="b">
        <f t="shared" si="28"/>
        <v>0</v>
      </c>
      <c r="N102" s="1" t="b">
        <f t="shared" si="29"/>
        <v>0</v>
      </c>
      <c r="O102" s="1" t="b">
        <f t="shared" si="30"/>
        <v>0</v>
      </c>
      <c r="P102" s="1" t="b">
        <f t="shared" si="31"/>
        <v>0</v>
      </c>
      <c r="Q102" s="1" t="b">
        <f t="shared" si="32"/>
        <v>0</v>
      </c>
      <c r="R102" s="1" t="b">
        <f t="shared" si="33"/>
        <v>0</v>
      </c>
      <c r="S102" s="1" t="b">
        <f t="shared" si="34"/>
        <v>0</v>
      </c>
      <c r="T102" s="1" t="b">
        <f t="shared" si="35"/>
        <v>0</v>
      </c>
      <c r="U102" s="1" t="b">
        <f t="shared" si="36"/>
        <v>0</v>
      </c>
      <c r="V102" s="1"/>
      <c r="W102" s="1" t="s">
        <v>34</v>
      </c>
      <c r="X102" s="1">
        <v>5520</v>
      </c>
      <c r="Y102" s="1">
        <v>14904</v>
      </c>
      <c r="Z102" s="1" t="s">
        <v>195</v>
      </c>
      <c r="AA102" s="1"/>
      <c r="AB102" s="1" t="s">
        <v>43</v>
      </c>
      <c r="AC102" s="1"/>
      <c r="AD102" s="1" t="s">
        <v>51</v>
      </c>
      <c r="AE102" s="1"/>
      <c r="AF102" s="1" t="s">
        <v>39</v>
      </c>
      <c r="AG102" s="1" t="s">
        <v>349</v>
      </c>
    </row>
    <row r="103" spans="1:33">
      <c r="A103" s="1" t="s">
        <v>350</v>
      </c>
      <c r="B103" s="1" t="s">
        <v>351</v>
      </c>
      <c r="C103" s="4" t="b">
        <f t="shared" si="18"/>
        <v>0</v>
      </c>
      <c r="D103" s="4" t="b">
        <f t="shared" si="19"/>
        <v>1</v>
      </c>
      <c r="E103" s="4" t="b">
        <f t="shared" si="20"/>
        <v>1</v>
      </c>
      <c r="F103" s="4" t="b">
        <f t="shared" si="21"/>
        <v>0</v>
      </c>
      <c r="G103" s="1" t="b">
        <f t="shared" si="22"/>
        <v>0</v>
      </c>
      <c r="H103" s="1" t="b">
        <f t="shared" si="23"/>
        <v>0</v>
      </c>
      <c r="I103" s="1" t="b">
        <f t="shared" si="24"/>
        <v>0</v>
      </c>
      <c r="J103" s="1" t="b">
        <f t="shared" si="25"/>
        <v>1</v>
      </c>
      <c r="K103" s="1" t="b">
        <f t="shared" si="26"/>
        <v>1</v>
      </c>
      <c r="L103" s="1" t="b">
        <f t="shared" si="27"/>
        <v>0</v>
      </c>
      <c r="M103" s="1" t="b">
        <f t="shared" si="28"/>
        <v>0</v>
      </c>
      <c r="N103" s="1" t="b">
        <f t="shared" si="29"/>
        <v>0</v>
      </c>
      <c r="O103" s="1" t="b">
        <f t="shared" si="30"/>
        <v>0</v>
      </c>
      <c r="P103" s="1" t="b">
        <f t="shared" si="31"/>
        <v>0</v>
      </c>
      <c r="Q103" s="1" t="b">
        <f t="shared" si="32"/>
        <v>0</v>
      </c>
      <c r="R103" s="1" t="b">
        <f t="shared" si="33"/>
        <v>0</v>
      </c>
      <c r="S103" s="1" t="b">
        <f t="shared" si="34"/>
        <v>0</v>
      </c>
      <c r="T103" s="1" t="b">
        <f t="shared" si="35"/>
        <v>0</v>
      </c>
      <c r="U103" s="1" t="b">
        <f t="shared" si="36"/>
        <v>0</v>
      </c>
      <c r="V103" s="1"/>
      <c r="W103" s="1" t="s">
        <v>34</v>
      </c>
      <c r="X103" s="1">
        <v>5520</v>
      </c>
      <c r="Y103" s="1">
        <v>14904</v>
      </c>
      <c r="Z103" s="1" t="s">
        <v>195</v>
      </c>
      <c r="AA103" s="1"/>
      <c r="AB103" s="1" t="s">
        <v>43</v>
      </c>
      <c r="AC103" s="1"/>
      <c r="AD103" s="1" t="s">
        <v>51</v>
      </c>
      <c r="AE103" s="1"/>
      <c r="AF103" s="1" t="s">
        <v>39</v>
      </c>
      <c r="AG103" s="1" t="s">
        <v>352</v>
      </c>
    </row>
    <row r="104" spans="1:33">
      <c r="A104" s="1" t="s">
        <v>353</v>
      </c>
      <c r="B104" s="1" t="s">
        <v>354</v>
      </c>
      <c r="C104" s="4" t="b">
        <f t="shared" si="18"/>
        <v>1</v>
      </c>
      <c r="D104" s="4" t="b">
        <f t="shared" si="19"/>
        <v>0</v>
      </c>
      <c r="E104" s="4" t="b">
        <f t="shared" si="20"/>
        <v>1</v>
      </c>
      <c r="F104" s="4" t="b">
        <f t="shared" si="21"/>
        <v>0</v>
      </c>
      <c r="G104" s="1" t="b">
        <f t="shared" si="22"/>
        <v>0</v>
      </c>
      <c r="H104" s="1" t="b">
        <f t="shared" si="23"/>
        <v>0</v>
      </c>
      <c r="I104" s="1" t="b">
        <f t="shared" si="24"/>
        <v>0</v>
      </c>
      <c r="J104" s="1" t="b">
        <f t="shared" si="25"/>
        <v>1</v>
      </c>
      <c r="K104" s="1" t="b">
        <f t="shared" si="26"/>
        <v>1</v>
      </c>
      <c r="L104" s="1" t="b">
        <f t="shared" si="27"/>
        <v>0</v>
      </c>
      <c r="M104" s="1" t="b">
        <f t="shared" si="28"/>
        <v>0</v>
      </c>
      <c r="N104" s="1" t="b">
        <f t="shared" si="29"/>
        <v>0</v>
      </c>
      <c r="O104" s="1" t="b">
        <f t="shared" si="30"/>
        <v>0</v>
      </c>
      <c r="P104" s="1" t="b">
        <f t="shared" si="31"/>
        <v>0</v>
      </c>
      <c r="Q104" s="1" t="b">
        <f t="shared" si="32"/>
        <v>0</v>
      </c>
      <c r="R104" s="1" t="b">
        <f t="shared" si="33"/>
        <v>0</v>
      </c>
      <c r="S104" s="1" t="b">
        <f t="shared" si="34"/>
        <v>0</v>
      </c>
      <c r="T104" s="1" t="b">
        <f t="shared" si="35"/>
        <v>0</v>
      </c>
      <c r="U104" s="1" t="b">
        <f t="shared" si="36"/>
        <v>0</v>
      </c>
      <c r="V104" s="1"/>
      <c r="W104" s="1" t="s">
        <v>34</v>
      </c>
      <c r="X104" s="1">
        <v>8280</v>
      </c>
      <c r="Y104" s="1">
        <v>22356</v>
      </c>
      <c r="Z104" s="1" t="s">
        <v>195</v>
      </c>
      <c r="AA104" s="1"/>
      <c r="AB104" s="1" t="s">
        <v>43</v>
      </c>
      <c r="AC104" s="1"/>
      <c r="AD104" s="1" t="s">
        <v>38</v>
      </c>
      <c r="AE104" s="1"/>
      <c r="AF104" s="1" t="s">
        <v>39</v>
      </c>
      <c r="AG104" s="1" t="s">
        <v>355</v>
      </c>
    </row>
    <row r="105" spans="1:33">
      <c r="A105" s="1" t="s">
        <v>356</v>
      </c>
      <c r="B105" s="1" t="s">
        <v>357</v>
      </c>
      <c r="C105" s="4" t="b">
        <f t="shared" si="18"/>
        <v>0</v>
      </c>
      <c r="D105" s="4" t="b">
        <f t="shared" si="19"/>
        <v>1</v>
      </c>
      <c r="E105" s="4" t="b">
        <f t="shared" si="20"/>
        <v>1</v>
      </c>
      <c r="F105" s="4" t="b">
        <f t="shared" si="21"/>
        <v>0</v>
      </c>
      <c r="G105" s="1" t="b">
        <f t="shared" si="22"/>
        <v>0</v>
      </c>
      <c r="H105" s="1" t="b">
        <f t="shared" si="23"/>
        <v>0</v>
      </c>
      <c r="I105" s="1" t="b">
        <f t="shared" si="24"/>
        <v>0</v>
      </c>
      <c r="J105" s="1" t="b">
        <f t="shared" si="25"/>
        <v>1</v>
      </c>
      <c r="K105" s="1" t="b">
        <f t="shared" si="26"/>
        <v>1</v>
      </c>
      <c r="L105" s="1" t="b">
        <f t="shared" si="27"/>
        <v>0</v>
      </c>
      <c r="M105" s="1" t="b">
        <f t="shared" si="28"/>
        <v>0</v>
      </c>
      <c r="N105" s="1" t="b">
        <f t="shared" si="29"/>
        <v>0</v>
      </c>
      <c r="O105" s="1" t="b">
        <f t="shared" si="30"/>
        <v>0</v>
      </c>
      <c r="P105" s="1" t="b">
        <f t="shared" si="31"/>
        <v>0</v>
      </c>
      <c r="Q105" s="1" t="b">
        <f t="shared" si="32"/>
        <v>0</v>
      </c>
      <c r="R105" s="1" t="b">
        <f t="shared" si="33"/>
        <v>0</v>
      </c>
      <c r="S105" s="1" t="b">
        <f t="shared" si="34"/>
        <v>0</v>
      </c>
      <c r="T105" s="1" t="b">
        <f t="shared" si="35"/>
        <v>0</v>
      </c>
      <c r="U105" s="1" t="b">
        <f t="shared" si="36"/>
        <v>0</v>
      </c>
      <c r="V105" s="1"/>
      <c r="W105" s="1" t="s">
        <v>34</v>
      </c>
      <c r="X105" s="1">
        <v>19872</v>
      </c>
      <c r="Y105" s="1">
        <v>53654.400000000001</v>
      </c>
      <c r="Z105" s="1" t="s">
        <v>195</v>
      </c>
      <c r="AA105" s="1"/>
      <c r="AB105" s="1" t="s">
        <v>47</v>
      </c>
      <c r="AC105" s="1"/>
      <c r="AD105" s="1" t="s">
        <v>51</v>
      </c>
      <c r="AE105" s="1"/>
      <c r="AF105" s="1" t="s">
        <v>39</v>
      </c>
      <c r="AG105" s="1" t="s">
        <v>358</v>
      </c>
    </row>
    <row r="106" spans="1:33">
      <c r="A106" s="1" t="s">
        <v>359</v>
      </c>
      <c r="B106" s="1" t="s">
        <v>360</v>
      </c>
      <c r="C106" s="4" t="b">
        <f t="shared" si="18"/>
        <v>1</v>
      </c>
      <c r="D106" s="4" t="b">
        <f t="shared" si="19"/>
        <v>0</v>
      </c>
      <c r="E106" s="4" t="b">
        <f t="shared" si="20"/>
        <v>1</v>
      </c>
      <c r="F106" s="4" t="b">
        <f t="shared" si="21"/>
        <v>0</v>
      </c>
      <c r="G106" s="1" t="b">
        <f t="shared" si="22"/>
        <v>0</v>
      </c>
      <c r="H106" s="1" t="b">
        <f t="shared" si="23"/>
        <v>0</v>
      </c>
      <c r="I106" s="1" t="b">
        <f t="shared" si="24"/>
        <v>0</v>
      </c>
      <c r="J106" s="1" t="b">
        <f t="shared" si="25"/>
        <v>1</v>
      </c>
      <c r="K106" s="1" t="b">
        <f t="shared" si="26"/>
        <v>1</v>
      </c>
      <c r="L106" s="1" t="b">
        <f t="shared" si="27"/>
        <v>0</v>
      </c>
      <c r="M106" s="1" t="b">
        <f t="shared" si="28"/>
        <v>0</v>
      </c>
      <c r="N106" s="1" t="b">
        <f t="shared" si="29"/>
        <v>0</v>
      </c>
      <c r="O106" s="1" t="b">
        <f t="shared" si="30"/>
        <v>0</v>
      </c>
      <c r="P106" s="1" t="b">
        <f t="shared" si="31"/>
        <v>0</v>
      </c>
      <c r="Q106" s="1" t="b">
        <f t="shared" si="32"/>
        <v>0</v>
      </c>
      <c r="R106" s="1" t="b">
        <f t="shared" si="33"/>
        <v>0</v>
      </c>
      <c r="S106" s="1" t="b">
        <f t="shared" si="34"/>
        <v>0</v>
      </c>
      <c r="T106" s="1" t="b">
        <f t="shared" si="35"/>
        <v>0</v>
      </c>
      <c r="U106" s="1" t="b">
        <f t="shared" si="36"/>
        <v>0</v>
      </c>
      <c r="V106" s="1"/>
      <c r="W106" s="1" t="s">
        <v>34</v>
      </c>
      <c r="X106" s="1">
        <v>29808</v>
      </c>
      <c r="Y106" s="1">
        <v>80481.600000000006</v>
      </c>
      <c r="Z106" s="1" t="s">
        <v>195</v>
      </c>
      <c r="AA106" s="1"/>
      <c r="AB106" s="1" t="s">
        <v>47</v>
      </c>
      <c r="AC106" s="1"/>
      <c r="AD106" s="1" t="s">
        <v>38</v>
      </c>
      <c r="AE106" s="1"/>
      <c r="AF106" s="1" t="s">
        <v>39</v>
      </c>
      <c r="AG106" s="1" t="s">
        <v>361</v>
      </c>
    </row>
    <row r="107" spans="1:33">
      <c r="A107" s="1" t="s">
        <v>362</v>
      </c>
      <c r="B107" s="1" t="s">
        <v>363</v>
      </c>
      <c r="C107" s="4" t="b">
        <f t="shared" si="18"/>
        <v>1</v>
      </c>
      <c r="D107" s="4" t="b">
        <f t="shared" si="19"/>
        <v>0</v>
      </c>
      <c r="E107" s="4" t="b">
        <f t="shared" si="20"/>
        <v>0</v>
      </c>
      <c r="F107" s="4" t="b">
        <f t="shared" si="21"/>
        <v>0</v>
      </c>
      <c r="G107" s="1" t="b">
        <f t="shared" si="22"/>
        <v>0</v>
      </c>
      <c r="H107" s="1" t="b">
        <f t="shared" si="23"/>
        <v>0</v>
      </c>
      <c r="I107" s="1" t="b">
        <f t="shared" si="24"/>
        <v>0</v>
      </c>
      <c r="J107" s="1" t="b">
        <f t="shared" si="25"/>
        <v>1</v>
      </c>
      <c r="K107" s="1" t="b">
        <f t="shared" si="26"/>
        <v>1</v>
      </c>
      <c r="L107" s="1" t="b">
        <f t="shared" si="27"/>
        <v>0</v>
      </c>
      <c r="M107" s="1" t="b">
        <f t="shared" si="28"/>
        <v>0</v>
      </c>
      <c r="N107" s="1" t="b">
        <f t="shared" si="29"/>
        <v>0</v>
      </c>
      <c r="O107" s="1" t="b">
        <f t="shared" si="30"/>
        <v>0</v>
      </c>
      <c r="P107" s="1" t="b">
        <f t="shared" si="31"/>
        <v>0</v>
      </c>
      <c r="Q107" s="1" t="b">
        <f t="shared" si="32"/>
        <v>0</v>
      </c>
      <c r="R107" s="1" t="b">
        <f t="shared" si="33"/>
        <v>0</v>
      </c>
      <c r="S107" s="1" t="b">
        <f t="shared" si="34"/>
        <v>0</v>
      </c>
      <c r="T107" s="1" t="b">
        <f t="shared" si="35"/>
        <v>0</v>
      </c>
      <c r="U107" s="1" t="b">
        <f t="shared" si="36"/>
        <v>1</v>
      </c>
      <c r="V107" s="1"/>
      <c r="W107" s="1" t="s">
        <v>34</v>
      </c>
      <c r="X107" s="1">
        <v>1035</v>
      </c>
      <c r="Y107" s="1">
        <v>2794.5</v>
      </c>
      <c r="Z107" s="1" t="s">
        <v>195</v>
      </c>
      <c r="AA107" s="1"/>
      <c r="AB107" s="1" t="s">
        <v>98</v>
      </c>
      <c r="AC107" s="1"/>
      <c r="AD107" s="1" t="s">
        <v>38</v>
      </c>
      <c r="AE107" s="1"/>
      <c r="AF107" s="1" t="s">
        <v>364</v>
      </c>
      <c r="AG107" s="1" t="s">
        <v>365</v>
      </c>
    </row>
    <row r="108" spans="1:33">
      <c r="A108" s="1" t="s">
        <v>366</v>
      </c>
      <c r="B108" s="1" t="s">
        <v>367</v>
      </c>
      <c r="C108" s="4" t="b">
        <f t="shared" si="18"/>
        <v>0</v>
      </c>
      <c r="D108" s="4" t="b">
        <f t="shared" si="19"/>
        <v>1</v>
      </c>
      <c r="E108" s="4" t="b">
        <f t="shared" si="20"/>
        <v>0</v>
      </c>
      <c r="F108" s="4" t="b">
        <f t="shared" si="21"/>
        <v>0</v>
      </c>
      <c r="G108" s="1" t="b">
        <f t="shared" si="22"/>
        <v>0</v>
      </c>
      <c r="H108" s="1" t="b">
        <f t="shared" si="23"/>
        <v>0</v>
      </c>
      <c r="I108" s="1" t="b">
        <f t="shared" si="24"/>
        <v>0</v>
      </c>
      <c r="J108" s="1" t="b">
        <f t="shared" si="25"/>
        <v>1</v>
      </c>
      <c r="K108" s="1" t="b">
        <f t="shared" si="26"/>
        <v>1</v>
      </c>
      <c r="L108" s="1" t="b">
        <f t="shared" si="27"/>
        <v>0</v>
      </c>
      <c r="M108" s="1" t="b">
        <f t="shared" si="28"/>
        <v>0</v>
      </c>
      <c r="N108" s="1" t="b">
        <f t="shared" si="29"/>
        <v>0</v>
      </c>
      <c r="O108" s="1" t="b">
        <f t="shared" si="30"/>
        <v>0</v>
      </c>
      <c r="P108" s="1" t="b">
        <f t="shared" si="31"/>
        <v>0</v>
      </c>
      <c r="Q108" s="1" t="b">
        <f t="shared" si="32"/>
        <v>0</v>
      </c>
      <c r="R108" s="1" t="b">
        <f t="shared" si="33"/>
        <v>0</v>
      </c>
      <c r="S108" s="1" t="b">
        <f t="shared" si="34"/>
        <v>0</v>
      </c>
      <c r="T108" s="1" t="b">
        <f t="shared" si="35"/>
        <v>0</v>
      </c>
      <c r="U108" s="1" t="b">
        <f t="shared" si="36"/>
        <v>1</v>
      </c>
      <c r="V108" s="1"/>
      <c r="W108" s="1" t="s">
        <v>34</v>
      </c>
      <c r="X108" s="1">
        <v>690</v>
      </c>
      <c r="Y108" s="1">
        <v>1863</v>
      </c>
      <c r="Z108" s="1" t="s">
        <v>195</v>
      </c>
      <c r="AA108" s="1"/>
      <c r="AB108" s="1" t="s">
        <v>98</v>
      </c>
      <c r="AC108" s="1"/>
      <c r="AD108" s="1" t="s">
        <v>51</v>
      </c>
      <c r="AE108" s="1"/>
      <c r="AF108" s="1" t="s">
        <v>364</v>
      </c>
      <c r="AG108" s="1" t="s">
        <v>368</v>
      </c>
    </row>
    <row r="109" spans="1:33">
      <c r="A109" s="1" t="s">
        <v>369</v>
      </c>
      <c r="B109" s="1" t="s">
        <v>370</v>
      </c>
      <c r="C109" s="4" t="b">
        <f t="shared" si="18"/>
        <v>0</v>
      </c>
      <c r="D109" s="4" t="b">
        <f t="shared" si="19"/>
        <v>0</v>
      </c>
      <c r="E109" s="4" t="b">
        <f t="shared" si="20"/>
        <v>0</v>
      </c>
      <c r="F109" s="4" t="b">
        <f t="shared" si="21"/>
        <v>0</v>
      </c>
      <c r="G109" s="1" t="b">
        <f t="shared" si="22"/>
        <v>0</v>
      </c>
      <c r="H109" s="1" t="b">
        <f t="shared" si="23"/>
        <v>0</v>
      </c>
      <c r="I109" s="1" t="b">
        <f t="shared" si="24"/>
        <v>0</v>
      </c>
      <c r="J109" s="1" t="b">
        <f t="shared" si="25"/>
        <v>1</v>
      </c>
      <c r="K109" s="1" t="b">
        <f t="shared" si="26"/>
        <v>0</v>
      </c>
      <c r="L109" s="1" t="b">
        <f t="shared" si="27"/>
        <v>0</v>
      </c>
      <c r="M109" s="1" t="b">
        <f t="shared" si="28"/>
        <v>0</v>
      </c>
      <c r="N109" s="1" t="b">
        <f t="shared" si="29"/>
        <v>0</v>
      </c>
      <c r="O109" s="1" t="b">
        <f t="shared" si="30"/>
        <v>0</v>
      </c>
      <c r="P109" s="1" t="b">
        <f t="shared" si="31"/>
        <v>0</v>
      </c>
      <c r="Q109" s="1" t="b">
        <f t="shared" si="32"/>
        <v>0</v>
      </c>
      <c r="R109" s="1" t="b">
        <f t="shared" si="33"/>
        <v>0</v>
      </c>
      <c r="S109" s="1" t="b">
        <f t="shared" si="34"/>
        <v>0</v>
      </c>
      <c r="T109" s="1" t="b">
        <f t="shared" si="35"/>
        <v>0</v>
      </c>
      <c r="U109" s="1" t="b">
        <f t="shared" si="36"/>
        <v>0</v>
      </c>
      <c r="V109" s="1"/>
      <c r="W109" s="1" t="s">
        <v>34</v>
      </c>
      <c r="X109" s="1">
        <v>2070</v>
      </c>
      <c r="Y109" s="1">
        <v>5589</v>
      </c>
      <c r="Z109" s="1" t="s">
        <v>371</v>
      </c>
      <c r="AA109" s="1"/>
      <c r="AB109" s="1"/>
      <c r="AC109" s="1"/>
      <c r="AD109" s="1" t="s">
        <v>372</v>
      </c>
      <c r="AE109" s="1"/>
      <c r="AF109" s="1" t="s">
        <v>373</v>
      </c>
      <c r="AG109" s="1" t="s">
        <v>374</v>
      </c>
    </row>
    <row r="110" spans="1:33">
      <c r="A110" s="1" t="s">
        <v>375</v>
      </c>
      <c r="B110" s="1" t="s">
        <v>376</v>
      </c>
      <c r="C110" s="4" t="b">
        <f t="shared" si="18"/>
        <v>1</v>
      </c>
      <c r="D110" s="4" t="b">
        <f t="shared" si="19"/>
        <v>0</v>
      </c>
      <c r="E110" s="4" t="b">
        <f t="shared" si="20"/>
        <v>0</v>
      </c>
      <c r="F110" s="4" t="b">
        <f t="shared" si="21"/>
        <v>0</v>
      </c>
      <c r="G110" s="1" t="b">
        <f t="shared" si="22"/>
        <v>0</v>
      </c>
      <c r="H110" s="1" t="b">
        <f t="shared" si="23"/>
        <v>0</v>
      </c>
      <c r="I110" s="1" t="b">
        <f t="shared" si="24"/>
        <v>0</v>
      </c>
      <c r="J110" s="1" t="b">
        <f t="shared" si="25"/>
        <v>1</v>
      </c>
      <c r="K110" s="1" t="b">
        <f t="shared" si="26"/>
        <v>0</v>
      </c>
      <c r="L110" s="1" t="b">
        <f t="shared" si="27"/>
        <v>1</v>
      </c>
      <c r="M110" s="1" t="b">
        <f t="shared" si="28"/>
        <v>0</v>
      </c>
      <c r="N110" s="1" t="b">
        <f t="shared" si="29"/>
        <v>0</v>
      </c>
      <c r="O110" s="1" t="b">
        <f t="shared" si="30"/>
        <v>0</v>
      </c>
      <c r="P110" s="1" t="b">
        <f t="shared" si="31"/>
        <v>0</v>
      </c>
      <c r="Q110" s="1" t="b">
        <f t="shared" si="32"/>
        <v>0</v>
      </c>
      <c r="R110" s="1" t="b">
        <f t="shared" si="33"/>
        <v>0</v>
      </c>
      <c r="S110" s="1" t="b">
        <f t="shared" si="34"/>
        <v>0</v>
      </c>
      <c r="T110" s="1" t="b">
        <f t="shared" si="35"/>
        <v>0</v>
      </c>
      <c r="U110" s="1" t="b">
        <f t="shared" si="36"/>
        <v>0</v>
      </c>
      <c r="V110" s="1"/>
      <c r="W110" s="1" t="s">
        <v>34</v>
      </c>
      <c r="X110" s="1">
        <v>388</v>
      </c>
      <c r="Y110" s="1">
        <v>1047.94</v>
      </c>
      <c r="Z110" s="1" t="s">
        <v>195</v>
      </c>
      <c r="AA110" s="1"/>
      <c r="AB110" s="1"/>
      <c r="AC110" s="1"/>
      <c r="AD110" s="1" t="s">
        <v>38</v>
      </c>
      <c r="AE110" s="1"/>
      <c r="AF110" s="1" t="s">
        <v>39</v>
      </c>
      <c r="AG110" s="1" t="s">
        <v>377</v>
      </c>
    </row>
    <row r="111" spans="1:33">
      <c r="A111" s="1" t="s">
        <v>378</v>
      </c>
      <c r="B111" s="1" t="s">
        <v>379</v>
      </c>
      <c r="C111" s="4" t="b">
        <f t="shared" si="18"/>
        <v>0</v>
      </c>
      <c r="D111" s="4" t="b">
        <f t="shared" si="19"/>
        <v>1</v>
      </c>
      <c r="E111" s="4" t="b">
        <f t="shared" si="20"/>
        <v>0</v>
      </c>
      <c r="F111" s="4" t="b">
        <f t="shared" si="21"/>
        <v>0</v>
      </c>
      <c r="G111" s="1" t="b">
        <f t="shared" si="22"/>
        <v>0</v>
      </c>
      <c r="H111" s="1" t="b">
        <f t="shared" si="23"/>
        <v>0</v>
      </c>
      <c r="I111" s="1" t="b">
        <f t="shared" si="24"/>
        <v>0</v>
      </c>
      <c r="J111" s="1" t="b">
        <f t="shared" si="25"/>
        <v>1</v>
      </c>
      <c r="K111" s="1" t="b">
        <f t="shared" si="26"/>
        <v>0</v>
      </c>
      <c r="L111" s="1" t="b">
        <f t="shared" si="27"/>
        <v>1</v>
      </c>
      <c r="M111" s="1" t="b">
        <f t="shared" si="28"/>
        <v>0</v>
      </c>
      <c r="N111" s="1" t="b">
        <f t="shared" si="29"/>
        <v>0</v>
      </c>
      <c r="O111" s="1" t="b">
        <f t="shared" si="30"/>
        <v>0</v>
      </c>
      <c r="P111" s="1" t="b">
        <f t="shared" si="31"/>
        <v>0</v>
      </c>
      <c r="Q111" s="1" t="b">
        <f t="shared" si="32"/>
        <v>0</v>
      </c>
      <c r="R111" s="1" t="b">
        <f t="shared" si="33"/>
        <v>0</v>
      </c>
      <c r="S111" s="1" t="b">
        <f t="shared" si="34"/>
        <v>0</v>
      </c>
      <c r="T111" s="1" t="b">
        <f t="shared" si="35"/>
        <v>0</v>
      </c>
      <c r="U111" s="1" t="b">
        <f t="shared" si="36"/>
        <v>0</v>
      </c>
      <c r="V111" s="1"/>
      <c r="W111" s="1" t="s">
        <v>34</v>
      </c>
      <c r="X111" s="1">
        <v>259</v>
      </c>
      <c r="Y111" s="1">
        <v>698.63</v>
      </c>
      <c r="Z111" s="1" t="s">
        <v>195</v>
      </c>
      <c r="AA111" s="1"/>
      <c r="AB111" s="1"/>
      <c r="AC111" s="1"/>
      <c r="AD111" s="1"/>
      <c r="AE111" s="1"/>
      <c r="AF111" s="1" t="s">
        <v>39</v>
      </c>
      <c r="AG111" s="1" t="s">
        <v>380</v>
      </c>
    </row>
    <row r="112" spans="1:33">
      <c r="A112" s="1" t="s">
        <v>381</v>
      </c>
      <c r="B112" s="1" t="s">
        <v>382</v>
      </c>
      <c r="C112" s="4" t="b">
        <f t="shared" si="18"/>
        <v>1</v>
      </c>
      <c r="D112" s="4" t="b">
        <f t="shared" si="19"/>
        <v>0</v>
      </c>
      <c r="E112" s="4" t="b">
        <f t="shared" si="20"/>
        <v>0</v>
      </c>
      <c r="F112" s="4" t="b">
        <f t="shared" si="21"/>
        <v>0</v>
      </c>
      <c r="G112" s="1" t="b">
        <f t="shared" si="22"/>
        <v>0</v>
      </c>
      <c r="H112" s="1" t="b">
        <f t="shared" si="23"/>
        <v>0</v>
      </c>
      <c r="I112" s="1" t="b">
        <f t="shared" si="24"/>
        <v>0</v>
      </c>
      <c r="J112" s="1" t="b">
        <f t="shared" si="25"/>
        <v>1</v>
      </c>
      <c r="K112" s="1" t="b">
        <f t="shared" si="26"/>
        <v>0</v>
      </c>
      <c r="L112" s="1" t="b">
        <f t="shared" si="27"/>
        <v>1</v>
      </c>
      <c r="M112" s="1" t="b">
        <f t="shared" si="28"/>
        <v>0</v>
      </c>
      <c r="N112" s="1" t="b">
        <f t="shared" si="29"/>
        <v>0</v>
      </c>
      <c r="O112" s="1" t="b">
        <f t="shared" si="30"/>
        <v>0</v>
      </c>
      <c r="P112" s="1" t="b">
        <f t="shared" si="31"/>
        <v>0</v>
      </c>
      <c r="Q112" s="1" t="b">
        <f t="shared" si="32"/>
        <v>0</v>
      </c>
      <c r="R112" s="1" t="b">
        <f t="shared" si="33"/>
        <v>0</v>
      </c>
      <c r="S112" s="1" t="b">
        <f t="shared" si="34"/>
        <v>0</v>
      </c>
      <c r="T112" s="1" t="b">
        <f t="shared" si="35"/>
        <v>0</v>
      </c>
      <c r="U112" s="1" t="b">
        <f t="shared" si="36"/>
        <v>0</v>
      </c>
      <c r="V112" s="1"/>
      <c r="W112" s="1" t="s">
        <v>34</v>
      </c>
      <c r="X112" s="1">
        <v>388</v>
      </c>
      <c r="Y112" s="1">
        <v>1047.94</v>
      </c>
      <c r="Z112" s="1" t="s">
        <v>195</v>
      </c>
      <c r="AA112" s="1"/>
      <c r="AB112" s="1"/>
      <c r="AC112" s="1"/>
      <c r="AD112" s="1"/>
      <c r="AE112" s="1"/>
      <c r="AF112" s="1" t="s">
        <v>39</v>
      </c>
      <c r="AG112" s="1" t="s">
        <v>383</v>
      </c>
    </row>
    <row r="113" spans="1:33">
      <c r="A113" s="1" t="s">
        <v>384</v>
      </c>
      <c r="B113" s="1" t="s">
        <v>385</v>
      </c>
      <c r="C113" s="4" t="b">
        <f t="shared" si="18"/>
        <v>0</v>
      </c>
      <c r="D113" s="4" t="b">
        <f t="shared" si="19"/>
        <v>1</v>
      </c>
      <c r="E113" s="4" t="b">
        <f t="shared" si="20"/>
        <v>0</v>
      </c>
      <c r="F113" s="4" t="b">
        <f t="shared" si="21"/>
        <v>0</v>
      </c>
      <c r="G113" s="1" t="b">
        <f t="shared" si="22"/>
        <v>0</v>
      </c>
      <c r="H113" s="1" t="b">
        <f t="shared" si="23"/>
        <v>0</v>
      </c>
      <c r="I113" s="1" t="b">
        <f t="shared" si="24"/>
        <v>0</v>
      </c>
      <c r="J113" s="1" t="b">
        <f t="shared" si="25"/>
        <v>1</v>
      </c>
      <c r="K113" s="1" t="b">
        <f t="shared" si="26"/>
        <v>0</v>
      </c>
      <c r="L113" s="1" t="b">
        <f t="shared" si="27"/>
        <v>1</v>
      </c>
      <c r="M113" s="1" t="b">
        <f t="shared" si="28"/>
        <v>0</v>
      </c>
      <c r="N113" s="1" t="b">
        <f t="shared" si="29"/>
        <v>0</v>
      </c>
      <c r="O113" s="1" t="b">
        <f t="shared" si="30"/>
        <v>0</v>
      </c>
      <c r="P113" s="1" t="b">
        <f t="shared" si="31"/>
        <v>0</v>
      </c>
      <c r="Q113" s="1" t="b">
        <f t="shared" si="32"/>
        <v>0</v>
      </c>
      <c r="R113" s="1" t="b">
        <f t="shared" si="33"/>
        <v>0</v>
      </c>
      <c r="S113" s="1" t="b">
        <f t="shared" si="34"/>
        <v>0</v>
      </c>
      <c r="T113" s="1" t="b">
        <f t="shared" si="35"/>
        <v>0</v>
      </c>
      <c r="U113" s="1" t="b">
        <f t="shared" si="36"/>
        <v>0</v>
      </c>
      <c r="V113" s="1"/>
      <c r="W113" s="1" t="s">
        <v>34</v>
      </c>
      <c r="X113" s="1">
        <v>259</v>
      </c>
      <c r="Y113" s="1">
        <v>698.63</v>
      </c>
      <c r="Z113" s="1" t="s">
        <v>195</v>
      </c>
      <c r="AA113" s="1"/>
      <c r="AB113" s="1"/>
      <c r="AC113" s="1"/>
      <c r="AD113" s="1"/>
      <c r="AE113" s="1"/>
      <c r="AF113" s="1" t="s">
        <v>39</v>
      </c>
      <c r="AG113" s="1" t="s">
        <v>386</v>
      </c>
    </row>
    <row r="114" spans="1:33">
      <c r="A114" s="1" t="s">
        <v>387</v>
      </c>
      <c r="B114" s="1" t="s">
        <v>388</v>
      </c>
      <c r="C114" s="4" t="b">
        <f t="shared" si="18"/>
        <v>1</v>
      </c>
      <c r="D114" s="4" t="b">
        <f t="shared" si="19"/>
        <v>0</v>
      </c>
      <c r="E114" s="4" t="b">
        <f t="shared" si="20"/>
        <v>0</v>
      </c>
      <c r="F114" s="4" t="b">
        <f t="shared" si="21"/>
        <v>0</v>
      </c>
      <c r="G114" s="1" t="b">
        <f t="shared" si="22"/>
        <v>0</v>
      </c>
      <c r="H114" s="1" t="b">
        <f t="shared" si="23"/>
        <v>0</v>
      </c>
      <c r="I114" s="1" t="b">
        <f t="shared" si="24"/>
        <v>0</v>
      </c>
      <c r="J114" s="1" t="b">
        <f t="shared" si="25"/>
        <v>1</v>
      </c>
      <c r="K114" s="1" t="b">
        <f t="shared" si="26"/>
        <v>0</v>
      </c>
      <c r="L114" s="1" t="b">
        <f t="shared" si="27"/>
        <v>1</v>
      </c>
      <c r="M114" s="1" t="b">
        <f t="shared" si="28"/>
        <v>0</v>
      </c>
      <c r="N114" s="1" t="b">
        <f t="shared" si="29"/>
        <v>0</v>
      </c>
      <c r="O114" s="1" t="b">
        <f t="shared" si="30"/>
        <v>0</v>
      </c>
      <c r="P114" s="1" t="b">
        <f t="shared" si="31"/>
        <v>0</v>
      </c>
      <c r="Q114" s="1" t="b">
        <f t="shared" si="32"/>
        <v>0</v>
      </c>
      <c r="R114" s="1" t="b">
        <f t="shared" si="33"/>
        <v>0</v>
      </c>
      <c r="S114" s="1" t="b">
        <f t="shared" si="34"/>
        <v>0</v>
      </c>
      <c r="T114" s="1" t="b">
        <f t="shared" si="35"/>
        <v>0</v>
      </c>
      <c r="U114" s="1" t="b">
        <f t="shared" si="36"/>
        <v>0</v>
      </c>
      <c r="V114" s="1"/>
      <c r="W114" s="1" t="s">
        <v>34</v>
      </c>
      <c r="X114" s="1">
        <v>1552</v>
      </c>
      <c r="Y114" s="1">
        <v>4191.75</v>
      </c>
      <c r="Z114" s="1" t="s">
        <v>195</v>
      </c>
      <c r="AA114" s="1"/>
      <c r="AB114" s="1" t="s">
        <v>43</v>
      </c>
      <c r="AC114" s="1"/>
      <c r="AD114" s="1" t="s">
        <v>38</v>
      </c>
      <c r="AE114" s="1"/>
      <c r="AF114" s="1" t="s">
        <v>39</v>
      </c>
      <c r="AG114" s="1" t="s">
        <v>389</v>
      </c>
    </row>
    <row r="115" spans="1:33">
      <c r="A115" s="1" t="s">
        <v>390</v>
      </c>
      <c r="B115" s="1" t="s">
        <v>391</v>
      </c>
      <c r="C115" s="4" t="b">
        <f t="shared" si="18"/>
        <v>0</v>
      </c>
      <c r="D115" s="4" t="b">
        <f t="shared" si="19"/>
        <v>1</v>
      </c>
      <c r="E115" s="4" t="b">
        <f t="shared" si="20"/>
        <v>0</v>
      </c>
      <c r="F115" s="4" t="b">
        <f t="shared" si="21"/>
        <v>0</v>
      </c>
      <c r="G115" s="1" t="b">
        <f t="shared" si="22"/>
        <v>0</v>
      </c>
      <c r="H115" s="1" t="b">
        <f t="shared" si="23"/>
        <v>0</v>
      </c>
      <c r="I115" s="1" t="b">
        <f t="shared" si="24"/>
        <v>0</v>
      </c>
      <c r="J115" s="1" t="b">
        <f t="shared" si="25"/>
        <v>1</v>
      </c>
      <c r="K115" s="1" t="b">
        <f t="shared" si="26"/>
        <v>0</v>
      </c>
      <c r="L115" s="1" t="b">
        <f t="shared" si="27"/>
        <v>1</v>
      </c>
      <c r="M115" s="1" t="b">
        <f t="shared" si="28"/>
        <v>0</v>
      </c>
      <c r="N115" s="1" t="b">
        <f t="shared" si="29"/>
        <v>0</v>
      </c>
      <c r="O115" s="1" t="b">
        <f t="shared" si="30"/>
        <v>0</v>
      </c>
      <c r="P115" s="1" t="b">
        <f t="shared" si="31"/>
        <v>0</v>
      </c>
      <c r="Q115" s="1" t="b">
        <f t="shared" si="32"/>
        <v>0</v>
      </c>
      <c r="R115" s="1" t="b">
        <f t="shared" si="33"/>
        <v>0</v>
      </c>
      <c r="S115" s="1" t="b">
        <f t="shared" si="34"/>
        <v>0</v>
      </c>
      <c r="T115" s="1" t="b">
        <f t="shared" si="35"/>
        <v>0</v>
      </c>
      <c r="U115" s="1" t="b">
        <f t="shared" si="36"/>
        <v>0</v>
      </c>
      <c r="V115" s="1"/>
      <c r="W115" s="1" t="s">
        <v>34</v>
      </c>
      <c r="X115" s="1">
        <v>1035</v>
      </c>
      <c r="Y115" s="1">
        <v>2794.5</v>
      </c>
      <c r="Z115" s="1" t="s">
        <v>195</v>
      </c>
      <c r="AA115" s="1"/>
      <c r="AB115" s="1" t="s">
        <v>43</v>
      </c>
      <c r="AC115" s="1"/>
      <c r="AD115" s="1" t="s">
        <v>51</v>
      </c>
      <c r="AE115" s="1"/>
      <c r="AF115" s="1" t="s">
        <v>39</v>
      </c>
      <c r="AG115" s="1" t="s">
        <v>392</v>
      </c>
    </row>
    <row r="116" spans="1:33">
      <c r="A116" s="1" t="s">
        <v>393</v>
      </c>
      <c r="B116" s="1" t="s">
        <v>394</v>
      </c>
      <c r="C116" s="4" t="b">
        <f t="shared" si="18"/>
        <v>1</v>
      </c>
      <c r="D116" s="4" t="b">
        <f t="shared" si="19"/>
        <v>0</v>
      </c>
      <c r="E116" s="4" t="b">
        <f t="shared" si="20"/>
        <v>0</v>
      </c>
      <c r="F116" s="4" t="b">
        <f t="shared" si="21"/>
        <v>0</v>
      </c>
      <c r="G116" s="1" t="b">
        <f t="shared" si="22"/>
        <v>0</v>
      </c>
      <c r="H116" s="1" t="b">
        <f t="shared" si="23"/>
        <v>0</v>
      </c>
      <c r="I116" s="1" t="b">
        <f t="shared" si="24"/>
        <v>0</v>
      </c>
      <c r="J116" s="1" t="b">
        <f t="shared" si="25"/>
        <v>1</v>
      </c>
      <c r="K116" s="1" t="b">
        <f t="shared" si="26"/>
        <v>0</v>
      </c>
      <c r="L116" s="1" t="b">
        <f t="shared" si="27"/>
        <v>1</v>
      </c>
      <c r="M116" s="1" t="b">
        <f t="shared" si="28"/>
        <v>0</v>
      </c>
      <c r="N116" s="1" t="b">
        <f t="shared" si="29"/>
        <v>0</v>
      </c>
      <c r="O116" s="1" t="b">
        <f t="shared" si="30"/>
        <v>0</v>
      </c>
      <c r="P116" s="1" t="b">
        <f t="shared" si="31"/>
        <v>0</v>
      </c>
      <c r="Q116" s="1" t="b">
        <f t="shared" si="32"/>
        <v>0</v>
      </c>
      <c r="R116" s="1" t="b">
        <f t="shared" si="33"/>
        <v>0</v>
      </c>
      <c r="S116" s="1" t="b">
        <f t="shared" si="34"/>
        <v>0</v>
      </c>
      <c r="T116" s="1" t="b">
        <f t="shared" si="35"/>
        <v>0</v>
      </c>
      <c r="U116" s="1" t="b">
        <f t="shared" si="36"/>
        <v>0</v>
      </c>
      <c r="V116" s="1"/>
      <c r="W116" s="1" t="s">
        <v>34</v>
      </c>
      <c r="X116" s="1">
        <v>5589</v>
      </c>
      <c r="Y116" s="1">
        <v>15090.3</v>
      </c>
      <c r="Z116" s="1" t="s">
        <v>195</v>
      </c>
      <c r="AA116" s="1"/>
      <c r="AB116" s="1" t="s">
        <v>47</v>
      </c>
      <c r="AC116" s="1"/>
      <c r="AD116" s="1" t="s">
        <v>38</v>
      </c>
      <c r="AE116" s="1"/>
      <c r="AF116" s="1" t="s">
        <v>39</v>
      </c>
      <c r="AG116" s="1" t="s">
        <v>395</v>
      </c>
    </row>
    <row r="117" spans="1:33">
      <c r="A117" s="1" t="s">
        <v>396</v>
      </c>
      <c r="B117" s="1" t="s">
        <v>397</v>
      </c>
      <c r="C117" s="4" t="b">
        <f t="shared" si="18"/>
        <v>0</v>
      </c>
      <c r="D117" s="4" t="b">
        <f t="shared" si="19"/>
        <v>1</v>
      </c>
      <c r="E117" s="4" t="b">
        <f t="shared" si="20"/>
        <v>0</v>
      </c>
      <c r="F117" s="4" t="b">
        <f t="shared" si="21"/>
        <v>0</v>
      </c>
      <c r="G117" s="1" t="b">
        <f t="shared" si="22"/>
        <v>0</v>
      </c>
      <c r="H117" s="1" t="b">
        <f t="shared" si="23"/>
        <v>0</v>
      </c>
      <c r="I117" s="1" t="b">
        <f t="shared" si="24"/>
        <v>0</v>
      </c>
      <c r="J117" s="1" t="b">
        <f t="shared" si="25"/>
        <v>1</v>
      </c>
      <c r="K117" s="1" t="b">
        <f t="shared" si="26"/>
        <v>0</v>
      </c>
      <c r="L117" s="1" t="b">
        <f t="shared" si="27"/>
        <v>1</v>
      </c>
      <c r="M117" s="1" t="b">
        <f t="shared" si="28"/>
        <v>0</v>
      </c>
      <c r="N117" s="1" t="b">
        <f t="shared" si="29"/>
        <v>0</v>
      </c>
      <c r="O117" s="1" t="b">
        <f t="shared" si="30"/>
        <v>0</v>
      </c>
      <c r="P117" s="1" t="b">
        <f t="shared" si="31"/>
        <v>0</v>
      </c>
      <c r="Q117" s="1" t="b">
        <f t="shared" si="32"/>
        <v>0</v>
      </c>
      <c r="R117" s="1" t="b">
        <f t="shared" si="33"/>
        <v>0</v>
      </c>
      <c r="S117" s="1" t="b">
        <f t="shared" si="34"/>
        <v>0</v>
      </c>
      <c r="T117" s="1" t="b">
        <f t="shared" si="35"/>
        <v>0</v>
      </c>
      <c r="U117" s="1" t="b">
        <f t="shared" si="36"/>
        <v>0</v>
      </c>
      <c r="V117" s="1"/>
      <c r="W117" s="1" t="s">
        <v>34</v>
      </c>
      <c r="X117" s="1">
        <v>3726</v>
      </c>
      <c r="Y117" s="1">
        <v>10060.200000000001</v>
      </c>
      <c r="Z117" s="1" t="s">
        <v>195</v>
      </c>
      <c r="AA117" s="1"/>
      <c r="AB117" s="1" t="s">
        <v>47</v>
      </c>
      <c r="AC117" s="1"/>
      <c r="AD117" s="1" t="s">
        <v>51</v>
      </c>
      <c r="AE117" s="1"/>
      <c r="AF117" s="1" t="s">
        <v>39</v>
      </c>
      <c r="AG117" s="1" t="s">
        <v>398</v>
      </c>
    </row>
    <row r="118" spans="1:33">
      <c r="A118" s="1" t="s">
        <v>399</v>
      </c>
      <c r="B118" s="1" t="s">
        <v>400</v>
      </c>
      <c r="C118" s="4" t="b">
        <f t="shared" si="18"/>
        <v>0</v>
      </c>
      <c r="D118" s="4" t="b">
        <f t="shared" si="19"/>
        <v>1</v>
      </c>
      <c r="E118" s="4" t="b">
        <f t="shared" si="20"/>
        <v>1</v>
      </c>
      <c r="F118" s="4" t="b">
        <f t="shared" si="21"/>
        <v>0</v>
      </c>
      <c r="G118" s="1" t="b">
        <f t="shared" si="22"/>
        <v>0</v>
      </c>
      <c r="H118" s="1" t="b">
        <f t="shared" si="23"/>
        <v>0</v>
      </c>
      <c r="I118" s="1" t="b">
        <f t="shared" si="24"/>
        <v>0</v>
      </c>
      <c r="J118" s="1" t="b">
        <f t="shared" si="25"/>
        <v>1</v>
      </c>
      <c r="K118" s="1" t="b">
        <f t="shared" si="26"/>
        <v>0</v>
      </c>
      <c r="L118" s="1" t="b">
        <f t="shared" si="27"/>
        <v>1</v>
      </c>
      <c r="M118" s="1" t="b">
        <f t="shared" si="28"/>
        <v>0</v>
      </c>
      <c r="N118" s="1" t="b">
        <f t="shared" si="29"/>
        <v>0</v>
      </c>
      <c r="O118" s="1" t="b">
        <f t="shared" si="30"/>
        <v>0</v>
      </c>
      <c r="P118" s="1" t="b">
        <f t="shared" si="31"/>
        <v>0</v>
      </c>
      <c r="Q118" s="1" t="b">
        <f t="shared" si="32"/>
        <v>0</v>
      </c>
      <c r="R118" s="1" t="b">
        <f t="shared" si="33"/>
        <v>0</v>
      </c>
      <c r="S118" s="1" t="b">
        <f t="shared" si="34"/>
        <v>0</v>
      </c>
      <c r="T118" s="1" t="b">
        <f t="shared" si="35"/>
        <v>0</v>
      </c>
      <c r="U118" s="1" t="b">
        <f t="shared" si="36"/>
        <v>0</v>
      </c>
      <c r="V118" s="1"/>
      <c r="W118" s="1" t="s">
        <v>34</v>
      </c>
      <c r="X118" s="1">
        <v>3726</v>
      </c>
      <c r="Y118" s="1">
        <v>10060.200000000001</v>
      </c>
      <c r="Z118" s="1" t="s">
        <v>195</v>
      </c>
      <c r="AA118" s="1"/>
      <c r="AB118" s="1" t="s">
        <v>47</v>
      </c>
      <c r="AC118" s="1"/>
      <c r="AD118" s="1" t="s">
        <v>51</v>
      </c>
      <c r="AE118" s="1"/>
      <c r="AF118" s="1" t="s">
        <v>39</v>
      </c>
      <c r="AG118" s="1" t="s">
        <v>401</v>
      </c>
    </row>
    <row r="119" spans="1:33">
      <c r="A119" s="1" t="s">
        <v>402</v>
      </c>
      <c r="B119" s="1" t="s">
        <v>403</v>
      </c>
      <c r="C119" s="4" t="b">
        <f t="shared" si="18"/>
        <v>1</v>
      </c>
      <c r="D119" s="4" t="b">
        <f t="shared" si="19"/>
        <v>0</v>
      </c>
      <c r="E119" s="4" t="b">
        <f t="shared" si="20"/>
        <v>1</v>
      </c>
      <c r="F119" s="4" t="b">
        <f t="shared" si="21"/>
        <v>0</v>
      </c>
      <c r="G119" s="1" t="b">
        <f t="shared" si="22"/>
        <v>0</v>
      </c>
      <c r="H119" s="1" t="b">
        <f t="shared" si="23"/>
        <v>0</v>
      </c>
      <c r="I119" s="1" t="b">
        <f t="shared" si="24"/>
        <v>0</v>
      </c>
      <c r="J119" s="1" t="b">
        <f t="shared" si="25"/>
        <v>1</v>
      </c>
      <c r="K119" s="1" t="b">
        <f t="shared" si="26"/>
        <v>0</v>
      </c>
      <c r="L119" s="1" t="b">
        <f t="shared" si="27"/>
        <v>1</v>
      </c>
      <c r="M119" s="1" t="b">
        <f t="shared" si="28"/>
        <v>0</v>
      </c>
      <c r="N119" s="1" t="b">
        <f t="shared" si="29"/>
        <v>0</v>
      </c>
      <c r="O119" s="1" t="b">
        <f t="shared" si="30"/>
        <v>0</v>
      </c>
      <c r="P119" s="1" t="b">
        <f t="shared" si="31"/>
        <v>0</v>
      </c>
      <c r="Q119" s="1" t="b">
        <f t="shared" si="32"/>
        <v>0</v>
      </c>
      <c r="R119" s="1" t="b">
        <f t="shared" si="33"/>
        <v>0</v>
      </c>
      <c r="S119" s="1" t="b">
        <f t="shared" si="34"/>
        <v>0</v>
      </c>
      <c r="T119" s="1" t="b">
        <f t="shared" si="35"/>
        <v>0</v>
      </c>
      <c r="U119" s="1" t="b">
        <f t="shared" si="36"/>
        <v>0</v>
      </c>
      <c r="V119" s="1"/>
      <c r="W119" s="1" t="s">
        <v>34</v>
      </c>
      <c r="X119" s="1">
        <v>1552</v>
      </c>
      <c r="Y119" s="1">
        <v>4191.75</v>
      </c>
      <c r="Z119" s="1" t="s">
        <v>195</v>
      </c>
      <c r="AA119" s="1"/>
      <c r="AB119" s="1" t="s">
        <v>43</v>
      </c>
      <c r="AC119" s="1"/>
      <c r="AD119" s="1" t="s">
        <v>38</v>
      </c>
      <c r="AE119" s="1"/>
      <c r="AF119" s="1" t="s">
        <v>39</v>
      </c>
      <c r="AG119" s="1" t="s">
        <v>404</v>
      </c>
    </row>
    <row r="120" spans="1:33">
      <c r="A120" s="1" t="s">
        <v>405</v>
      </c>
      <c r="B120" s="1" t="s">
        <v>406</v>
      </c>
      <c r="C120" s="4" t="b">
        <f t="shared" si="18"/>
        <v>0</v>
      </c>
      <c r="D120" s="4" t="b">
        <f t="shared" si="19"/>
        <v>1</v>
      </c>
      <c r="E120" s="4" t="b">
        <f t="shared" si="20"/>
        <v>1</v>
      </c>
      <c r="F120" s="4" t="b">
        <f t="shared" si="21"/>
        <v>0</v>
      </c>
      <c r="G120" s="1" t="b">
        <f t="shared" si="22"/>
        <v>0</v>
      </c>
      <c r="H120" s="1" t="b">
        <f t="shared" si="23"/>
        <v>0</v>
      </c>
      <c r="I120" s="1" t="b">
        <f t="shared" si="24"/>
        <v>0</v>
      </c>
      <c r="J120" s="1" t="b">
        <f t="shared" si="25"/>
        <v>1</v>
      </c>
      <c r="K120" s="1" t="b">
        <f t="shared" si="26"/>
        <v>0</v>
      </c>
      <c r="L120" s="1" t="b">
        <f t="shared" si="27"/>
        <v>1</v>
      </c>
      <c r="M120" s="1" t="b">
        <f t="shared" si="28"/>
        <v>0</v>
      </c>
      <c r="N120" s="1" t="b">
        <f t="shared" si="29"/>
        <v>0</v>
      </c>
      <c r="O120" s="1" t="b">
        <f t="shared" si="30"/>
        <v>0</v>
      </c>
      <c r="P120" s="1" t="b">
        <f t="shared" si="31"/>
        <v>0</v>
      </c>
      <c r="Q120" s="1" t="b">
        <f t="shared" si="32"/>
        <v>0</v>
      </c>
      <c r="R120" s="1" t="b">
        <f t="shared" si="33"/>
        <v>0</v>
      </c>
      <c r="S120" s="1" t="b">
        <f t="shared" si="34"/>
        <v>0</v>
      </c>
      <c r="T120" s="1" t="b">
        <f t="shared" si="35"/>
        <v>0</v>
      </c>
      <c r="U120" s="1" t="b">
        <f t="shared" si="36"/>
        <v>0</v>
      </c>
      <c r="V120" s="1"/>
      <c r="W120" s="1" t="s">
        <v>34</v>
      </c>
      <c r="X120" s="1">
        <v>1035</v>
      </c>
      <c r="Y120" s="1">
        <v>2794.5</v>
      </c>
      <c r="Z120" s="1" t="s">
        <v>195</v>
      </c>
      <c r="AA120" s="1"/>
      <c r="AB120" s="1" t="s">
        <v>43</v>
      </c>
      <c r="AC120" s="1"/>
      <c r="AD120" s="1" t="s">
        <v>51</v>
      </c>
      <c r="AE120" s="1"/>
      <c r="AF120" s="1" t="s">
        <v>39</v>
      </c>
      <c r="AG120" s="1" t="s">
        <v>407</v>
      </c>
    </row>
    <row r="121" spans="1:33">
      <c r="A121" s="1" t="s">
        <v>408</v>
      </c>
      <c r="B121" s="1" t="s">
        <v>409</v>
      </c>
      <c r="C121" s="4" t="b">
        <f t="shared" si="18"/>
        <v>1</v>
      </c>
      <c r="D121" s="4" t="b">
        <f t="shared" si="19"/>
        <v>0</v>
      </c>
      <c r="E121" s="4" t="b">
        <f t="shared" si="20"/>
        <v>1</v>
      </c>
      <c r="F121" s="4" t="b">
        <f t="shared" si="21"/>
        <v>0</v>
      </c>
      <c r="G121" s="1" t="b">
        <f t="shared" si="22"/>
        <v>0</v>
      </c>
      <c r="H121" s="1" t="b">
        <f t="shared" si="23"/>
        <v>0</v>
      </c>
      <c r="I121" s="1" t="b">
        <f t="shared" si="24"/>
        <v>0</v>
      </c>
      <c r="J121" s="1" t="b">
        <f t="shared" si="25"/>
        <v>1</v>
      </c>
      <c r="K121" s="1" t="b">
        <f t="shared" si="26"/>
        <v>0</v>
      </c>
      <c r="L121" s="1" t="b">
        <f t="shared" si="27"/>
        <v>1</v>
      </c>
      <c r="M121" s="1" t="b">
        <f t="shared" si="28"/>
        <v>0</v>
      </c>
      <c r="N121" s="1" t="b">
        <f t="shared" si="29"/>
        <v>0</v>
      </c>
      <c r="O121" s="1" t="b">
        <f t="shared" si="30"/>
        <v>0</v>
      </c>
      <c r="P121" s="1" t="b">
        <f t="shared" si="31"/>
        <v>0</v>
      </c>
      <c r="Q121" s="1" t="b">
        <f t="shared" si="32"/>
        <v>0</v>
      </c>
      <c r="R121" s="1" t="b">
        <f t="shared" si="33"/>
        <v>0</v>
      </c>
      <c r="S121" s="1" t="b">
        <f t="shared" si="34"/>
        <v>0</v>
      </c>
      <c r="T121" s="1" t="b">
        <f t="shared" si="35"/>
        <v>0</v>
      </c>
      <c r="U121" s="1" t="b">
        <f t="shared" si="36"/>
        <v>0</v>
      </c>
      <c r="V121" s="1"/>
      <c r="W121" s="1" t="s">
        <v>34</v>
      </c>
      <c r="X121" s="1">
        <v>5589</v>
      </c>
      <c r="Y121" s="1">
        <v>15090.3</v>
      </c>
      <c r="Z121" s="1" t="s">
        <v>195</v>
      </c>
      <c r="AA121" s="1"/>
      <c r="AB121" s="1" t="s">
        <v>47</v>
      </c>
      <c r="AC121" s="1"/>
      <c r="AD121" s="1" t="s">
        <v>38</v>
      </c>
      <c r="AE121" s="1"/>
      <c r="AF121" s="1" t="s">
        <v>39</v>
      </c>
      <c r="AG121" s="1" t="s">
        <v>410</v>
      </c>
    </row>
    <row r="122" spans="1:33">
      <c r="A122" s="1" t="s">
        <v>411</v>
      </c>
      <c r="B122" s="1" t="s">
        <v>412</v>
      </c>
      <c r="C122" s="4" t="b">
        <f t="shared" si="18"/>
        <v>1</v>
      </c>
      <c r="D122" s="4" t="b">
        <f t="shared" si="19"/>
        <v>0</v>
      </c>
      <c r="E122" s="4" t="b">
        <f t="shared" si="20"/>
        <v>0</v>
      </c>
      <c r="F122" s="4" t="b">
        <f t="shared" si="21"/>
        <v>0</v>
      </c>
      <c r="G122" s="1" t="b">
        <f t="shared" si="22"/>
        <v>0</v>
      </c>
      <c r="H122" s="1" t="b">
        <f t="shared" si="23"/>
        <v>1</v>
      </c>
      <c r="I122" s="1" t="b">
        <f t="shared" si="24"/>
        <v>0</v>
      </c>
      <c r="J122" s="1" t="b">
        <f t="shared" si="25"/>
        <v>1</v>
      </c>
      <c r="K122" s="1" t="b">
        <f t="shared" si="26"/>
        <v>1</v>
      </c>
      <c r="L122" s="1" t="b">
        <f t="shared" si="27"/>
        <v>1</v>
      </c>
      <c r="M122" s="1" t="b">
        <f t="shared" si="28"/>
        <v>0</v>
      </c>
      <c r="N122" s="1" t="b">
        <f t="shared" si="29"/>
        <v>1</v>
      </c>
      <c r="O122" s="1" t="b">
        <f t="shared" si="30"/>
        <v>1</v>
      </c>
      <c r="P122" s="1" t="b">
        <f t="shared" si="31"/>
        <v>0</v>
      </c>
      <c r="Q122" s="1" t="b">
        <f t="shared" si="32"/>
        <v>1</v>
      </c>
      <c r="R122" s="1" t="b">
        <f t="shared" si="33"/>
        <v>0</v>
      </c>
      <c r="S122" s="1" t="b">
        <f t="shared" si="34"/>
        <v>0</v>
      </c>
      <c r="T122" s="1" t="b">
        <f t="shared" si="35"/>
        <v>0</v>
      </c>
      <c r="U122" s="1" t="b">
        <f t="shared" si="36"/>
        <v>0</v>
      </c>
      <c r="V122" s="1"/>
      <c r="W122" s="1" t="s">
        <v>34</v>
      </c>
      <c r="X122" s="1">
        <v>8280</v>
      </c>
      <c r="Y122" s="1">
        <v>22356</v>
      </c>
      <c r="Z122" s="1" t="s">
        <v>195</v>
      </c>
      <c r="AA122" s="1" t="s">
        <v>36</v>
      </c>
      <c r="AB122" s="1" t="s">
        <v>43</v>
      </c>
      <c r="AC122" s="1"/>
      <c r="AD122" s="1" t="s">
        <v>38</v>
      </c>
      <c r="AE122" s="1"/>
      <c r="AF122" s="1" t="s">
        <v>39</v>
      </c>
      <c r="AG122" s="1" t="s">
        <v>413</v>
      </c>
    </row>
    <row r="123" spans="1:33">
      <c r="A123" s="1" t="s">
        <v>414</v>
      </c>
      <c r="B123" s="1" t="s">
        <v>415</v>
      </c>
      <c r="C123" s="4" t="b">
        <f t="shared" si="18"/>
        <v>1</v>
      </c>
      <c r="D123" s="4" t="b">
        <f t="shared" si="19"/>
        <v>0</v>
      </c>
      <c r="E123" s="4" t="b">
        <f t="shared" si="20"/>
        <v>0</v>
      </c>
      <c r="F123" s="4" t="b">
        <f t="shared" si="21"/>
        <v>0</v>
      </c>
      <c r="G123" s="1" t="b">
        <f t="shared" si="22"/>
        <v>0</v>
      </c>
      <c r="H123" s="1" t="b">
        <f t="shared" si="23"/>
        <v>1</v>
      </c>
      <c r="I123" s="1" t="b">
        <f t="shared" si="24"/>
        <v>0</v>
      </c>
      <c r="J123" s="1" t="b">
        <f t="shared" si="25"/>
        <v>1</v>
      </c>
      <c r="K123" s="1" t="b">
        <f t="shared" si="26"/>
        <v>1</v>
      </c>
      <c r="L123" s="1" t="b">
        <f t="shared" si="27"/>
        <v>1</v>
      </c>
      <c r="M123" s="1" t="b">
        <f t="shared" si="28"/>
        <v>0</v>
      </c>
      <c r="N123" s="1" t="b">
        <f t="shared" si="29"/>
        <v>1</v>
      </c>
      <c r="O123" s="1" t="b">
        <f t="shared" si="30"/>
        <v>1</v>
      </c>
      <c r="P123" s="1" t="b">
        <f t="shared" si="31"/>
        <v>0</v>
      </c>
      <c r="Q123" s="1" t="b">
        <f t="shared" si="32"/>
        <v>1</v>
      </c>
      <c r="R123" s="1" t="b">
        <f t="shared" si="33"/>
        <v>0</v>
      </c>
      <c r="S123" s="1" t="b">
        <f t="shared" si="34"/>
        <v>0</v>
      </c>
      <c r="T123" s="1" t="b">
        <f t="shared" si="35"/>
        <v>0</v>
      </c>
      <c r="U123" s="1" t="b">
        <f t="shared" si="36"/>
        <v>0</v>
      </c>
      <c r="V123" s="1"/>
      <c r="W123" s="1" t="s">
        <v>34</v>
      </c>
      <c r="X123" s="1">
        <v>29808</v>
      </c>
      <c r="Y123" s="1">
        <v>80481.600000000006</v>
      </c>
      <c r="Z123" s="1" t="s">
        <v>195</v>
      </c>
      <c r="AA123" s="1" t="s">
        <v>36</v>
      </c>
      <c r="AB123" s="1" t="s">
        <v>47</v>
      </c>
      <c r="AC123" s="1"/>
      <c r="AD123" s="1" t="s">
        <v>38</v>
      </c>
      <c r="AE123" s="1"/>
      <c r="AF123" s="1" t="s">
        <v>39</v>
      </c>
      <c r="AG123" s="1" t="s">
        <v>416</v>
      </c>
    </row>
    <row r="124" spans="1:33">
      <c r="A124" s="1" t="s">
        <v>417</v>
      </c>
      <c r="B124" s="1" t="s">
        <v>418</v>
      </c>
      <c r="C124" s="4" t="b">
        <f t="shared" si="18"/>
        <v>1</v>
      </c>
      <c r="D124" s="4" t="b">
        <f t="shared" si="19"/>
        <v>0</v>
      </c>
      <c r="E124" s="4" t="b">
        <f t="shared" si="20"/>
        <v>0</v>
      </c>
      <c r="F124" s="4" t="b">
        <f t="shared" si="21"/>
        <v>0</v>
      </c>
      <c r="G124" s="1" t="b">
        <f t="shared" si="22"/>
        <v>0</v>
      </c>
      <c r="H124" s="1" t="b">
        <f t="shared" si="23"/>
        <v>1</v>
      </c>
      <c r="I124" s="1" t="b">
        <f t="shared" si="24"/>
        <v>0</v>
      </c>
      <c r="J124" s="1" t="b">
        <f t="shared" si="25"/>
        <v>1</v>
      </c>
      <c r="K124" s="1" t="b">
        <f t="shared" si="26"/>
        <v>1</v>
      </c>
      <c r="L124" s="1" t="b">
        <f t="shared" si="27"/>
        <v>1</v>
      </c>
      <c r="M124" s="1" t="b">
        <f t="shared" si="28"/>
        <v>0</v>
      </c>
      <c r="N124" s="1" t="b">
        <f t="shared" si="29"/>
        <v>1</v>
      </c>
      <c r="O124" s="1" t="b">
        <f t="shared" si="30"/>
        <v>1</v>
      </c>
      <c r="P124" s="1" t="b">
        <f t="shared" si="31"/>
        <v>0</v>
      </c>
      <c r="Q124" s="1" t="b">
        <f t="shared" si="32"/>
        <v>1</v>
      </c>
      <c r="R124" s="1" t="b">
        <f t="shared" si="33"/>
        <v>0</v>
      </c>
      <c r="S124" s="1" t="b">
        <f t="shared" si="34"/>
        <v>0</v>
      </c>
      <c r="T124" s="1" t="b">
        <f t="shared" si="35"/>
        <v>0</v>
      </c>
      <c r="U124" s="1" t="b">
        <f t="shared" si="36"/>
        <v>0</v>
      </c>
      <c r="V124" s="1"/>
      <c r="W124" s="1" t="s">
        <v>34</v>
      </c>
      <c r="X124" s="1">
        <v>1035</v>
      </c>
      <c r="Y124" s="1">
        <v>2794.5</v>
      </c>
      <c r="Z124" s="1" t="s">
        <v>195</v>
      </c>
      <c r="AA124" s="1" t="s">
        <v>36</v>
      </c>
      <c r="AB124" s="1" t="s">
        <v>98</v>
      </c>
      <c r="AC124" s="1"/>
      <c r="AD124" s="1" t="s">
        <v>38</v>
      </c>
      <c r="AE124" s="1"/>
      <c r="AF124" s="1" t="s">
        <v>39</v>
      </c>
      <c r="AG124" s="1" t="s">
        <v>419</v>
      </c>
    </row>
    <row r="125" spans="1:33">
      <c r="A125" s="1" t="s">
        <v>420</v>
      </c>
      <c r="B125" s="1" t="s">
        <v>421</v>
      </c>
      <c r="C125" s="4" t="b">
        <f t="shared" si="18"/>
        <v>0</v>
      </c>
      <c r="D125" s="4" t="b">
        <f t="shared" si="19"/>
        <v>1</v>
      </c>
      <c r="E125" s="4" t="b">
        <f t="shared" si="20"/>
        <v>0</v>
      </c>
      <c r="F125" s="4" t="b">
        <f t="shared" si="21"/>
        <v>0</v>
      </c>
      <c r="G125" s="1" t="b">
        <f t="shared" si="22"/>
        <v>0</v>
      </c>
      <c r="H125" s="1" t="b">
        <f t="shared" si="23"/>
        <v>1</v>
      </c>
      <c r="I125" s="1" t="b">
        <f t="shared" si="24"/>
        <v>0</v>
      </c>
      <c r="J125" s="1" t="b">
        <f t="shared" si="25"/>
        <v>1</v>
      </c>
      <c r="K125" s="1" t="b">
        <f t="shared" si="26"/>
        <v>1</v>
      </c>
      <c r="L125" s="1" t="b">
        <f t="shared" si="27"/>
        <v>1</v>
      </c>
      <c r="M125" s="1" t="b">
        <f t="shared" si="28"/>
        <v>0</v>
      </c>
      <c r="N125" s="1" t="b">
        <f t="shared" si="29"/>
        <v>1</v>
      </c>
      <c r="O125" s="1" t="b">
        <f t="shared" si="30"/>
        <v>1</v>
      </c>
      <c r="P125" s="1" t="b">
        <f t="shared" si="31"/>
        <v>0</v>
      </c>
      <c r="Q125" s="1" t="b">
        <f t="shared" si="32"/>
        <v>1</v>
      </c>
      <c r="R125" s="1" t="b">
        <f t="shared" si="33"/>
        <v>0</v>
      </c>
      <c r="S125" s="1" t="b">
        <f t="shared" si="34"/>
        <v>0</v>
      </c>
      <c r="T125" s="1" t="b">
        <f t="shared" si="35"/>
        <v>0</v>
      </c>
      <c r="U125" s="1" t="b">
        <f t="shared" si="36"/>
        <v>0</v>
      </c>
      <c r="V125" s="1"/>
      <c r="W125" s="1" t="s">
        <v>34</v>
      </c>
      <c r="X125" s="1">
        <v>5520</v>
      </c>
      <c r="Y125" s="1">
        <v>14904</v>
      </c>
      <c r="Z125" s="1" t="s">
        <v>195</v>
      </c>
      <c r="AA125" s="1" t="s">
        <v>36</v>
      </c>
      <c r="AB125" s="1" t="s">
        <v>43</v>
      </c>
      <c r="AC125" s="1"/>
      <c r="AD125" s="1" t="s">
        <v>51</v>
      </c>
      <c r="AE125" s="1"/>
      <c r="AF125" s="1" t="s">
        <v>39</v>
      </c>
      <c r="AG125" s="1" t="s">
        <v>422</v>
      </c>
    </row>
    <row r="126" spans="1:33">
      <c r="A126" s="1" t="s">
        <v>423</v>
      </c>
      <c r="B126" s="1" t="s">
        <v>424</v>
      </c>
      <c r="C126" s="4" t="b">
        <f t="shared" si="18"/>
        <v>0</v>
      </c>
      <c r="D126" s="4" t="b">
        <f t="shared" si="19"/>
        <v>1</v>
      </c>
      <c r="E126" s="4" t="b">
        <f t="shared" si="20"/>
        <v>0</v>
      </c>
      <c r="F126" s="4" t="b">
        <f t="shared" si="21"/>
        <v>0</v>
      </c>
      <c r="G126" s="1" t="b">
        <f t="shared" si="22"/>
        <v>0</v>
      </c>
      <c r="H126" s="1" t="b">
        <f t="shared" si="23"/>
        <v>1</v>
      </c>
      <c r="I126" s="1" t="b">
        <f t="shared" si="24"/>
        <v>0</v>
      </c>
      <c r="J126" s="1" t="b">
        <f t="shared" si="25"/>
        <v>1</v>
      </c>
      <c r="K126" s="1" t="b">
        <f t="shared" si="26"/>
        <v>1</v>
      </c>
      <c r="L126" s="1" t="b">
        <f t="shared" si="27"/>
        <v>1</v>
      </c>
      <c r="M126" s="1" t="b">
        <f t="shared" si="28"/>
        <v>0</v>
      </c>
      <c r="N126" s="1" t="b">
        <f t="shared" si="29"/>
        <v>1</v>
      </c>
      <c r="O126" s="1" t="b">
        <f t="shared" si="30"/>
        <v>1</v>
      </c>
      <c r="P126" s="1" t="b">
        <f t="shared" si="31"/>
        <v>0</v>
      </c>
      <c r="Q126" s="1" t="b">
        <f t="shared" si="32"/>
        <v>1</v>
      </c>
      <c r="R126" s="1" t="b">
        <f t="shared" si="33"/>
        <v>0</v>
      </c>
      <c r="S126" s="1" t="b">
        <f t="shared" si="34"/>
        <v>0</v>
      </c>
      <c r="T126" s="1" t="b">
        <f t="shared" si="35"/>
        <v>0</v>
      </c>
      <c r="U126" s="1" t="b">
        <f t="shared" si="36"/>
        <v>0</v>
      </c>
      <c r="V126" s="1"/>
      <c r="W126" s="1" t="s">
        <v>34</v>
      </c>
      <c r="X126" s="1">
        <v>19872</v>
      </c>
      <c r="Y126" s="1">
        <v>53654.400000000001</v>
      </c>
      <c r="Z126" s="1" t="s">
        <v>195</v>
      </c>
      <c r="AA126" s="1" t="s">
        <v>36</v>
      </c>
      <c r="AB126" s="1" t="s">
        <v>47</v>
      </c>
      <c r="AC126" s="1"/>
      <c r="AD126" s="1" t="s">
        <v>51</v>
      </c>
      <c r="AE126" s="1"/>
      <c r="AF126" s="1" t="s">
        <v>39</v>
      </c>
      <c r="AG126" s="1" t="s">
        <v>425</v>
      </c>
    </row>
    <row r="127" spans="1:33">
      <c r="A127" s="1" t="s">
        <v>426</v>
      </c>
      <c r="B127" s="1" t="s">
        <v>427</v>
      </c>
      <c r="C127" s="4" t="b">
        <f t="shared" si="18"/>
        <v>0</v>
      </c>
      <c r="D127" s="4" t="b">
        <f t="shared" si="19"/>
        <v>1</v>
      </c>
      <c r="E127" s="4" t="b">
        <f t="shared" si="20"/>
        <v>0</v>
      </c>
      <c r="F127" s="4" t="b">
        <f t="shared" si="21"/>
        <v>0</v>
      </c>
      <c r="G127" s="1" t="b">
        <f t="shared" si="22"/>
        <v>0</v>
      </c>
      <c r="H127" s="1" t="b">
        <f t="shared" si="23"/>
        <v>1</v>
      </c>
      <c r="I127" s="1" t="b">
        <f t="shared" si="24"/>
        <v>0</v>
      </c>
      <c r="J127" s="1" t="b">
        <f t="shared" si="25"/>
        <v>1</v>
      </c>
      <c r="K127" s="1" t="b">
        <f t="shared" si="26"/>
        <v>1</v>
      </c>
      <c r="L127" s="1" t="b">
        <f t="shared" si="27"/>
        <v>1</v>
      </c>
      <c r="M127" s="1" t="b">
        <f t="shared" si="28"/>
        <v>0</v>
      </c>
      <c r="N127" s="1" t="b">
        <f t="shared" si="29"/>
        <v>1</v>
      </c>
      <c r="O127" s="1" t="b">
        <f t="shared" si="30"/>
        <v>1</v>
      </c>
      <c r="P127" s="1" t="b">
        <f t="shared" si="31"/>
        <v>0</v>
      </c>
      <c r="Q127" s="1" t="b">
        <f t="shared" si="32"/>
        <v>1</v>
      </c>
      <c r="R127" s="1" t="b">
        <f t="shared" si="33"/>
        <v>0</v>
      </c>
      <c r="S127" s="1" t="b">
        <f t="shared" si="34"/>
        <v>0</v>
      </c>
      <c r="T127" s="1" t="b">
        <f t="shared" si="35"/>
        <v>0</v>
      </c>
      <c r="U127" s="1" t="b">
        <f t="shared" si="36"/>
        <v>0</v>
      </c>
      <c r="V127" s="1"/>
      <c r="W127" s="1" t="s">
        <v>34</v>
      </c>
      <c r="X127" s="1">
        <v>690</v>
      </c>
      <c r="Y127" s="1">
        <v>1863</v>
      </c>
      <c r="Z127" s="1" t="s">
        <v>195</v>
      </c>
      <c r="AA127" s="1" t="s">
        <v>36</v>
      </c>
      <c r="AB127" s="1" t="s">
        <v>98</v>
      </c>
      <c r="AC127" s="1"/>
      <c r="AD127" s="1" t="s">
        <v>51</v>
      </c>
      <c r="AE127" s="1"/>
      <c r="AF127" s="1" t="s">
        <v>39</v>
      </c>
      <c r="AG127" s="1" t="s">
        <v>428</v>
      </c>
    </row>
    <row r="128" spans="1:33">
      <c r="A128" s="1" t="s">
        <v>429</v>
      </c>
      <c r="B128" s="1" t="s">
        <v>430</v>
      </c>
      <c r="C128" s="4" t="b">
        <f t="shared" si="18"/>
        <v>1</v>
      </c>
      <c r="D128" s="4" t="b">
        <f t="shared" si="19"/>
        <v>0</v>
      </c>
      <c r="E128" s="4" t="b">
        <f t="shared" si="20"/>
        <v>0</v>
      </c>
      <c r="F128" s="4" t="b">
        <f t="shared" si="21"/>
        <v>0</v>
      </c>
      <c r="G128" s="1" t="b">
        <f t="shared" si="22"/>
        <v>0</v>
      </c>
      <c r="H128" s="1" t="b">
        <f t="shared" si="23"/>
        <v>1</v>
      </c>
      <c r="I128" s="1" t="b">
        <f t="shared" si="24"/>
        <v>0</v>
      </c>
      <c r="J128" s="1" t="b">
        <f t="shared" si="25"/>
        <v>1</v>
      </c>
      <c r="K128" s="1" t="b">
        <f t="shared" si="26"/>
        <v>1</v>
      </c>
      <c r="L128" s="1" t="b">
        <f t="shared" si="27"/>
        <v>1</v>
      </c>
      <c r="M128" s="1" t="b">
        <f t="shared" si="28"/>
        <v>0</v>
      </c>
      <c r="N128" s="1" t="b">
        <f t="shared" si="29"/>
        <v>1</v>
      </c>
      <c r="O128" s="1" t="b">
        <f t="shared" si="30"/>
        <v>1</v>
      </c>
      <c r="P128" s="1" t="b">
        <f t="shared" si="31"/>
        <v>0</v>
      </c>
      <c r="Q128" s="1" t="b">
        <f t="shared" si="32"/>
        <v>1</v>
      </c>
      <c r="R128" s="1" t="b">
        <f t="shared" si="33"/>
        <v>0</v>
      </c>
      <c r="S128" s="1" t="b">
        <f t="shared" si="34"/>
        <v>1</v>
      </c>
      <c r="T128" s="1" t="b">
        <f t="shared" si="35"/>
        <v>1</v>
      </c>
      <c r="U128" s="1" t="b">
        <f t="shared" si="36"/>
        <v>0</v>
      </c>
      <c r="V128" s="1"/>
      <c r="W128" s="1" t="s">
        <v>34</v>
      </c>
      <c r="X128" s="1">
        <v>518</v>
      </c>
      <c r="Y128" s="1">
        <v>1397.25</v>
      </c>
      <c r="Z128" s="1" t="s">
        <v>97</v>
      </c>
      <c r="AA128" s="1"/>
      <c r="AB128" s="1" t="s">
        <v>98</v>
      </c>
      <c r="AC128" s="1"/>
      <c r="AD128" s="1" t="s">
        <v>38</v>
      </c>
      <c r="AE128" s="1" t="s">
        <v>36</v>
      </c>
      <c r="AF128" s="1" t="s">
        <v>39</v>
      </c>
      <c r="AG128" s="1" t="s">
        <v>431</v>
      </c>
    </row>
    <row r="129" spans="1:33">
      <c r="A129" s="1" t="s">
        <v>432</v>
      </c>
      <c r="B129" s="1" t="s">
        <v>433</v>
      </c>
      <c r="C129" s="4" t="b">
        <f t="shared" si="18"/>
        <v>0</v>
      </c>
      <c r="D129" s="4" t="b">
        <f t="shared" si="19"/>
        <v>1</v>
      </c>
      <c r="E129" s="4" t="b">
        <f t="shared" si="20"/>
        <v>0</v>
      </c>
      <c r="F129" s="4" t="b">
        <f t="shared" si="21"/>
        <v>0</v>
      </c>
      <c r="G129" s="1" t="b">
        <f t="shared" si="22"/>
        <v>0</v>
      </c>
      <c r="H129" s="1" t="b">
        <f t="shared" si="23"/>
        <v>1</v>
      </c>
      <c r="I129" s="1" t="b">
        <f t="shared" si="24"/>
        <v>0</v>
      </c>
      <c r="J129" s="1" t="b">
        <f t="shared" si="25"/>
        <v>1</v>
      </c>
      <c r="K129" s="1" t="b">
        <f t="shared" si="26"/>
        <v>1</v>
      </c>
      <c r="L129" s="1" t="b">
        <f t="shared" si="27"/>
        <v>1</v>
      </c>
      <c r="M129" s="1" t="b">
        <f t="shared" si="28"/>
        <v>0</v>
      </c>
      <c r="N129" s="1" t="b">
        <f t="shared" si="29"/>
        <v>1</v>
      </c>
      <c r="O129" s="1" t="b">
        <f t="shared" si="30"/>
        <v>1</v>
      </c>
      <c r="P129" s="1" t="b">
        <f t="shared" si="31"/>
        <v>0</v>
      </c>
      <c r="Q129" s="1" t="b">
        <f t="shared" si="32"/>
        <v>1</v>
      </c>
      <c r="R129" s="1" t="b">
        <f t="shared" si="33"/>
        <v>0</v>
      </c>
      <c r="S129" s="1" t="b">
        <f t="shared" si="34"/>
        <v>1</v>
      </c>
      <c r="T129" s="1" t="b">
        <f t="shared" si="35"/>
        <v>1</v>
      </c>
      <c r="U129" s="1" t="b">
        <f t="shared" si="36"/>
        <v>0</v>
      </c>
      <c r="V129" s="1"/>
      <c r="W129" s="1" t="s">
        <v>34</v>
      </c>
      <c r="X129" s="1">
        <v>345</v>
      </c>
      <c r="Y129" s="1">
        <v>931.5</v>
      </c>
      <c r="Z129" s="1" t="s">
        <v>97</v>
      </c>
      <c r="AA129" s="1"/>
      <c r="AB129" s="1" t="s">
        <v>98</v>
      </c>
      <c r="AC129" s="1"/>
      <c r="AD129" s="1" t="s">
        <v>51</v>
      </c>
      <c r="AE129" s="1" t="s">
        <v>36</v>
      </c>
      <c r="AF129" s="1" t="s">
        <v>39</v>
      </c>
      <c r="AG129" s="1" t="s">
        <v>434</v>
      </c>
    </row>
    <row r="130" spans="1:33">
      <c r="A130" s="1" t="s">
        <v>435</v>
      </c>
      <c r="B130" s="1" t="s">
        <v>436</v>
      </c>
      <c r="C130" s="4" t="b">
        <f t="shared" si="18"/>
        <v>1</v>
      </c>
      <c r="D130" s="4" t="b">
        <f t="shared" si="19"/>
        <v>0</v>
      </c>
      <c r="E130" s="4" t="b">
        <f t="shared" si="20"/>
        <v>0</v>
      </c>
      <c r="F130" s="4" t="b">
        <f t="shared" si="21"/>
        <v>0</v>
      </c>
      <c r="G130" s="1" t="b">
        <f t="shared" si="22"/>
        <v>0</v>
      </c>
      <c r="H130" s="1" t="b">
        <f t="shared" si="23"/>
        <v>1</v>
      </c>
      <c r="I130" s="1" t="b">
        <f t="shared" si="24"/>
        <v>0</v>
      </c>
      <c r="J130" s="1" t="b">
        <f t="shared" si="25"/>
        <v>1</v>
      </c>
      <c r="K130" s="1" t="b">
        <f t="shared" si="26"/>
        <v>1</v>
      </c>
      <c r="L130" s="1" t="b">
        <f t="shared" si="27"/>
        <v>1</v>
      </c>
      <c r="M130" s="1" t="b">
        <f t="shared" si="28"/>
        <v>0</v>
      </c>
      <c r="N130" s="1" t="b">
        <f t="shared" si="29"/>
        <v>1</v>
      </c>
      <c r="O130" s="1" t="b">
        <f t="shared" si="30"/>
        <v>1</v>
      </c>
      <c r="P130" s="1" t="b">
        <f t="shared" si="31"/>
        <v>0</v>
      </c>
      <c r="Q130" s="1" t="b">
        <f t="shared" si="32"/>
        <v>1</v>
      </c>
      <c r="R130" s="1" t="b">
        <f t="shared" si="33"/>
        <v>0</v>
      </c>
      <c r="S130" s="1" t="b">
        <f t="shared" si="34"/>
        <v>1</v>
      </c>
      <c r="T130" s="1" t="b">
        <f t="shared" si="35"/>
        <v>1</v>
      </c>
      <c r="U130" s="1" t="b">
        <f t="shared" si="36"/>
        <v>0</v>
      </c>
      <c r="V130" s="1"/>
      <c r="W130" s="1" t="s">
        <v>34</v>
      </c>
      <c r="X130" s="1">
        <v>181</v>
      </c>
      <c r="Y130" s="1">
        <v>489.04</v>
      </c>
      <c r="Z130" s="1" t="s">
        <v>97</v>
      </c>
      <c r="AA130" s="1"/>
      <c r="AB130" s="1" t="s">
        <v>105</v>
      </c>
      <c r="AC130" s="1"/>
      <c r="AD130" s="1" t="s">
        <v>38</v>
      </c>
      <c r="AE130" s="1" t="s">
        <v>36</v>
      </c>
      <c r="AF130" s="1" t="s">
        <v>39</v>
      </c>
      <c r="AG130" s="1" t="s">
        <v>437</v>
      </c>
    </row>
    <row r="131" spans="1:33">
      <c r="A131" s="1" t="s">
        <v>438</v>
      </c>
      <c r="B131" s="1" t="s">
        <v>439</v>
      </c>
      <c r="C131" s="4" t="b">
        <f>ISNUMBER( SEARCH("Premium",B131))</f>
        <v>0</v>
      </c>
      <c r="D131" s="4" t="b">
        <f>ISNUMBER( SEARCH("Standard",B131))</f>
        <v>1</v>
      </c>
      <c r="E131" s="4" t="b">
        <f t="shared" ref="E131:E163" si="37">OR(ISNUMBER(SEARCH("ELS",B131)),ISNUMBER(SEARCH("Extended Lifecycle",B131)))</f>
        <v>0</v>
      </c>
      <c r="F131" s="4" t="b">
        <f t="shared" ref="F131:F163" si="38">OR(ISNUMBER( SEARCH("3scale",B131)),R131=TRUE)</f>
        <v>0</v>
      </c>
      <c r="G131" s="1" t="b">
        <f t="shared" ref="G131:G163" si="39">OR(ISNUMBER( SEARCH("AMQ",B131)),R131=TRUE)</f>
        <v>0</v>
      </c>
      <c r="H131" s="1" t="b">
        <f t="shared" ref="H131:H163" si="40">OR(ISNUMBER( SEARCH("Data Grid",B131)),Q131=TRUE,R131=TRUE)</f>
        <v>1</v>
      </c>
      <c r="I131" s="1" t="b">
        <f t="shared" ref="I131:I163" si="41">OR(ISNUMBER( SEARCH("Fuse",B131)),R131=TRUE)</f>
        <v>0</v>
      </c>
      <c r="J131" s="1" t="b">
        <f t="shared" ref="J131:J163" si="42">OR(ISNUMBER( SEARCH("JBOSS",B131)),Q131=TRUE,R131=TRUE)</f>
        <v>1</v>
      </c>
      <c r="K131" s="1" t="b">
        <f t="shared" ref="K131:K163" si="43">OR(ISNUMBER( SEARCH("Enterprise Application Platform",B131)),Q131=TRUE,R131=TRUE)</f>
        <v>1</v>
      </c>
      <c r="L131" s="1" t="b">
        <f t="shared" ref="L131:L163" si="44">OR(ISNUMBER( SEARCH("Web Server",B131)),Q131=TRUE,R131=TRUE)</f>
        <v>1</v>
      </c>
      <c r="M131" s="1" t="b">
        <f t="shared" ref="M131:M163" si="45">ISNUMBER( SEARCH("Service Interconnect",B131))</f>
        <v>0</v>
      </c>
      <c r="N131" s="1" t="b">
        <f t="shared" ref="N131:N163" si="46">OR(ISNUMBER( SEARCH("OpenJDK",B131)),Q131=TRUE,R131=TRUE)</f>
        <v>1</v>
      </c>
      <c r="O131" s="1" t="b">
        <f t="shared" ref="O131:O163" si="47">OR(ISNUMBER( SEARCH("Quarkus",B131)),Q131=TRUE,R131=TRUE)</f>
        <v>1</v>
      </c>
      <c r="P131" s="1" t="b">
        <f t="shared" ref="P131:P163" si="48">ISNUMBER(SEARCH("Integration",B131))</f>
        <v>0</v>
      </c>
      <c r="Q131" s="1" t="b">
        <f t="shared" ref="Q131:Q163" si="49">ISNUMBER(SEARCH("Runtimes",B131))</f>
        <v>1</v>
      </c>
      <c r="R131" s="1" t="b">
        <f t="shared" ref="R131:R163" si="50">ISNUMBER( SEARCH("Application Foundations",B131))</f>
        <v>0</v>
      </c>
      <c r="S131" s="1" t="b">
        <f t="shared" ref="S131:S163" si="51">ISNUMBER(SEARCH("Edge",Z131))</f>
        <v>1</v>
      </c>
      <c r="T131" s="1" t="b">
        <f t="shared" ref="T131:T163" si="52">ISNUMBER(SEARCH("Distributed Computing",B131))</f>
        <v>1</v>
      </c>
      <c r="U131" s="1" t="b">
        <f t="shared" ref="U131:U163" si="53">ISNUMBER(SEARCH("OpenShift",B131))</f>
        <v>0</v>
      </c>
      <c r="V131" s="1"/>
      <c r="W131" s="1" t="s">
        <v>34</v>
      </c>
      <c r="X131" s="1">
        <v>121</v>
      </c>
      <c r="Y131" s="1">
        <v>326.02999999999997</v>
      </c>
      <c r="Z131" s="1" t="s">
        <v>97</v>
      </c>
      <c r="AA131" s="1"/>
      <c r="AB131" s="1" t="s">
        <v>105</v>
      </c>
      <c r="AC131" s="1"/>
      <c r="AD131" s="1" t="s">
        <v>51</v>
      </c>
      <c r="AE131" s="1" t="s">
        <v>36</v>
      </c>
      <c r="AF131" s="1" t="s">
        <v>39</v>
      </c>
      <c r="AG131" s="1" t="s">
        <v>440</v>
      </c>
    </row>
    <row r="132" spans="1:33">
      <c r="A132" s="1" t="s">
        <v>441</v>
      </c>
      <c r="B132" s="1" t="s">
        <v>442</v>
      </c>
      <c r="C132" s="4" t="b">
        <f>ISNUMBER( SEARCH("Premium",B132))</f>
        <v>1</v>
      </c>
      <c r="D132" s="4" t="b">
        <f>ISNUMBER( SEARCH("Standard",B132))</f>
        <v>0</v>
      </c>
      <c r="E132" s="4" t="b">
        <f t="shared" si="37"/>
        <v>0</v>
      </c>
      <c r="F132" s="4" t="b">
        <f t="shared" si="38"/>
        <v>0</v>
      </c>
      <c r="G132" s="1" t="b">
        <f t="shared" si="39"/>
        <v>0</v>
      </c>
      <c r="H132" s="1" t="b">
        <f t="shared" si="40"/>
        <v>1</v>
      </c>
      <c r="I132" s="1" t="b">
        <f t="shared" si="41"/>
        <v>0</v>
      </c>
      <c r="J132" s="1" t="b">
        <f t="shared" si="42"/>
        <v>1</v>
      </c>
      <c r="K132" s="1" t="b">
        <f t="shared" si="43"/>
        <v>1</v>
      </c>
      <c r="L132" s="1" t="b">
        <f t="shared" si="44"/>
        <v>1</v>
      </c>
      <c r="M132" s="1" t="b">
        <f t="shared" si="45"/>
        <v>0</v>
      </c>
      <c r="N132" s="1" t="b">
        <f t="shared" si="46"/>
        <v>1</v>
      </c>
      <c r="O132" s="1" t="b">
        <f t="shared" si="47"/>
        <v>1</v>
      </c>
      <c r="P132" s="1" t="b">
        <f t="shared" si="48"/>
        <v>0</v>
      </c>
      <c r="Q132" s="1" t="b">
        <f t="shared" si="49"/>
        <v>1</v>
      </c>
      <c r="R132" s="1" t="b">
        <f t="shared" si="50"/>
        <v>0</v>
      </c>
      <c r="S132" s="1" t="b">
        <f t="shared" si="51"/>
        <v>1</v>
      </c>
      <c r="T132" s="1" t="b">
        <f t="shared" si="52"/>
        <v>1</v>
      </c>
      <c r="U132" s="1" t="b">
        <f t="shared" si="53"/>
        <v>0</v>
      </c>
      <c r="V132" s="1"/>
      <c r="W132" s="1" t="s">
        <v>34</v>
      </c>
      <c r="X132" s="1">
        <v>414</v>
      </c>
      <c r="Y132" s="1">
        <v>1117.8</v>
      </c>
      <c r="Z132" s="1" t="s">
        <v>97</v>
      </c>
      <c r="AA132" s="1"/>
      <c r="AB132" s="1" t="s">
        <v>98</v>
      </c>
      <c r="AC132" s="1"/>
      <c r="AD132" s="1" t="s">
        <v>38</v>
      </c>
      <c r="AE132" s="1" t="s">
        <v>36</v>
      </c>
      <c r="AF132" s="1" t="s">
        <v>39</v>
      </c>
      <c r="AG132" s="1" t="s">
        <v>443</v>
      </c>
    </row>
    <row r="133" spans="1:33">
      <c r="A133" s="1" t="s">
        <v>444</v>
      </c>
      <c r="B133" s="1" t="s">
        <v>445</v>
      </c>
      <c r="C133" s="4" t="b">
        <f>ISNUMBER( SEARCH("Premium",B133))</f>
        <v>0</v>
      </c>
      <c r="D133" s="4" t="b">
        <f>ISNUMBER( SEARCH("Standard",B133))</f>
        <v>1</v>
      </c>
      <c r="E133" s="4" t="b">
        <f t="shared" si="37"/>
        <v>0</v>
      </c>
      <c r="F133" s="4" t="b">
        <f t="shared" si="38"/>
        <v>0</v>
      </c>
      <c r="G133" s="1" t="b">
        <f t="shared" si="39"/>
        <v>0</v>
      </c>
      <c r="H133" s="1" t="b">
        <f t="shared" si="40"/>
        <v>1</v>
      </c>
      <c r="I133" s="1" t="b">
        <f t="shared" si="41"/>
        <v>0</v>
      </c>
      <c r="J133" s="1" t="b">
        <f t="shared" si="42"/>
        <v>1</v>
      </c>
      <c r="K133" s="1" t="b">
        <f t="shared" si="43"/>
        <v>1</v>
      </c>
      <c r="L133" s="1" t="b">
        <f t="shared" si="44"/>
        <v>1</v>
      </c>
      <c r="M133" s="1" t="b">
        <f t="shared" si="45"/>
        <v>0</v>
      </c>
      <c r="N133" s="1" t="b">
        <f t="shared" si="46"/>
        <v>1</v>
      </c>
      <c r="O133" s="1" t="b">
        <f t="shared" si="47"/>
        <v>1</v>
      </c>
      <c r="P133" s="1" t="b">
        <f t="shared" si="48"/>
        <v>0</v>
      </c>
      <c r="Q133" s="1" t="b">
        <f t="shared" si="49"/>
        <v>1</v>
      </c>
      <c r="R133" s="1" t="b">
        <f t="shared" si="50"/>
        <v>0</v>
      </c>
      <c r="S133" s="1" t="b">
        <f t="shared" si="51"/>
        <v>1</v>
      </c>
      <c r="T133" s="1" t="b">
        <f t="shared" si="52"/>
        <v>1</v>
      </c>
      <c r="U133" s="1" t="b">
        <f t="shared" si="53"/>
        <v>0</v>
      </c>
      <c r="V133" s="1"/>
      <c r="W133" s="1" t="s">
        <v>34</v>
      </c>
      <c r="X133" s="1">
        <v>276</v>
      </c>
      <c r="Y133" s="1">
        <v>745.2</v>
      </c>
      <c r="Z133" s="1" t="s">
        <v>97</v>
      </c>
      <c r="AA133" s="1"/>
      <c r="AB133" s="1" t="s">
        <v>98</v>
      </c>
      <c r="AC133" s="1"/>
      <c r="AD133" s="1" t="s">
        <v>51</v>
      </c>
      <c r="AE133" s="1" t="s">
        <v>36</v>
      </c>
      <c r="AF133" s="1" t="s">
        <v>39</v>
      </c>
      <c r="AG133" s="1" t="s">
        <v>446</v>
      </c>
    </row>
    <row r="134" spans="1:33">
      <c r="A134" s="1" t="s">
        <v>447</v>
      </c>
      <c r="B134" s="1" t="s">
        <v>448</v>
      </c>
      <c r="C134" s="4" t="b">
        <f>ISNUMBER( SEARCH("Premium",B134))</f>
        <v>1</v>
      </c>
      <c r="D134" s="4" t="b">
        <f>ISNUMBER( SEARCH("Standard",B134))</f>
        <v>0</v>
      </c>
      <c r="E134" s="4" t="b">
        <f t="shared" si="37"/>
        <v>0</v>
      </c>
      <c r="F134" s="4" t="b">
        <f t="shared" si="38"/>
        <v>0</v>
      </c>
      <c r="G134" s="1" t="b">
        <f t="shared" si="39"/>
        <v>0</v>
      </c>
      <c r="H134" s="1" t="b">
        <f t="shared" si="40"/>
        <v>0</v>
      </c>
      <c r="I134" s="1" t="b">
        <f t="shared" si="41"/>
        <v>0</v>
      </c>
      <c r="J134" s="1" t="b">
        <f t="shared" si="42"/>
        <v>0</v>
      </c>
      <c r="K134" s="1" t="b">
        <f t="shared" si="43"/>
        <v>0</v>
      </c>
      <c r="L134" s="1" t="b">
        <f t="shared" si="44"/>
        <v>0</v>
      </c>
      <c r="M134" s="1" t="b">
        <f t="shared" si="45"/>
        <v>1</v>
      </c>
      <c r="N134" s="1" t="b">
        <f t="shared" si="46"/>
        <v>0</v>
      </c>
      <c r="O134" s="1" t="b">
        <f t="shared" si="47"/>
        <v>0</v>
      </c>
      <c r="P134" s="1" t="b">
        <f t="shared" si="48"/>
        <v>0</v>
      </c>
      <c r="Q134" s="1" t="b">
        <f t="shared" si="49"/>
        <v>0</v>
      </c>
      <c r="R134" s="1" t="b">
        <f t="shared" si="50"/>
        <v>0</v>
      </c>
      <c r="S134" s="1" t="b">
        <f t="shared" si="51"/>
        <v>0</v>
      </c>
      <c r="T134" s="1" t="b">
        <f t="shared" si="52"/>
        <v>0</v>
      </c>
      <c r="U134" s="1" t="b">
        <f t="shared" si="53"/>
        <v>0</v>
      </c>
      <c r="V134" s="1"/>
      <c r="W134" s="1" t="s">
        <v>34</v>
      </c>
      <c r="X134" s="1">
        <v>3105</v>
      </c>
      <c r="Y134" s="1">
        <v>8383.5</v>
      </c>
      <c r="Z134" s="1" t="s">
        <v>35</v>
      </c>
      <c r="AA134" s="1"/>
      <c r="AB134" s="1" t="s">
        <v>98</v>
      </c>
      <c r="AC134" s="1"/>
      <c r="AD134" s="1" t="s">
        <v>38</v>
      </c>
      <c r="AE134" s="1"/>
      <c r="AF134" s="1" t="s">
        <v>39</v>
      </c>
      <c r="AG134" s="1" t="s">
        <v>449</v>
      </c>
    </row>
    <row r="135" spans="1:33">
      <c r="A135" s="1" t="s">
        <v>450</v>
      </c>
      <c r="B135" s="1" t="s">
        <v>451</v>
      </c>
      <c r="C135" s="4" t="b">
        <f>ISNUMBER( SEARCH("Premium",B135))</f>
        <v>0</v>
      </c>
      <c r="D135" s="4" t="b">
        <f>ISNUMBER( SEARCH("Standard",B135))</f>
        <v>1</v>
      </c>
      <c r="E135" s="4" t="b">
        <f t="shared" si="37"/>
        <v>0</v>
      </c>
      <c r="F135" s="4" t="b">
        <f t="shared" si="38"/>
        <v>0</v>
      </c>
      <c r="G135" s="1" t="b">
        <f t="shared" si="39"/>
        <v>0</v>
      </c>
      <c r="H135" s="1" t="b">
        <f t="shared" si="40"/>
        <v>0</v>
      </c>
      <c r="I135" s="1" t="b">
        <f t="shared" si="41"/>
        <v>0</v>
      </c>
      <c r="J135" s="1" t="b">
        <f t="shared" si="42"/>
        <v>0</v>
      </c>
      <c r="K135" s="1" t="b">
        <f t="shared" si="43"/>
        <v>0</v>
      </c>
      <c r="L135" s="1" t="b">
        <f t="shared" si="44"/>
        <v>0</v>
      </c>
      <c r="M135" s="1" t="b">
        <f t="shared" si="45"/>
        <v>1</v>
      </c>
      <c r="N135" s="1" t="b">
        <f t="shared" si="46"/>
        <v>0</v>
      </c>
      <c r="O135" s="1" t="b">
        <f t="shared" si="47"/>
        <v>0</v>
      </c>
      <c r="P135" s="1" t="b">
        <f t="shared" si="48"/>
        <v>0</v>
      </c>
      <c r="Q135" s="1" t="b">
        <f t="shared" si="49"/>
        <v>0</v>
      </c>
      <c r="R135" s="1" t="b">
        <f t="shared" si="50"/>
        <v>0</v>
      </c>
      <c r="S135" s="1" t="b">
        <f t="shared" si="51"/>
        <v>0</v>
      </c>
      <c r="T135" s="1" t="b">
        <f t="shared" si="52"/>
        <v>0</v>
      </c>
      <c r="U135" s="1" t="b">
        <f t="shared" si="53"/>
        <v>0</v>
      </c>
      <c r="V135" s="1"/>
      <c r="W135" s="1" t="s">
        <v>34</v>
      </c>
      <c r="X135" s="1">
        <v>2070</v>
      </c>
      <c r="Y135" s="1">
        <v>5589</v>
      </c>
      <c r="Z135" s="1" t="s">
        <v>35</v>
      </c>
      <c r="AA135" s="1"/>
      <c r="AB135" s="1" t="s">
        <v>98</v>
      </c>
      <c r="AC135" s="1"/>
      <c r="AD135" s="1" t="s">
        <v>51</v>
      </c>
      <c r="AE135" s="1"/>
      <c r="AF135" s="1" t="s">
        <v>39</v>
      </c>
      <c r="AG135" s="1" t="s">
        <v>452</v>
      </c>
    </row>
    <row r="136" spans="1:33">
      <c r="A136" s="1" t="s">
        <v>453</v>
      </c>
      <c r="B136" s="1" t="s">
        <v>454</v>
      </c>
      <c r="C136" s="4" t="b">
        <f>ISNUMBER( SEARCH("Premium",B136))</f>
        <v>1</v>
      </c>
      <c r="D136" s="4" t="b">
        <f>ISNUMBER( SEARCH("Standard",B136))</f>
        <v>0</v>
      </c>
      <c r="E136" s="4" t="b">
        <f t="shared" si="37"/>
        <v>0</v>
      </c>
      <c r="F136" s="4" t="b">
        <f t="shared" si="38"/>
        <v>0</v>
      </c>
      <c r="G136" s="1" t="b">
        <f t="shared" si="39"/>
        <v>0</v>
      </c>
      <c r="H136" s="1" t="b">
        <f t="shared" si="40"/>
        <v>0</v>
      </c>
      <c r="I136" s="1" t="b">
        <f t="shared" si="41"/>
        <v>0</v>
      </c>
      <c r="J136" s="1" t="b">
        <f t="shared" si="42"/>
        <v>0</v>
      </c>
      <c r="K136" s="1" t="b">
        <f t="shared" si="43"/>
        <v>0</v>
      </c>
      <c r="L136" s="1" t="b">
        <f t="shared" si="44"/>
        <v>0</v>
      </c>
      <c r="M136" s="1" t="b">
        <f t="shared" si="45"/>
        <v>1</v>
      </c>
      <c r="N136" s="1" t="b">
        <f t="shared" si="46"/>
        <v>0</v>
      </c>
      <c r="O136" s="1" t="b">
        <f t="shared" si="47"/>
        <v>0</v>
      </c>
      <c r="P136" s="1" t="b">
        <f t="shared" si="48"/>
        <v>0</v>
      </c>
      <c r="Q136" s="1" t="b">
        <f t="shared" si="49"/>
        <v>0</v>
      </c>
      <c r="R136" s="1" t="b">
        <f t="shared" si="50"/>
        <v>0</v>
      </c>
      <c r="S136" s="1" t="b">
        <f t="shared" si="51"/>
        <v>0</v>
      </c>
      <c r="T136" s="1" t="b">
        <f t="shared" si="52"/>
        <v>1</v>
      </c>
      <c r="U136" s="1" t="b">
        <f t="shared" si="53"/>
        <v>0</v>
      </c>
      <c r="V136" s="1"/>
      <c r="W136" s="1" t="s">
        <v>34</v>
      </c>
      <c r="X136" s="1">
        <v>1552</v>
      </c>
      <c r="Y136" s="1">
        <v>4191.75</v>
      </c>
      <c r="Z136" s="1" t="s">
        <v>35</v>
      </c>
      <c r="AA136" s="1"/>
      <c r="AB136" s="1" t="s">
        <v>98</v>
      </c>
      <c r="AC136" s="1"/>
      <c r="AD136" s="1" t="s">
        <v>38</v>
      </c>
      <c r="AE136" s="1"/>
      <c r="AF136" s="1" t="s">
        <v>39</v>
      </c>
      <c r="AG136" s="1" t="s">
        <v>455</v>
      </c>
    </row>
    <row r="137" spans="1:33">
      <c r="A137" s="1" t="s">
        <v>456</v>
      </c>
      <c r="B137" s="1" t="s">
        <v>457</v>
      </c>
      <c r="C137" s="4" t="b">
        <f>ISNUMBER( SEARCH("Premium",B137))</f>
        <v>0</v>
      </c>
      <c r="D137" s="4" t="b">
        <f>ISNUMBER( SEARCH("Standard",B137))</f>
        <v>1</v>
      </c>
      <c r="E137" s="4" t="b">
        <f t="shared" si="37"/>
        <v>0</v>
      </c>
      <c r="F137" s="4" t="b">
        <f t="shared" si="38"/>
        <v>0</v>
      </c>
      <c r="G137" s="1" t="b">
        <f t="shared" si="39"/>
        <v>0</v>
      </c>
      <c r="H137" s="1" t="b">
        <f t="shared" si="40"/>
        <v>0</v>
      </c>
      <c r="I137" s="1" t="b">
        <f t="shared" si="41"/>
        <v>0</v>
      </c>
      <c r="J137" s="1" t="b">
        <f t="shared" si="42"/>
        <v>0</v>
      </c>
      <c r="K137" s="1" t="b">
        <f t="shared" si="43"/>
        <v>0</v>
      </c>
      <c r="L137" s="1" t="b">
        <f t="shared" si="44"/>
        <v>0</v>
      </c>
      <c r="M137" s="1" t="b">
        <f t="shared" si="45"/>
        <v>1</v>
      </c>
      <c r="N137" s="1" t="b">
        <f t="shared" si="46"/>
        <v>0</v>
      </c>
      <c r="O137" s="1" t="b">
        <f t="shared" si="47"/>
        <v>0</v>
      </c>
      <c r="P137" s="1" t="b">
        <f t="shared" si="48"/>
        <v>0</v>
      </c>
      <c r="Q137" s="1" t="b">
        <f t="shared" si="49"/>
        <v>0</v>
      </c>
      <c r="R137" s="1" t="b">
        <f t="shared" si="50"/>
        <v>0</v>
      </c>
      <c r="S137" s="1" t="b">
        <f t="shared" si="51"/>
        <v>0</v>
      </c>
      <c r="T137" s="1" t="b">
        <f t="shared" si="52"/>
        <v>1</v>
      </c>
      <c r="U137" s="1" t="b">
        <f t="shared" si="53"/>
        <v>0</v>
      </c>
      <c r="V137" s="1"/>
      <c r="W137" s="1" t="s">
        <v>34</v>
      </c>
      <c r="X137" s="1">
        <v>1035</v>
      </c>
      <c r="Y137" s="1">
        <v>2794.5</v>
      </c>
      <c r="Z137" s="1" t="s">
        <v>35</v>
      </c>
      <c r="AA137" s="1"/>
      <c r="AB137" s="1" t="s">
        <v>98</v>
      </c>
      <c r="AC137" s="1"/>
      <c r="AD137" s="1" t="s">
        <v>51</v>
      </c>
      <c r="AE137" s="1"/>
      <c r="AF137" s="1" t="s">
        <v>39</v>
      </c>
      <c r="AG137" s="1" t="s">
        <v>458</v>
      </c>
    </row>
    <row r="138" spans="1:33">
      <c r="A138" s="1" t="s">
        <v>459</v>
      </c>
      <c r="B138" s="1" t="s">
        <v>460</v>
      </c>
      <c r="C138" s="4" t="b">
        <f>ISNUMBER( SEARCH("Premium",B138))</f>
        <v>1</v>
      </c>
      <c r="D138" s="4" t="b">
        <f>ISNUMBER( SEARCH("Standard",B138))</f>
        <v>0</v>
      </c>
      <c r="E138" s="4" t="b">
        <f t="shared" si="37"/>
        <v>0</v>
      </c>
      <c r="F138" s="4" t="b">
        <f t="shared" si="38"/>
        <v>0</v>
      </c>
      <c r="G138" s="1" t="b">
        <f t="shared" si="39"/>
        <v>0</v>
      </c>
      <c r="H138" s="1" t="b">
        <f t="shared" si="40"/>
        <v>0</v>
      </c>
      <c r="I138" s="1" t="b">
        <f t="shared" si="41"/>
        <v>0</v>
      </c>
      <c r="J138" s="1" t="b">
        <f t="shared" si="42"/>
        <v>0</v>
      </c>
      <c r="K138" s="1" t="b">
        <f t="shared" si="43"/>
        <v>0</v>
      </c>
      <c r="L138" s="1" t="b">
        <f t="shared" si="44"/>
        <v>0</v>
      </c>
      <c r="M138" s="1" t="b">
        <f t="shared" si="45"/>
        <v>1</v>
      </c>
      <c r="N138" s="1" t="b">
        <f t="shared" si="46"/>
        <v>0</v>
      </c>
      <c r="O138" s="1" t="b">
        <f t="shared" si="47"/>
        <v>0</v>
      </c>
      <c r="P138" s="1" t="b">
        <f t="shared" si="48"/>
        <v>0</v>
      </c>
      <c r="Q138" s="1" t="b">
        <f t="shared" si="49"/>
        <v>0</v>
      </c>
      <c r="R138" s="1" t="b">
        <f t="shared" si="50"/>
        <v>0</v>
      </c>
      <c r="S138" s="1" t="b">
        <f t="shared" si="51"/>
        <v>0</v>
      </c>
      <c r="T138" s="1" t="b">
        <f t="shared" si="52"/>
        <v>1</v>
      </c>
      <c r="U138" s="1" t="b">
        <f t="shared" si="53"/>
        <v>0</v>
      </c>
      <c r="V138" s="1"/>
      <c r="W138" s="1" t="s">
        <v>34</v>
      </c>
      <c r="X138" s="1">
        <v>543</v>
      </c>
      <c r="Y138" s="1">
        <v>1467.11</v>
      </c>
      <c r="Z138" s="1" t="s">
        <v>35</v>
      </c>
      <c r="AA138" s="1"/>
      <c r="AB138" s="1" t="s">
        <v>105</v>
      </c>
      <c r="AC138" s="1"/>
      <c r="AD138" s="1" t="s">
        <v>38</v>
      </c>
      <c r="AE138" s="1"/>
      <c r="AF138" s="1" t="s">
        <v>39</v>
      </c>
      <c r="AG138" s="1" t="s">
        <v>461</v>
      </c>
    </row>
    <row r="139" spans="1:33">
      <c r="A139" s="1" t="s">
        <v>462</v>
      </c>
      <c r="B139" s="1" t="s">
        <v>463</v>
      </c>
      <c r="C139" s="4" t="b">
        <f>ISNUMBER( SEARCH("Premium",B139))</f>
        <v>0</v>
      </c>
      <c r="D139" s="4" t="b">
        <f>ISNUMBER( SEARCH("Standard",B139))</f>
        <v>1</v>
      </c>
      <c r="E139" s="4" t="b">
        <f t="shared" si="37"/>
        <v>0</v>
      </c>
      <c r="F139" s="4" t="b">
        <f t="shared" si="38"/>
        <v>0</v>
      </c>
      <c r="G139" s="1" t="b">
        <f t="shared" si="39"/>
        <v>0</v>
      </c>
      <c r="H139" s="1" t="b">
        <f t="shared" si="40"/>
        <v>0</v>
      </c>
      <c r="I139" s="1" t="b">
        <f t="shared" si="41"/>
        <v>0</v>
      </c>
      <c r="J139" s="1" t="b">
        <f t="shared" si="42"/>
        <v>0</v>
      </c>
      <c r="K139" s="1" t="b">
        <f t="shared" si="43"/>
        <v>0</v>
      </c>
      <c r="L139" s="1" t="b">
        <f t="shared" si="44"/>
        <v>0</v>
      </c>
      <c r="M139" s="1" t="b">
        <f t="shared" si="45"/>
        <v>1</v>
      </c>
      <c r="N139" s="1" t="b">
        <f t="shared" si="46"/>
        <v>0</v>
      </c>
      <c r="O139" s="1" t="b">
        <f t="shared" si="47"/>
        <v>0</v>
      </c>
      <c r="P139" s="1" t="b">
        <f t="shared" si="48"/>
        <v>0</v>
      </c>
      <c r="Q139" s="1" t="b">
        <f t="shared" si="49"/>
        <v>0</v>
      </c>
      <c r="R139" s="1" t="b">
        <f t="shared" si="50"/>
        <v>0</v>
      </c>
      <c r="S139" s="1" t="b">
        <f t="shared" si="51"/>
        <v>0</v>
      </c>
      <c r="T139" s="1" t="b">
        <f t="shared" si="52"/>
        <v>1</v>
      </c>
      <c r="U139" s="1" t="b">
        <f t="shared" si="53"/>
        <v>0</v>
      </c>
      <c r="V139" s="1"/>
      <c r="W139" s="1" t="s">
        <v>34</v>
      </c>
      <c r="X139" s="1">
        <v>362</v>
      </c>
      <c r="Y139" s="1">
        <v>978.08</v>
      </c>
      <c r="Z139" s="1" t="s">
        <v>35</v>
      </c>
      <c r="AA139" s="1"/>
      <c r="AB139" s="1" t="s">
        <v>105</v>
      </c>
      <c r="AC139" s="1"/>
      <c r="AD139" s="1" t="s">
        <v>51</v>
      </c>
      <c r="AE139" s="1"/>
      <c r="AF139" s="1" t="s">
        <v>39</v>
      </c>
      <c r="AG139" s="1" t="s">
        <v>464</v>
      </c>
    </row>
    <row r="140" spans="1:33">
      <c r="A140" s="1" t="s">
        <v>465</v>
      </c>
      <c r="B140" s="1" t="s">
        <v>466</v>
      </c>
      <c r="C140" s="4" t="b">
        <f>ISNUMBER( SEARCH("Premium",B140))</f>
        <v>1</v>
      </c>
      <c r="D140" s="4" t="b">
        <f>ISNUMBER( SEARCH("Standard",B140))</f>
        <v>0</v>
      </c>
      <c r="E140" s="4" t="b">
        <f t="shared" si="37"/>
        <v>0</v>
      </c>
      <c r="F140" s="4" t="b">
        <f t="shared" si="38"/>
        <v>0</v>
      </c>
      <c r="G140" s="1" t="b">
        <f t="shared" si="39"/>
        <v>0</v>
      </c>
      <c r="H140" s="1" t="b">
        <f t="shared" si="40"/>
        <v>0</v>
      </c>
      <c r="I140" s="1" t="b">
        <f t="shared" si="41"/>
        <v>0</v>
      </c>
      <c r="J140" s="1" t="b">
        <f t="shared" si="42"/>
        <v>0</v>
      </c>
      <c r="K140" s="1" t="b">
        <f t="shared" si="43"/>
        <v>0</v>
      </c>
      <c r="L140" s="1" t="b">
        <f t="shared" si="44"/>
        <v>0</v>
      </c>
      <c r="M140" s="1" t="b">
        <f t="shared" si="45"/>
        <v>1</v>
      </c>
      <c r="N140" s="1" t="b">
        <f t="shared" si="46"/>
        <v>0</v>
      </c>
      <c r="O140" s="1" t="b">
        <f t="shared" si="47"/>
        <v>0</v>
      </c>
      <c r="P140" s="1" t="b">
        <f t="shared" si="48"/>
        <v>0</v>
      </c>
      <c r="Q140" s="1" t="b">
        <f t="shared" si="49"/>
        <v>0</v>
      </c>
      <c r="R140" s="1" t="b">
        <f t="shared" si="50"/>
        <v>0</v>
      </c>
      <c r="S140" s="1" t="b">
        <f t="shared" si="51"/>
        <v>0</v>
      </c>
      <c r="T140" s="1" t="b">
        <f t="shared" si="52"/>
        <v>1</v>
      </c>
      <c r="U140" s="1" t="b">
        <f t="shared" si="53"/>
        <v>0</v>
      </c>
      <c r="V140" s="1"/>
      <c r="W140" s="1" t="s">
        <v>34</v>
      </c>
      <c r="X140" s="1">
        <v>1242</v>
      </c>
      <c r="Y140" s="1">
        <v>3353.4</v>
      </c>
      <c r="Z140" s="1" t="s">
        <v>35</v>
      </c>
      <c r="AA140" s="1"/>
      <c r="AB140" s="1" t="s">
        <v>98</v>
      </c>
      <c r="AC140" s="1"/>
      <c r="AD140" s="1" t="s">
        <v>38</v>
      </c>
      <c r="AE140" s="1"/>
      <c r="AF140" s="1" t="s">
        <v>39</v>
      </c>
      <c r="AG140" s="1" t="s">
        <v>467</v>
      </c>
    </row>
    <row r="141" spans="1:33">
      <c r="A141" s="1" t="s">
        <v>468</v>
      </c>
      <c r="B141" s="1" t="s">
        <v>469</v>
      </c>
      <c r="C141" s="4" t="b">
        <f>ISNUMBER( SEARCH("Premium",B141))</f>
        <v>0</v>
      </c>
      <c r="D141" s="4" t="b">
        <f>ISNUMBER( SEARCH("Standard",B141))</f>
        <v>1</v>
      </c>
      <c r="E141" s="4" t="b">
        <f t="shared" si="37"/>
        <v>0</v>
      </c>
      <c r="F141" s="4" t="b">
        <f t="shared" si="38"/>
        <v>0</v>
      </c>
      <c r="G141" s="1" t="b">
        <f t="shared" si="39"/>
        <v>0</v>
      </c>
      <c r="H141" s="1" t="b">
        <f t="shared" si="40"/>
        <v>0</v>
      </c>
      <c r="I141" s="1" t="b">
        <f t="shared" si="41"/>
        <v>0</v>
      </c>
      <c r="J141" s="1" t="b">
        <f t="shared" si="42"/>
        <v>0</v>
      </c>
      <c r="K141" s="1" t="b">
        <f t="shared" si="43"/>
        <v>0</v>
      </c>
      <c r="L141" s="1" t="b">
        <f t="shared" si="44"/>
        <v>0</v>
      </c>
      <c r="M141" s="1" t="b">
        <f t="shared" si="45"/>
        <v>1</v>
      </c>
      <c r="N141" s="1" t="b">
        <f t="shared" si="46"/>
        <v>0</v>
      </c>
      <c r="O141" s="1" t="b">
        <f t="shared" si="47"/>
        <v>0</v>
      </c>
      <c r="P141" s="1" t="b">
        <f t="shared" si="48"/>
        <v>0</v>
      </c>
      <c r="Q141" s="1" t="b">
        <f t="shared" si="49"/>
        <v>0</v>
      </c>
      <c r="R141" s="1" t="b">
        <f t="shared" si="50"/>
        <v>0</v>
      </c>
      <c r="S141" s="1" t="b">
        <f t="shared" si="51"/>
        <v>0</v>
      </c>
      <c r="T141" s="1" t="b">
        <f t="shared" si="52"/>
        <v>1</v>
      </c>
      <c r="U141" s="1" t="b">
        <f t="shared" si="53"/>
        <v>0</v>
      </c>
      <c r="V141" s="1"/>
      <c r="W141" s="1" t="s">
        <v>34</v>
      </c>
      <c r="X141" s="1">
        <v>828</v>
      </c>
      <c r="Y141" s="1">
        <v>2235.6</v>
      </c>
      <c r="Z141" s="1" t="s">
        <v>35</v>
      </c>
      <c r="AA141" s="1"/>
      <c r="AB141" s="1" t="s">
        <v>98</v>
      </c>
      <c r="AC141" s="1"/>
      <c r="AD141" s="1" t="s">
        <v>51</v>
      </c>
      <c r="AE141" s="1"/>
      <c r="AF141" s="1" t="s">
        <v>39</v>
      </c>
      <c r="AG141" s="1" t="s">
        <v>470</v>
      </c>
    </row>
    <row r="142" spans="1:33">
      <c r="A142" s="1" t="s">
        <v>471</v>
      </c>
      <c r="B142" s="1" t="s">
        <v>472</v>
      </c>
      <c r="C142" s="4" t="b">
        <f>ISNUMBER( SEARCH("Premium",B142))</f>
        <v>1</v>
      </c>
      <c r="D142" s="4" t="b">
        <f>ISNUMBER( SEARCH("Standard",B142))</f>
        <v>0</v>
      </c>
      <c r="E142" s="4" t="b">
        <f t="shared" si="37"/>
        <v>0</v>
      </c>
      <c r="F142" s="4" t="b">
        <f t="shared" si="38"/>
        <v>0</v>
      </c>
      <c r="G142" s="1" t="b">
        <f t="shared" si="39"/>
        <v>0</v>
      </c>
      <c r="H142" s="1" t="b">
        <f t="shared" si="40"/>
        <v>0</v>
      </c>
      <c r="I142" s="1" t="b">
        <f t="shared" si="41"/>
        <v>0</v>
      </c>
      <c r="J142" s="1" t="b">
        <f t="shared" si="42"/>
        <v>0</v>
      </c>
      <c r="K142" s="1" t="b">
        <f t="shared" si="43"/>
        <v>0</v>
      </c>
      <c r="L142" s="1" t="b">
        <f t="shared" si="44"/>
        <v>0</v>
      </c>
      <c r="M142" s="1" t="b">
        <f t="shared" si="45"/>
        <v>0</v>
      </c>
      <c r="N142" s="1" t="b">
        <f t="shared" si="46"/>
        <v>1</v>
      </c>
      <c r="O142" s="1" t="b">
        <f t="shared" si="47"/>
        <v>0</v>
      </c>
      <c r="P142" s="1" t="b">
        <f t="shared" si="48"/>
        <v>0</v>
      </c>
      <c r="Q142" s="1" t="b">
        <f t="shared" si="49"/>
        <v>0</v>
      </c>
      <c r="R142" s="1" t="b">
        <f t="shared" si="50"/>
        <v>0</v>
      </c>
      <c r="S142" s="1" t="b">
        <f t="shared" si="51"/>
        <v>0</v>
      </c>
      <c r="T142" s="1" t="b">
        <f t="shared" si="52"/>
        <v>0</v>
      </c>
      <c r="U142" s="1" t="b">
        <f t="shared" si="53"/>
        <v>0</v>
      </c>
      <c r="V142" s="1"/>
      <c r="W142" s="1" t="s">
        <v>34</v>
      </c>
      <c r="X142" s="1">
        <v>1242</v>
      </c>
      <c r="Y142" s="1">
        <v>3353.4</v>
      </c>
      <c r="Z142" s="1" t="s">
        <v>195</v>
      </c>
      <c r="AA142" s="1"/>
      <c r="AB142" s="1" t="s">
        <v>473</v>
      </c>
      <c r="AC142" s="1"/>
      <c r="AD142" s="1" t="s">
        <v>38</v>
      </c>
      <c r="AE142" s="1" t="s">
        <v>36</v>
      </c>
      <c r="AF142" s="1" t="s">
        <v>39</v>
      </c>
      <c r="AG142" s="1" t="s">
        <v>474</v>
      </c>
    </row>
    <row r="143" spans="1:33">
      <c r="A143" s="1" t="s">
        <v>475</v>
      </c>
      <c r="B143" s="1" t="s">
        <v>476</v>
      </c>
      <c r="C143" s="4" t="b">
        <f>ISNUMBER( SEARCH("Premium",B143))</f>
        <v>1</v>
      </c>
      <c r="D143" s="4" t="b">
        <f>ISNUMBER( SEARCH("Standard",B143))</f>
        <v>0</v>
      </c>
      <c r="E143" s="4" t="b">
        <f t="shared" si="37"/>
        <v>0</v>
      </c>
      <c r="F143" s="4" t="b">
        <f t="shared" si="38"/>
        <v>0</v>
      </c>
      <c r="G143" s="1" t="b">
        <f t="shared" si="39"/>
        <v>0</v>
      </c>
      <c r="H143" s="1" t="b">
        <f t="shared" si="40"/>
        <v>0</v>
      </c>
      <c r="I143" s="1" t="b">
        <f t="shared" si="41"/>
        <v>0</v>
      </c>
      <c r="J143" s="1" t="b">
        <f t="shared" si="42"/>
        <v>0</v>
      </c>
      <c r="K143" s="1" t="b">
        <f t="shared" si="43"/>
        <v>0</v>
      </c>
      <c r="L143" s="1" t="b">
        <f t="shared" si="44"/>
        <v>0</v>
      </c>
      <c r="M143" s="1" t="b">
        <f t="shared" si="45"/>
        <v>0</v>
      </c>
      <c r="N143" s="1" t="b">
        <f t="shared" si="46"/>
        <v>1</v>
      </c>
      <c r="O143" s="1" t="b">
        <f t="shared" si="47"/>
        <v>0</v>
      </c>
      <c r="P143" s="1" t="b">
        <f t="shared" si="48"/>
        <v>0</v>
      </c>
      <c r="Q143" s="1" t="b">
        <f t="shared" si="49"/>
        <v>0</v>
      </c>
      <c r="R143" s="1" t="b">
        <f t="shared" si="50"/>
        <v>0</v>
      </c>
      <c r="S143" s="1" t="b">
        <f t="shared" si="51"/>
        <v>0</v>
      </c>
      <c r="T143" s="1" t="b">
        <f t="shared" si="52"/>
        <v>0</v>
      </c>
      <c r="U143" s="1" t="b">
        <f t="shared" si="53"/>
        <v>0</v>
      </c>
      <c r="V143" s="1"/>
      <c r="W143" s="1" t="s">
        <v>34</v>
      </c>
      <c r="X143" s="1">
        <v>13662</v>
      </c>
      <c r="Y143" s="1">
        <v>36887.4</v>
      </c>
      <c r="Z143" s="1" t="s">
        <v>195</v>
      </c>
      <c r="AA143" s="1"/>
      <c r="AB143" s="1" t="s">
        <v>477</v>
      </c>
      <c r="AC143" s="1"/>
      <c r="AD143" s="1" t="s">
        <v>38</v>
      </c>
      <c r="AE143" s="1" t="s">
        <v>36</v>
      </c>
      <c r="AF143" s="1" t="s">
        <v>39</v>
      </c>
      <c r="AG143" s="1" t="s">
        <v>478</v>
      </c>
    </row>
    <row r="144" spans="1:33">
      <c r="A144" s="1" t="s">
        <v>479</v>
      </c>
      <c r="B144" s="1" t="s">
        <v>480</v>
      </c>
      <c r="C144" s="4" t="b">
        <f>ISNUMBER( SEARCH("Premium",B144))</f>
        <v>1</v>
      </c>
      <c r="D144" s="4" t="b">
        <f>ISNUMBER( SEARCH("Standard",B144))</f>
        <v>0</v>
      </c>
      <c r="E144" s="4" t="b">
        <f t="shared" si="37"/>
        <v>0</v>
      </c>
      <c r="F144" s="4" t="b">
        <f t="shared" si="38"/>
        <v>0</v>
      </c>
      <c r="G144" s="1" t="b">
        <f t="shared" si="39"/>
        <v>0</v>
      </c>
      <c r="H144" s="1" t="b">
        <f t="shared" si="40"/>
        <v>0</v>
      </c>
      <c r="I144" s="1" t="b">
        <f t="shared" si="41"/>
        <v>0</v>
      </c>
      <c r="J144" s="1" t="b">
        <f t="shared" si="42"/>
        <v>0</v>
      </c>
      <c r="K144" s="1" t="b">
        <f t="shared" si="43"/>
        <v>0</v>
      </c>
      <c r="L144" s="1" t="b">
        <f t="shared" si="44"/>
        <v>0</v>
      </c>
      <c r="M144" s="1" t="b">
        <f t="shared" si="45"/>
        <v>0</v>
      </c>
      <c r="N144" s="1" t="b">
        <f t="shared" si="46"/>
        <v>1</v>
      </c>
      <c r="O144" s="1" t="b">
        <f t="shared" si="47"/>
        <v>0</v>
      </c>
      <c r="P144" s="1" t="b">
        <f t="shared" si="48"/>
        <v>0</v>
      </c>
      <c r="Q144" s="1" t="b">
        <f t="shared" si="49"/>
        <v>0</v>
      </c>
      <c r="R144" s="1" t="b">
        <f t="shared" si="50"/>
        <v>0</v>
      </c>
      <c r="S144" s="1" t="b">
        <f t="shared" si="51"/>
        <v>0</v>
      </c>
      <c r="T144" s="1" t="b">
        <f t="shared" si="52"/>
        <v>0</v>
      </c>
      <c r="U144" s="1" t="b">
        <f t="shared" si="53"/>
        <v>0</v>
      </c>
      <c r="V144" s="1"/>
      <c r="W144" s="1" t="s">
        <v>34</v>
      </c>
      <c r="X144" s="1">
        <v>99360</v>
      </c>
      <c r="Y144" s="1">
        <v>268272</v>
      </c>
      <c r="Z144" s="1" t="s">
        <v>195</v>
      </c>
      <c r="AA144" s="1"/>
      <c r="AB144" s="1" t="s">
        <v>481</v>
      </c>
      <c r="AC144" s="1"/>
      <c r="AD144" s="1" t="s">
        <v>38</v>
      </c>
      <c r="AE144" s="1" t="s">
        <v>36</v>
      </c>
      <c r="AF144" s="1" t="s">
        <v>39</v>
      </c>
      <c r="AG144" s="1" t="s">
        <v>482</v>
      </c>
    </row>
    <row r="145" spans="1:33">
      <c r="A145" s="1" t="s">
        <v>483</v>
      </c>
      <c r="B145" s="1" t="s">
        <v>484</v>
      </c>
      <c r="C145" s="4" t="b">
        <f>ISNUMBER( SEARCH("Premium",B145))</f>
        <v>1</v>
      </c>
      <c r="D145" s="4" t="b">
        <f>ISNUMBER( SEARCH("Standard",B145))</f>
        <v>0</v>
      </c>
      <c r="E145" s="4" t="b">
        <f t="shared" si="37"/>
        <v>0</v>
      </c>
      <c r="F145" s="4" t="b">
        <f t="shared" si="38"/>
        <v>0</v>
      </c>
      <c r="G145" s="1" t="b">
        <f t="shared" si="39"/>
        <v>0</v>
      </c>
      <c r="H145" s="1" t="b">
        <f t="shared" si="40"/>
        <v>0</v>
      </c>
      <c r="I145" s="1" t="b">
        <f t="shared" si="41"/>
        <v>0</v>
      </c>
      <c r="J145" s="1" t="b">
        <f t="shared" si="42"/>
        <v>0</v>
      </c>
      <c r="K145" s="1" t="b">
        <f t="shared" si="43"/>
        <v>0</v>
      </c>
      <c r="L145" s="1" t="b">
        <f t="shared" si="44"/>
        <v>0</v>
      </c>
      <c r="M145" s="1" t="b">
        <f t="shared" si="45"/>
        <v>0</v>
      </c>
      <c r="N145" s="1" t="b">
        <f t="shared" si="46"/>
        <v>1</v>
      </c>
      <c r="O145" s="1" t="b">
        <f t="shared" si="47"/>
        <v>0</v>
      </c>
      <c r="P145" s="1" t="b">
        <f t="shared" si="48"/>
        <v>0</v>
      </c>
      <c r="Q145" s="1" t="b">
        <f t="shared" si="49"/>
        <v>0</v>
      </c>
      <c r="R145" s="1" t="b">
        <f t="shared" si="50"/>
        <v>0</v>
      </c>
      <c r="S145" s="1" t="b">
        <f t="shared" si="51"/>
        <v>0</v>
      </c>
      <c r="T145" s="1" t="b">
        <f t="shared" si="52"/>
        <v>0</v>
      </c>
      <c r="U145" s="1" t="b">
        <f t="shared" si="53"/>
        <v>0</v>
      </c>
      <c r="V145" s="1"/>
      <c r="W145" s="1" t="s">
        <v>34</v>
      </c>
      <c r="X145" s="1">
        <v>496800</v>
      </c>
      <c r="Y145" s="1">
        <v>1341360</v>
      </c>
      <c r="Z145" s="1" t="s">
        <v>195</v>
      </c>
      <c r="AA145" s="1"/>
      <c r="AB145" s="1" t="s">
        <v>485</v>
      </c>
      <c r="AC145" s="1"/>
      <c r="AD145" s="1" t="s">
        <v>38</v>
      </c>
      <c r="AE145" s="1" t="s">
        <v>36</v>
      </c>
      <c r="AF145" s="1" t="s">
        <v>39</v>
      </c>
      <c r="AG145" s="1" t="s">
        <v>486</v>
      </c>
    </row>
    <row r="146" spans="1:33">
      <c r="A146" s="1" t="s">
        <v>487</v>
      </c>
      <c r="B146" s="1" t="s">
        <v>488</v>
      </c>
      <c r="C146" s="4" t="b">
        <f>ISNUMBER( SEARCH("Premium",B146))</f>
        <v>0</v>
      </c>
      <c r="D146" s="4" t="b">
        <f>ISNUMBER( SEARCH("Standard",B146))</f>
        <v>1</v>
      </c>
      <c r="E146" s="4" t="b">
        <f t="shared" si="37"/>
        <v>0</v>
      </c>
      <c r="F146" s="4" t="b">
        <f t="shared" si="38"/>
        <v>0</v>
      </c>
      <c r="G146" s="1" t="b">
        <f t="shared" si="39"/>
        <v>0</v>
      </c>
      <c r="H146" s="1" t="b">
        <f t="shared" si="40"/>
        <v>0</v>
      </c>
      <c r="I146" s="1" t="b">
        <f t="shared" si="41"/>
        <v>0</v>
      </c>
      <c r="J146" s="1" t="b">
        <f t="shared" si="42"/>
        <v>0</v>
      </c>
      <c r="K146" s="1" t="b">
        <f t="shared" si="43"/>
        <v>0</v>
      </c>
      <c r="L146" s="1" t="b">
        <f t="shared" si="44"/>
        <v>0</v>
      </c>
      <c r="M146" s="1" t="b">
        <f t="shared" si="45"/>
        <v>0</v>
      </c>
      <c r="N146" s="1" t="b">
        <f t="shared" si="46"/>
        <v>1</v>
      </c>
      <c r="O146" s="1" t="b">
        <f t="shared" si="47"/>
        <v>0</v>
      </c>
      <c r="P146" s="1" t="b">
        <f t="shared" si="48"/>
        <v>0</v>
      </c>
      <c r="Q146" s="1" t="b">
        <f t="shared" si="49"/>
        <v>0</v>
      </c>
      <c r="R146" s="1" t="b">
        <f t="shared" si="50"/>
        <v>0</v>
      </c>
      <c r="S146" s="1" t="b">
        <f t="shared" si="51"/>
        <v>0</v>
      </c>
      <c r="T146" s="1" t="b">
        <f t="shared" si="52"/>
        <v>0</v>
      </c>
      <c r="U146" s="1" t="b">
        <f t="shared" si="53"/>
        <v>0</v>
      </c>
      <c r="V146" s="1"/>
      <c r="W146" s="1" t="s">
        <v>34</v>
      </c>
      <c r="X146" s="1">
        <v>828</v>
      </c>
      <c r="Y146" s="1">
        <v>2235.6</v>
      </c>
      <c r="Z146" s="1" t="s">
        <v>195</v>
      </c>
      <c r="AA146" s="1"/>
      <c r="AB146" s="1" t="s">
        <v>473</v>
      </c>
      <c r="AC146" s="1"/>
      <c r="AD146" s="1" t="s">
        <v>51</v>
      </c>
      <c r="AE146" s="1" t="s">
        <v>36</v>
      </c>
      <c r="AF146" s="1" t="s">
        <v>39</v>
      </c>
      <c r="AG146" s="1" t="s">
        <v>489</v>
      </c>
    </row>
    <row r="147" spans="1:33">
      <c r="A147" s="1" t="s">
        <v>490</v>
      </c>
      <c r="B147" s="1" t="s">
        <v>491</v>
      </c>
      <c r="C147" s="4" t="b">
        <f>ISNUMBER( SEARCH("Premium",B147))</f>
        <v>0</v>
      </c>
      <c r="D147" s="4" t="b">
        <f>ISNUMBER( SEARCH("Standard",B147))</f>
        <v>1</v>
      </c>
      <c r="E147" s="4" t="b">
        <f t="shared" si="37"/>
        <v>0</v>
      </c>
      <c r="F147" s="4" t="b">
        <f t="shared" si="38"/>
        <v>0</v>
      </c>
      <c r="G147" s="1" t="b">
        <f t="shared" si="39"/>
        <v>0</v>
      </c>
      <c r="H147" s="1" t="b">
        <f t="shared" si="40"/>
        <v>0</v>
      </c>
      <c r="I147" s="1" t="b">
        <f t="shared" si="41"/>
        <v>0</v>
      </c>
      <c r="J147" s="1" t="b">
        <f t="shared" si="42"/>
        <v>0</v>
      </c>
      <c r="K147" s="1" t="b">
        <f t="shared" si="43"/>
        <v>0</v>
      </c>
      <c r="L147" s="1" t="b">
        <f t="shared" si="44"/>
        <v>0</v>
      </c>
      <c r="M147" s="1" t="b">
        <f t="shared" si="45"/>
        <v>0</v>
      </c>
      <c r="N147" s="1" t="b">
        <f t="shared" si="46"/>
        <v>1</v>
      </c>
      <c r="O147" s="1" t="b">
        <f t="shared" si="47"/>
        <v>0</v>
      </c>
      <c r="P147" s="1" t="b">
        <f t="shared" si="48"/>
        <v>0</v>
      </c>
      <c r="Q147" s="1" t="b">
        <f t="shared" si="49"/>
        <v>0</v>
      </c>
      <c r="R147" s="1" t="b">
        <f t="shared" si="50"/>
        <v>0</v>
      </c>
      <c r="S147" s="1" t="b">
        <f t="shared" si="51"/>
        <v>0</v>
      </c>
      <c r="T147" s="1" t="b">
        <f t="shared" si="52"/>
        <v>0</v>
      </c>
      <c r="U147" s="1" t="b">
        <f t="shared" si="53"/>
        <v>0</v>
      </c>
      <c r="V147" s="1"/>
      <c r="W147" s="1" t="s">
        <v>34</v>
      </c>
      <c r="X147" s="1">
        <v>9108</v>
      </c>
      <c r="Y147" s="1">
        <v>24591.599999999999</v>
      </c>
      <c r="Z147" s="1" t="s">
        <v>195</v>
      </c>
      <c r="AA147" s="1"/>
      <c r="AB147" s="1" t="s">
        <v>477</v>
      </c>
      <c r="AC147" s="1"/>
      <c r="AD147" s="1" t="s">
        <v>51</v>
      </c>
      <c r="AE147" s="1" t="s">
        <v>36</v>
      </c>
      <c r="AF147" s="1" t="s">
        <v>39</v>
      </c>
      <c r="AG147" s="1" t="s">
        <v>492</v>
      </c>
    </row>
    <row r="148" spans="1:33">
      <c r="A148" s="1" t="s">
        <v>493</v>
      </c>
      <c r="B148" s="1" t="s">
        <v>494</v>
      </c>
      <c r="C148" s="4" t="b">
        <f>ISNUMBER( SEARCH("Premium",B148))</f>
        <v>0</v>
      </c>
      <c r="D148" s="4" t="b">
        <f>ISNUMBER( SEARCH("Standard",B148))</f>
        <v>1</v>
      </c>
      <c r="E148" s="4" t="b">
        <f t="shared" si="37"/>
        <v>0</v>
      </c>
      <c r="F148" s="4" t="b">
        <f t="shared" si="38"/>
        <v>0</v>
      </c>
      <c r="G148" s="1" t="b">
        <f t="shared" si="39"/>
        <v>0</v>
      </c>
      <c r="H148" s="1" t="b">
        <f t="shared" si="40"/>
        <v>0</v>
      </c>
      <c r="I148" s="1" t="b">
        <f t="shared" si="41"/>
        <v>0</v>
      </c>
      <c r="J148" s="1" t="b">
        <f t="shared" si="42"/>
        <v>0</v>
      </c>
      <c r="K148" s="1" t="b">
        <f t="shared" si="43"/>
        <v>0</v>
      </c>
      <c r="L148" s="1" t="b">
        <f t="shared" si="44"/>
        <v>0</v>
      </c>
      <c r="M148" s="1" t="b">
        <f t="shared" si="45"/>
        <v>0</v>
      </c>
      <c r="N148" s="1" t="b">
        <f t="shared" si="46"/>
        <v>1</v>
      </c>
      <c r="O148" s="1" t="b">
        <f t="shared" si="47"/>
        <v>0</v>
      </c>
      <c r="P148" s="1" t="b">
        <f t="shared" si="48"/>
        <v>0</v>
      </c>
      <c r="Q148" s="1" t="b">
        <f t="shared" si="49"/>
        <v>0</v>
      </c>
      <c r="R148" s="1" t="b">
        <f t="shared" si="50"/>
        <v>0</v>
      </c>
      <c r="S148" s="1" t="b">
        <f t="shared" si="51"/>
        <v>0</v>
      </c>
      <c r="T148" s="1" t="b">
        <f t="shared" si="52"/>
        <v>0</v>
      </c>
      <c r="U148" s="1" t="b">
        <f t="shared" si="53"/>
        <v>0</v>
      </c>
      <c r="V148" s="1"/>
      <c r="W148" s="1" t="s">
        <v>34</v>
      </c>
      <c r="X148" s="1">
        <v>66240</v>
      </c>
      <c r="Y148" s="1">
        <v>178848</v>
      </c>
      <c r="Z148" s="1" t="s">
        <v>195</v>
      </c>
      <c r="AA148" s="1"/>
      <c r="AB148" s="1" t="s">
        <v>481</v>
      </c>
      <c r="AC148" s="1"/>
      <c r="AD148" s="1" t="s">
        <v>51</v>
      </c>
      <c r="AE148" s="1" t="s">
        <v>36</v>
      </c>
      <c r="AF148" s="1" t="s">
        <v>39</v>
      </c>
      <c r="AG148" s="1" t="s">
        <v>495</v>
      </c>
    </row>
    <row r="149" spans="1:33">
      <c r="A149" s="1" t="s">
        <v>496</v>
      </c>
      <c r="B149" s="1" t="s">
        <v>497</v>
      </c>
      <c r="C149" s="4" t="b">
        <f>ISNUMBER( SEARCH("Premium",B149))</f>
        <v>1</v>
      </c>
      <c r="D149" s="4" t="b">
        <f>ISNUMBER( SEARCH("Standard",B149))</f>
        <v>0</v>
      </c>
      <c r="E149" s="4" t="b">
        <f t="shared" si="37"/>
        <v>0</v>
      </c>
      <c r="F149" s="4" t="b">
        <f t="shared" si="38"/>
        <v>0</v>
      </c>
      <c r="G149" s="1" t="b">
        <f t="shared" si="39"/>
        <v>0</v>
      </c>
      <c r="H149" s="1" t="b">
        <f t="shared" si="40"/>
        <v>0</v>
      </c>
      <c r="I149" s="1" t="b">
        <f t="shared" si="41"/>
        <v>0</v>
      </c>
      <c r="J149" s="1" t="b">
        <f t="shared" si="42"/>
        <v>0</v>
      </c>
      <c r="K149" s="1" t="b">
        <f t="shared" si="43"/>
        <v>0</v>
      </c>
      <c r="L149" s="1" t="b">
        <f t="shared" si="44"/>
        <v>0</v>
      </c>
      <c r="M149" s="1" t="b">
        <f t="shared" si="45"/>
        <v>0</v>
      </c>
      <c r="N149" s="1" t="b">
        <f t="shared" si="46"/>
        <v>1</v>
      </c>
      <c r="O149" s="1" t="b">
        <f t="shared" si="47"/>
        <v>0</v>
      </c>
      <c r="P149" s="1" t="b">
        <f t="shared" si="48"/>
        <v>0</v>
      </c>
      <c r="Q149" s="1" t="b">
        <f t="shared" si="49"/>
        <v>0</v>
      </c>
      <c r="R149" s="1" t="b">
        <f t="shared" si="50"/>
        <v>0</v>
      </c>
      <c r="S149" s="1" t="b">
        <f t="shared" si="51"/>
        <v>0</v>
      </c>
      <c r="T149" s="1" t="b">
        <f t="shared" si="52"/>
        <v>0</v>
      </c>
      <c r="U149" s="1" t="b">
        <f t="shared" si="53"/>
        <v>0</v>
      </c>
      <c r="V149" s="1"/>
      <c r="W149" s="1" t="s">
        <v>34</v>
      </c>
      <c r="X149" s="1">
        <v>1242</v>
      </c>
      <c r="Y149" s="1">
        <v>3353.4</v>
      </c>
      <c r="Z149" s="1" t="s">
        <v>195</v>
      </c>
      <c r="AA149" s="1"/>
      <c r="AB149" s="1"/>
      <c r="AC149" s="1" t="s">
        <v>498</v>
      </c>
      <c r="AD149" s="1" t="s">
        <v>38</v>
      </c>
      <c r="AE149" s="1" t="s">
        <v>36</v>
      </c>
      <c r="AF149" s="1" t="s">
        <v>118</v>
      </c>
      <c r="AG149" s="1" t="s">
        <v>499</v>
      </c>
    </row>
    <row r="150" spans="1:33">
      <c r="A150" s="1" t="s">
        <v>500</v>
      </c>
      <c r="B150" s="1" t="s">
        <v>501</v>
      </c>
      <c r="C150" s="4" t="b">
        <f>ISNUMBER( SEARCH("Premium",B150))</f>
        <v>1</v>
      </c>
      <c r="D150" s="4" t="b">
        <f>ISNUMBER( SEARCH("Standard",B150))</f>
        <v>0</v>
      </c>
      <c r="E150" s="4" t="b">
        <f t="shared" si="37"/>
        <v>0</v>
      </c>
      <c r="F150" s="4" t="b">
        <f t="shared" si="38"/>
        <v>0</v>
      </c>
      <c r="G150" s="1" t="b">
        <f t="shared" si="39"/>
        <v>0</v>
      </c>
      <c r="H150" s="1" t="b">
        <f t="shared" si="40"/>
        <v>0</v>
      </c>
      <c r="I150" s="1" t="b">
        <f t="shared" si="41"/>
        <v>0</v>
      </c>
      <c r="J150" s="1" t="b">
        <f t="shared" si="42"/>
        <v>0</v>
      </c>
      <c r="K150" s="1" t="b">
        <f t="shared" si="43"/>
        <v>0</v>
      </c>
      <c r="L150" s="1" t="b">
        <f t="shared" si="44"/>
        <v>0</v>
      </c>
      <c r="M150" s="1" t="b">
        <f t="shared" si="45"/>
        <v>0</v>
      </c>
      <c r="N150" s="1" t="b">
        <f t="shared" si="46"/>
        <v>1</v>
      </c>
      <c r="O150" s="1" t="b">
        <f t="shared" si="47"/>
        <v>0</v>
      </c>
      <c r="P150" s="1" t="b">
        <f t="shared" si="48"/>
        <v>0</v>
      </c>
      <c r="Q150" s="1" t="b">
        <f t="shared" si="49"/>
        <v>0</v>
      </c>
      <c r="R150" s="1" t="b">
        <f t="shared" si="50"/>
        <v>0</v>
      </c>
      <c r="S150" s="1" t="b">
        <f t="shared" si="51"/>
        <v>0</v>
      </c>
      <c r="T150" s="1" t="b">
        <f t="shared" si="52"/>
        <v>0</v>
      </c>
      <c r="U150" s="1" t="b">
        <f t="shared" si="53"/>
        <v>0</v>
      </c>
      <c r="V150" s="1"/>
      <c r="W150" s="1" t="s">
        <v>34</v>
      </c>
      <c r="X150" s="1">
        <v>10350</v>
      </c>
      <c r="Y150" s="1">
        <v>27945</v>
      </c>
      <c r="Z150" s="1" t="s">
        <v>195</v>
      </c>
      <c r="AA150" s="1"/>
      <c r="AB150" s="1"/>
      <c r="AC150" s="1" t="s">
        <v>502</v>
      </c>
      <c r="AD150" s="1" t="s">
        <v>38</v>
      </c>
      <c r="AE150" s="1" t="s">
        <v>36</v>
      </c>
      <c r="AF150" s="1" t="s">
        <v>118</v>
      </c>
      <c r="AG150" s="1" t="s">
        <v>503</v>
      </c>
    </row>
    <row r="151" spans="1:33">
      <c r="A151" s="1" t="s">
        <v>504</v>
      </c>
      <c r="B151" s="1" t="s">
        <v>505</v>
      </c>
      <c r="C151" s="4" t="b">
        <f>ISNUMBER( SEARCH("Premium",B151))</f>
        <v>1</v>
      </c>
      <c r="D151" s="4" t="b">
        <f>ISNUMBER( SEARCH("Standard",B151))</f>
        <v>0</v>
      </c>
      <c r="E151" s="4" t="b">
        <f t="shared" si="37"/>
        <v>0</v>
      </c>
      <c r="F151" s="4" t="b">
        <f t="shared" si="38"/>
        <v>0</v>
      </c>
      <c r="G151" s="1" t="b">
        <f t="shared" si="39"/>
        <v>0</v>
      </c>
      <c r="H151" s="1" t="b">
        <f t="shared" si="40"/>
        <v>0</v>
      </c>
      <c r="I151" s="1" t="b">
        <f t="shared" si="41"/>
        <v>0</v>
      </c>
      <c r="J151" s="1" t="b">
        <f t="shared" si="42"/>
        <v>0</v>
      </c>
      <c r="K151" s="1" t="b">
        <f t="shared" si="43"/>
        <v>0</v>
      </c>
      <c r="L151" s="1" t="b">
        <f t="shared" si="44"/>
        <v>0</v>
      </c>
      <c r="M151" s="1" t="b">
        <f t="shared" si="45"/>
        <v>0</v>
      </c>
      <c r="N151" s="1" t="b">
        <f t="shared" si="46"/>
        <v>1</v>
      </c>
      <c r="O151" s="1" t="b">
        <f t="shared" si="47"/>
        <v>0</v>
      </c>
      <c r="P151" s="1" t="b">
        <f t="shared" si="48"/>
        <v>0</v>
      </c>
      <c r="Q151" s="1" t="b">
        <f t="shared" si="49"/>
        <v>0</v>
      </c>
      <c r="R151" s="1" t="b">
        <f t="shared" si="50"/>
        <v>0</v>
      </c>
      <c r="S151" s="1" t="b">
        <f t="shared" si="51"/>
        <v>0</v>
      </c>
      <c r="T151" s="1" t="b">
        <f t="shared" si="52"/>
        <v>0</v>
      </c>
      <c r="U151" s="1" t="b">
        <f t="shared" si="53"/>
        <v>0</v>
      </c>
      <c r="V151" s="1"/>
      <c r="W151" s="1" t="s">
        <v>34</v>
      </c>
      <c r="X151" s="1">
        <v>93150</v>
      </c>
      <c r="Y151" s="1">
        <v>251505</v>
      </c>
      <c r="Z151" s="1" t="s">
        <v>195</v>
      </c>
      <c r="AA151" s="1"/>
      <c r="AB151" s="1"/>
      <c r="AC151" s="1" t="s">
        <v>506</v>
      </c>
      <c r="AD151" s="1" t="s">
        <v>38</v>
      </c>
      <c r="AE151" s="1" t="s">
        <v>36</v>
      </c>
      <c r="AF151" s="1" t="s">
        <v>118</v>
      </c>
      <c r="AG151" s="1" t="s">
        <v>507</v>
      </c>
    </row>
    <row r="152" spans="1:33">
      <c r="A152" s="1" t="s">
        <v>508</v>
      </c>
      <c r="B152" s="1" t="s">
        <v>509</v>
      </c>
      <c r="C152" s="4" t="b">
        <f>ISNUMBER( SEARCH("Premium",B152))</f>
        <v>1</v>
      </c>
      <c r="D152" s="4" t="b">
        <f>ISNUMBER( SEARCH("Standard",B152))</f>
        <v>0</v>
      </c>
      <c r="E152" s="4" t="b">
        <f t="shared" si="37"/>
        <v>0</v>
      </c>
      <c r="F152" s="4" t="b">
        <f t="shared" si="38"/>
        <v>0</v>
      </c>
      <c r="G152" s="1" t="b">
        <f t="shared" si="39"/>
        <v>0</v>
      </c>
      <c r="H152" s="1" t="b">
        <f t="shared" si="40"/>
        <v>0</v>
      </c>
      <c r="I152" s="1" t="b">
        <f t="shared" si="41"/>
        <v>0</v>
      </c>
      <c r="J152" s="1" t="b">
        <f t="shared" si="42"/>
        <v>0</v>
      </c>
      <c r="K152" s="1" t="b">
        <f t="shared" si="43"/>
        <v>0</v>
      </c>
      <c r="L152" s="1" t="b">
        <f t="shared" si="44"/>
        <v>0</v>
      </c>
      <c r="M152" s="1" t="b">
        <f t="shared" si="45"/>
        <v>0</v>
      </c>
      <c r="N152" s="1" t="b">
        <f t="shared" si="46"/>
        <v>1</v>
      </c>
      <c r="O152" s="1" t="b">
        <f t="shared" si="47"/>
        <v>0</v>
      </c>
      <c r="P152" s="1" t="b">
        <f t="shared" si="48"/>
        <v>0</v>
      </c>
      <c r="Q152" s="1" t="b">
        <f t="shared" si="49"/>
        <v>0</v>
      </c>
      <c r="R152" s="1" t="b">
        <f t="shared" si="50"/>
        <v>0</v>
      </c>
      <c r="S152" s="1" t="b">
        <f t="shared" si="51"/>
        <v>0</v>
      </c>
      <c r="T152" s="1" t="b">
        <f t="shared" si="52"/>
        <v>0</v>
      </c>
      <c r="U152" s="1" t="b">
        <f t="shared" si="53"/>
        <v>0</v>
      </c>
      <c r="V152" s="1"/>
      <c r="W152" s="1" t="s">
        <v>34</v>
      </c>
      <c r="X152" s="1">
        <v>496800</v>
      </c>
      <c r="Y152" s="1">
        <v>1341360</v>
      </c>
      <c r="Z152" s="1" t="s">
        <v>195</v>
      </c>
      <c r="AA152" s="1"/>
      <c r="AB152" s="1"/>
      <c r="AC152" s="1" t="s">
        <v>485</v>
      </c>
      <c r="AD152" s="1" t="s">
        <v>38</v>
      </c>
      <c r="AE152" s="1" t="s">
        <v>36</v>
      </c>
      <c r="AF152" s="1" t="s">
        <v>118</v>
      </c>
      <c r="AG152" s="1" t="s">
        <v>510</v>
      </c>
    </row>
    <row r="153" spans="1:33">
      <c r="A153" s="1" t="s">
        <v>511</v>
      </c>
      <c r="B153" s="1" t="s">
        <v>512</v>
      </c>
      <c r="C153" s="4" t="b">
        <f>ISNUMBER( SEARCH("Premium",B153))</f>
        <v>0</v>
      </c>
      <c r="D153" s="4" t="b">
        <f>ISNUMBER( SEARCH("Standard",B153))</f>
        <v>1</v>
      </c>
      <c r="E153" s="4" t="b">
        <f t="shared" si="37"/>
        <v>0</v>
      </c>
      <c r="F153" s="4" t="b">
        <f t="shared" si="38"/>
        <v>0</v>
      </c>
      <c r="G153" s="1" t="b">
        <f t="shared" si="39"/>
        <v>0</v>
      </c>
      <c r="H153" s="1" t="b">
        <f t="shared" si="40"/>
        <v>0</v>
      </c>
      <c r="I153" s="1" t="b">
        <f t="shared" si="41"/>
        <v>0</v>
      </c>
      <c r="J153" s="1" t="b">
        <f t="shared" si="42"/>
        <v>0</v>
      </c>
      <c r="K153" s="1" t="b">
        <f t="shared" si="43"/>
        <v>0</v>
      </c>
      <c r="L153" s="1" t="b">
        <f t="shared" si="44"/>
        <v>0</v>
      </c>
      <c r="M153" s="1" t="b">
        <f t="shared" si="45"/>
        <v>0</v>
      </c>
      <c r="N153" s="1" t="b">
        <f t="shared" si="46"/>
        <v>1</v>
      </c>
      <c r="O153" s="1" t="b">
        <f t="shared" si="47"/>
        <v>0</v>
      </c>
      <c r="P153" s="1" t="b">
        <f t="shared" si="48"/>
        <v>0</v>
      </c>
      <c r="Q153" s="1" t="b">
        <f t="shared" si="49"/>
        <v>0</v>
      </c>
      <c r="R153" s="1" t="b">
        <f t="shared" si="50"/>
        <v>0</v>
      </c>
      <c r="S153" s="1" t="b">
        <f t="shared" si="51"/>
        <v>0</v>
      </c>
      <c r="T153" s="1" t="b">
        <f t="shared" si="52"/>
        <v>0</v>
      </c>
      <c r="U153" s="1" t="b">
        <f t="shared" si="53"/>
        <v>0</v>
      </c>
      <c r="V153" s="1"/>
      <c r="W153" s="1" t="s">
        <v>34</v>
      </c>
      <c r="X153" s="1">
        <v>828</v>
      </c>
      <c r="Y153" s="1">
        <v>2235.6</v>
      </c>
      <c r="Z153" s="1" t="s">
        <v>195</v>
      </c>
      <c r="AA153" s="1"/>
      <c r="AB153" s="1"/>
      <c r="AC153" s="1" t="s">
        <v>498</v>
      </c>
      <c r="AD153" s="1" t="s">
        <v>51</v>
      </c>
      <c r="AE153" s="1" t="s">
        <v>36</v>
      </c>
      <c r="AF153" s="1" t="s">
        <v>118</v>
      </c>
      <c r="AG153" s="1" t="s">
        <v>513</v>
      </c>
    </row>
    <row r="154" spans="1:33">
      <c r="A154" s="1" t="s">
        <v>514</v>
      </c>
      <c r="B154" s="1" t="s">
        <v>515</v>
      </c>
      <c r="C154" s="4" t="b">
        <f>ISNUMBER( SEARCH("Premium",B154))</f>
        <v>0</v>
      </c>
      <c r="D154" s="4" t="b">
        <f>ISNUMBER( SEARCH("Standard",B154))</f>
        <v>1</v>
      </c>
      <c r="E154" s="4" t="b">
        <f t="shared" si="37"/>
        <v>0</v>
      </c>
      <c r="F154" s="4" t="b">
        <f t="shared" si="38"/>
        <v>0</v>
      </c>
      <c r="G154" s="1" t="b">
        <f t="shared" si="39"/>
        <v>0</v>
      </c>
      <c r="H154" s="1" t="b">
        <f t="shared" si="40"/>
        <v>0</v>
      </c>
      <c r="I154" s="1" t="b">
        <f t="shared" si="41"/>
        <v>0</v>
      </c>
      <c r="J154" s="1" t="b">
        <f t="shared" si="42"/>
        <v>0</v>
      </c>
      <c r="K154" s="1" t="b">
        <f t="shared" si="43"/>
        <v>0</v>
      </c>
      <c r="L154" s="1" t="b">
        <f t="shared" si="44"/>
        <v>0</v>
      </c>
      <c r="M154" s="1" t="b">
        <f t="shared" si="45"/>
        <v>0</v>
      </c>
      <c r="N154" s="1" t="b">
        <f t="shared" si="46"/>
        <v>1</v>
      </c>
      <c r="O154" s="1" t="b">
        <f t="shared" si="47"/>
        <v>0</v>
      </c>
      <c r="P154" s="1" t="b">
        <f t="shared" si="48"/>
        <v>0</v>
      </c>
      <c r="Q154" s="1" t="b">
        <f t="shared" si="49"/>
        <v>0</v>
      </c>
      <c r="R154" s="1" t="b">
        <f t="shared" si="50"/>
        <v>0</v>
      </c>
      <c r="S154" s="1" t="b">
        <f t="shared" si="51"/>
        <v>0</v>
      </c>
      <c r="T154" s="1" t="b">
        <f t="shared" si="52"/>
        <v>0</v>
      </c>
      <c r="U154" s="1" t="b">
        <f t="shared" si="53"/>
        <v>0</v>
      </c>
      <c r="V154" s="1"/>
      <c r="W154" s="1" t="s">
        <v>34</v>
      </c>
      <c r="X154" s="1">
        <v>6900</v>
      </c>
      <c r="Y154" s="1">
        <v>18630</v>
      </c>
      <c r="Z154" s="1" t="s">
        <v>195</v>
      </c>
      <c r="AA154" s="1"/>
      <c r="AB154" s="1"/>
      <c r="AC154" s="1" t="s">
        <v>502</v>
      </c>
      <c r="AD154" s="1" t="s">
        <v>51</v>
      </c>
      <c r="AE154" s="1" t="s">
        <v>36</v>
      </c>
      <c r="AF154" s="1" t="s">
        <v>118</v>
      </c>
      <c r="AG154" s="1" t="s">
        <v>516</v>
      </c>
    </row>
    <row r="155" spans="1:33">
      <c r="A155" s="1" t="s">
        <v>517</v>
      </c>
      <c r="B155" s="1" t="s">
        <v>518</v>
      </c>
      <c r="C155" s="4" t="b">
        <f>ISNUMBER( SEARCH("Premium",B155))</f>
        <v>0</v>
      </c>
      <c r="D155" s="4" t="b">
        <f>ISNUMBER( SEARCH("Standard",B155))</f>
        <v>1</v>
      </c>
      <c r="E155" s="4" t="b">
        <f t="shared" si="37"/>
        <v>0</v>
      </c>
      <c r="F155" s="4" t="b">
        <f t="shared" si="38"/>
        <v>0</v>
      </c>
      <c r="G155" s="1" t="b">
        <f t="shared" si="39"/>
        <v>0</v>
      </c>
      <c r="H155" s="1" t="b">
        <f t="shared" si="40"/>
        <v>0</v>
      </c>
      <c r="I155" s="1" t="b">
        <f t="shared" si="41"/>
        <v>0</v>
      </c>
      <c r="J155" s="1" t="b">
        <f t="shared" si="42"/>
        <v>0</v>
      </c>
      <c r="K155" s="1" t="b">
        <f t="shared" si="43"/>
        <v>0</v>
      </c>
      <c r="L155" s="1" t="b">
        <f t="shared" si="44"/>
        <v>0</v>
      </c>
      <c r="M155" s="1" t="b">
        <f t="shared" si="45"/>
        <v>0</v>
      </c>
      <c r="N155" s="1" t="b">
        <f t="shared" si="46"/>
        <v>1</v>
      </c>
      <c r="O155" s="1" t="b">
        <f t="shared" si="47"/>
        <v>0</v>
      </c>
      <c r="P155" s="1" t="b">
        <f t="shared" si="48"/>
        <v>0</v>
      </c>
      <c r="Q155" s="1" t="b">
        <f t="shared" si="49"/>
        <v>0</v>
      </c>
      <c r="R155" s="1" t="b">
        <f t="shared" si="50"/>
        <v>0</v>
      </c>
      <c r="S155" s="1" t="b">
        <f t="shared" si="51"/>
        <v>0</v>
      </c>
      <c r="T155" s="1" t="b">
        <f t="shared" si="52"/>
        <v>0</v>
      </c>
      <c r="U155" s="1" t="b">
        <f t="shared" si="53"/>
        <v>0</v>
      </c>
      <c r="V155" s="1"/>
      <c r="W155" s="1" t="s">
        <v>34</v>
      </c>
      <c r="X155" s="1">
        <v>62100</v>
      </c>
      <c r="Y155" s="1">
        <v>167670</v>
      </c>
      <c r="Z155" s="1" t="s">
        <v>195</v>
      </c>
      <c r="AA155" s="1"/>
      <c r="AB155" s="1"/>
      <c r="AC155" s="1" t="s">
        <v>506</v>
      </c>
      <c r="AD155" s="1" t="s">
        <v>51</v>
      </c>
      <c r="AE155" s="1" t="s">
        <v>36</v>
      </c>
      <c r="AF155" s="1" t="s">
        <v>118</v>
      </c>
      <c r="AG155" s="1" t="s">
        <v>519</v>
      </c>
    </row>
    <row r="156" spans="1:33">
      <c r="A156" s="1" t="s">
        <v>520</v>
      </c>
      <c r="B156" s="1" t="s">
        <v>521</v>
      </c>
      <c r="C156" s="4" t="b">
        <f>ISNUMBER( SEARCH("Premium",B156))</f>
        <v>1</v>
      </c>
      <c r="D156" s="4" t="b">
        <f>ISNUMBER( SEARCH("Standard",B156))</f>
        <v>0</v>
      </c>
      <c r="E156" s="4" t="b">
        <f t="shared" si="37"/>
        <v>0</v>
      </c>
      <c r="F156" s="4" t="b">
        <f t="shared" si="38"/>
        <v>0</v>
      </c>
      <c r="G156" s="1" t="b">
        <f t="shared" si="39"/>
        <v>0</v>
      </c>
      <c r="H156" s="1" t="b">
        <f t="shared" si="40"/>
        <v>0</v>
      </c>
      <c r="I156" s="1" t="b">
        <f t="shared" si="41"/>
        <v>0</v>
      </c>
      <c r="J156" s="1" t="b">
        <f t="shared" si="42"/>
        <v>0</v>
      </c>
      <c r="K156" s="1" t="b">
        <f t="shared" si="43"/>
        <v>0</v>
      </c>
      <c r="L156" s="1" t="b">
        <f t="shared" si="44"/>
        <v>0</v>
      </c>
      <c r="M156" s="1" t="b">
        <f t="shared" si="45"/>
        <v>0</v>
      </c>
      <c r="N156" s="1" t="b">
        <f t="shared" si="46"/>
        <v>0</v>
      </c>
      <c r="O156" s="1" t="b">
        <f t="shared" si="47"/>
        <v>1</v>
      </c>
      <c r="P156" s="1" t="b">
        <f t="shared" si="48"/>
        <v>0</v>
      </c>
      <c r="Q156" s="1" t="b">
        <f t="shared" si="49"/>
        <v>0</v>
      </c>
      <c r="R156" s="1" t="b">
        <f t="shared" si="50"/>
        <v>0</v>
      </c>
      <c r="S156" s="1" t="b">
        <f t="shared" si="51"/>
        <v>0</v>
      </c>
      <c r="T156" s="1" t="b">
        <f t="shared" si="52"/>
        <v>0</v>
      </c>
      <c r="U156" s="1" t="b">
        <f t="shared" si="53"/>
        <v>0</v>
      </c>
      <c r="V156" s="1"/>
      <c r="W156" s="1" t="s">
        <v>34</v>
      </c>
      <c r="X156" s="1">
        <v>725</v>
      </c>
      <c r="Y156" s="1">
        <v>1956.15</v>
      </c>
      <c r="Z156" s="1" t="s">
        <v>195</v>
      </c>
      <c r="AA156" s="1"/>
      <c r="AB156" s="1" t="s">
        <v>98</v>
      </c>
      <c r="AC156" s="1"/>
      <c r="AD156" s="1" t="s">
        <v>38</v>
      </c>
      <c r="AE156" s="1"/>
      <c r="AF156" s="1" t="s">
        <v>39</v>
      </c>
      <c r="AG156" s="1" t="s">
        <v>522</v>
      </c>
    </row>
    <row r="157" spans="1:33">
      <c r="A157" s="1" t="s">
        <v>523</v>
      </c>
      <c r="B157" s="1" t="s">
        <v>524</v>
      </c>
      <c r="C157" s="4" t="b">
        <f>ISNUMBER( SEARCH("Premium",B157))</f>
        <v>0</v>
      </c>
      <c r="D157" s="4" t="b">
        <f>ISNUMBER( SEARCH("Standard",B157))</f>
        <v>1</v>
      </c>
      <c r="E157" s="4" t="b">
        <f t="shared" si="37"/>
        <v>0</v>
      </c>
      <c r="F157" s="4" t="b">
        <f t="shared" si="38"/>
        <v>0</v>
      </c>
      <c r="G157" s="1" t="b">
        <f t="shared" si="39"/>
        <v>0</v>
      </c>
      <c r="H157" s="1" t="b">
        <f t="shared" si="40"/>
        <v>0</v>
      </c>
      <c r="I157" s="1" t="b">
        <f t="shared" si="41"/>
        <v>0</v>
      </c>
      <c r="J157" s="1" t="b">
        <f t="shared" si="42"/>
        <v>0</v>
      </c>
      <c r="K157" s="1" t="b">
        <f t="shared" si="43"/>
        <v>0</v>
      </c>
      <c r="L157" s="1" t="b">
        <f t="shared" si="44"/>
        <v>0</v>
      </c>
      <c r="M157" s="1" t="b">
        <f t="shared" si="45"/>
        <v>0</v>
      </c>
      <c r="N157" s="1" t="b">
        <f t="shared" si="46"/>
        <v>0</v>
      </c>
      <c r="O157" s="1" t="b">
        <f t="shared" si="47"/>
        <v>1</v>
      </c>
      <c r="P157" s="1" t="b">
        <f t="shared" si="48"/>
        <v>0</v>
      </c>
      <c r="Q157" s="1" t="b">
        <f t="shared" si="49"/>
        <v>0</v>
      </c>
      <c r="R157" s="1" t="b">
        <f t="shared" si="50"/>
        <v>0</v>
      </c>
      <c r="S157" s="1" t="b">
        <f t="shared" si="51"/>
        <v>0</v>
      </c>
      <c r="T157" s="1" t="b">
        <f t="shared" si="52"/>
        <v>0</v>
      </c>
      <c r="U157" s="1" t="b">
        <f t="shared" si="53"/>
        <v>0</v>
      </c>
      <c r="V157" s="1"/>
      <c r="W157" s="1" t="s">
        <v>34</v>
      </c>
      <c r="X157" s="1">
        <v>483</v>
      </c>
      <c r="Y157" s="1">
        <v>1304.0999999999999</v>
      </c>
      <c r="Z157" s="1" t="s">
        <v>195</v>
      </c>
      <c r="AA157" s="1"/>
      <c r="AB157" s="1" t="s">
        <v>98</v>
      </c>
      <c r="AC157" s="1"/>
      <c r="AD157" s="1" t="s">
        <v>51</v>
      </c>
      <c r="AE157" s="1"/>
      <c r="AF157" s="1" t="s">
        <v>39</v>
      </c>
      <c r="AG157" s="1" t="s">
        <v>525</v>
      </c>
    </row>
    <row r="158" spans="1:33">
      <c r="A158" s="1" t="s">
        <v>526</v>
      </c>
      <c r="B158" s="1" t="s">
        <v>527</v>
      </c>
      <c r="C158" s="4" t="b">
        <f>ISNUMBER( SEARCH("Premium",B158))</f>
        <v>1</v>
      </c>
      <c r="D158" s="4" t="b">
        <f>ISNUMBER( SEARCH("Standard",B158))</f>
        <v>0</v>
      </c>
      <c r="E158" s="4" t="b">
        <f t="shared" si="37"/>
        <v>0</v>
      </c>
      <c r="F158" s="4" t="b">
        <f t="shared" si="38"/>
        <v>0</v>
      </c>
      <c r="G158" s="1" t="b">
        <f t="shared" si="39"/>
        <v>0</v>
      </c>
      <c r="H158" s="1" t="b">
        <f t="shared" si="40"/>
        <v>0</v>
      </c>
      <c r="I158" s="1" t="b">
        <f t="shared" si="41"/>
        <v>0</v>
      </c>
      <c r="J158" s="1" t="b">
        <f t="shared" si="42"/>
        <v>0</v>
      </c>
      <c r="K158" s="1" t="b">
        <f t="shared" si="43"/>
        <v>0</v>
      </c>
      <c r="L158" s="1" t="b">
        <f t="shared" si="44"/>
        <v>0</v>
      </c>
      <c r="M158" s="1" t="b">
        <f t="shared" si="45"/>
        <v>0</v>
      </c>
      <c r="N158" s="1" t="b">
        <f t="shared" si="46"/>
        <v>0</v>
      </c>
      <c r="O158" s="1" t="b">
        <f t="shared" si="47"/>
        <v>1</v>
      </c>
      <c r="P158" s="1" t="b">
        <f t="shared" si="48"/>
        <v>0</v>
      </c>
      <c r="Q158" s="1" t="b">
        <f t="shared" si="49"/>
        <v>0</v>
      </c>
      <c r="R158" s="1" t="b">
        <f t="shared" si="50"/>
        <v>0</v>
      </c>
      <c r="S158" s="1" t="b">
        <f t="shared" si="51"/>
        <v>0</v>
      </c>
      <c r="T158" s="1" t="b">
        <f t="shared" si="52"/>
        <v>1</v>
      </c>
      <c r="U158" s="1" t="b">
        <f t="shared" si="53"/>
        <v>0</v>
      </c>
      <c r="V158" s="1"/>
      <c r="W158" s="1" t="s">
        <v>34</v>
      </c>
      <c r="X158" s="1">
        <v>362</v>
      </c>
      <c r="Y158" s="1">
        <v>978.08</v>
      </c>
      <c r="Z158" s="1" t="s">
        <v>195</v>
      </c>
      <c r="AA158" s="1"/>
      <c r="AB158" s="1" t="s">
        <v>98</v>
      </c>
      <c r="AC158" s="1"/>
      <c r="AD158" s="1" t="s">
        <v>38</v>
      </c>
      <c r="AE158" s="1"/>
      <c r="AF158" s="1" t="s">
        <v>39</v>
      </c>
      <c r="AG158" s="1" t="s">
        <v>528</v>
      </c>
    </row>
    <row r="159" spans="1:33">
      <c r="A159" s="1" t="s">
        <v>529</v>
      </c>
      <c r="B159" s="1" t="s">
        <v>530</v>
      </c>
      <c r="C159" s="4" t="b">
        <f>ISNUMBER( SEARCH("Premium",B159))</f>
        <v>0</v>
      </c>
      <c r="D159" s="4" t="b">
        <f>ISNUMBER( SEARCH("Standard",B159))</f>
        <v>1</v>
      </c>
      <c r="E159" s="4" t="b">
        <f t="shared" si="37"/>
        <v>0</v>
      </c>
      <c r="F159" s="4" t="b">
        <f t="shared" si="38"/>
        <v>0</v>
      </c>
      <c r="G159" s="1" t="b">
        <f t="shared" si="39"/>
        <v>0</v>
      </c>
      <c r="H159" s="1" t="b">
        <f t="shared" si="40"/>
        <v>0</v>
      </c>
      <c r="I159" s="1" t="b">
        <f t="shared" si="41"/>
        <v>0</v>
      </c>
      <c r="J159" s="1" t="b">
        <f t="shared" si="42"/>
        <v>0</v>
      </c>
      <c r="K159" s="1" t="b">
        <f t="shared" si="43"/>
        <v>0</v>
      </c>
      <c r="L159" s="1" t="b">
        <f t="shared" si="44"/>
        <v>0</v>
      </c>
      <c r="M159" s="1" t="b">
        <f t="shared" si="45"/>
        <v>0</v>
      </c>
      <c r="N159" s="1" t="b">
        <f t="shared" si="46"/>
        <v>0</v>
      </c>
      <c r="O159" s="1" t="b">
        <f t="shared" si="47"/>
        <v>1</v>
      </c>
      <c r="P159" s="1" t="b">
        <f t="shared" si="48"/>
        <v>0</v>
      </c>
      <c r="Q159" s="1" t="b">
        <f t="shared" si="49"/>
        <v>0</v>
      </c>
      <c r="R159" s="1" t="b">
        <f t="shared" si="50"/>
        <v>0</v>
      </c>
      <c r="S159" s="1" t="b">
        <f t="shared" si="51"/>
        <v>0</v>
      </c>
      <c r="T159" s="1" t="b">
        <f t="shared" si="52"/>
        <v>1</v>
      </c>
      <c r="U159" s="1" t="b">
        <f t="shared" si="53"/>
        <v>0</v>
      </c>
      <c r="V159" s="1"/>
      <c r="W159" s="1" t="s">
        <v>34</v>
      </c>
      <c r="X159" s="1">
        <v>241</v>
      </c>
      <c r="Y159" s="1">
        <v>652.04999999999995</v>
      </c>
      <c r="Z159" s="1" t="s">
        <v>195</v>
      </c>
      <c r="AA159" s="1"/>
      <c r="AB159" s="1" t="s">
        <v>98</v>
      </c>
      <c r="AC159" s="1"/>
      <c r="AD159" s="1" t="s">
        <v>51</v>
      </c>
      <c r="AE159" s="1"/>
      <c r="AF159" s="1" t="s">
        <v>39</v>
      </c>
      <c r="AG159" s="1" t="s">
        <v>531</v>
      </c>
    </row>
    <row r="160" spans="1:33">
      <c r="A160" s="1" t="s">
        <v>532</v>
      </c>
      <c r="B160" s="1" t="s">
        <v>527</v>
      </c>
      <c r="C160" s="4" t="b">
        <f>ISNUMBER( SEARCH("Premium",B160))</f>
        <v>1</v>
      </c>
      <c r="D160" s="4" t="b">
        <f>ISNUMBER( SEARCH("Standard",B160))</f>
        <v>0</v>
      </c>
      <c r="E160" s="4" t="b">
        <f t="shared" si="37"/>
        <v>0</v>
      </c>
      <c r="F160" s="4" t="b">
        <f t="shared" si="38"/>
        <v>0</v>
      </c>
      <c r="G160" s="1" t="b">
        <f t="shared" si="39"/>
        <v>0</v>
      </c>
      <c r="H160" s="1" t="b">
        <f t="shared" si="40"/>
        <v>0</v>
      </c>
      <c r="I160" s="1" t="b">
        <f t="shared" si="41"/>
        <v>0</v>
      </c>
      <c r="J160" s="1" t="b">
        <f t="shared" si="42"/>
        <v>0</v>
      </c>
      <c r="K160" s="1" t="b">
        <f t="shared" si="43"/>
        <v>0</v>
      </c>
      <c r="L160" s="1" t="b">
        <f t="shared" si="44"/>
        <v>0</v>
      </c>
      <c r="M160" s="1" t="b">
        <f t="shared" si="45"/>
        <v>0</v>
      </c>
      <c r="N160" s="1" t="b">
        <f t="shared" si="46"/>
        <v>0</v>
      </c>
      <c r="O160" s="1" t="b">
        <f t="shared" si="47"/>
        <v>1</v>
      </c>
      <c r="P160" s="1" t="b">
        <f t="shared" si="48"/>
        <v>0</v>
      </c>
      <c r="Q160" s="1" t="b">
        <f t="shared" si="49"/>
        <v>0</v>
      </c>
      <c r="R160" s="1" t="b">
        <f t="shared" si="50"/>
        <v>0</v>
      </c>
      <c r="S160" s="1" t="b">
        <f t="shared" si="51"/>
        <v>0</v>
      </c>
      <c r="T160" s="1" t="b">
        <f t="shared" si="52"/>
        <v>1</v>
      </c>
      <c r="U160" s="1" t="b">
        <f t="shared" si="53"/>
        <v>0</v>
      </c>
      <c r="V160" s="1"/>
      <c r="W160" s="1" t="s">
        <v>34</v>
      </c>
      <c r="X160" s="1">
        <v>471</v>
      </c>
      <c r="Y160" s="1">
        <v>1271.5</v>
      </c>
      <c r="Z160" s="1" t="s">
        <v>195</v>
      </c>
      <c r="AA160" s="1"/>
      <c r="AB160" s="1" t="s">
        <v>98</v>
      </c>
      <c r="AC160" s="1"/>
      <c r="AD160" s="1" t="s">
        <v>38</v>
      </c>
      <c r="AE160" s="1"/>
      <c r="AF160" s="1" t="s">
        <v>39</v>
      </c>
      <c r="AG160" s="1" t="s">
        <v>533</v>
      </c>
    </row>
    <row r="161" spans="1:33">
      <c r="A161" s="1" t="s">
        <v>534</v>
      </c>
      <c r="B161" s="1" t="s">
        <v>530</v>
      </c>
      <c r="C161" s="4" t="b">
        <f>ISNUMBER( SEARCH("Premium",B161))</f>
        <v>0</v>
      </c>
      <c r="D161" s="4" t="b">
        <f>ISNUMBER( SEARCH("Standard",B161))</f>
        <v>1</v>
      </c>
      <c r="E161" s="4" t="b">
        <f t="shared" si="37"/>
        <v>0</v>
      </c>
      <c r="F161" s="4" t="b">
        <f t="shared" si="38"/>
        <v>0</v>
      </c>
      <c r="G161" s="1" t="b">
        <f t="shared" si="39"/>
        <v>0</v>
      </c>
      <c r="H161" s="1" t="b">
        <f t="shared" si="40"/>
        <v>0</v>
      </c>
      <c r="I161" s="1" t="b">
        <f t="shared" si="41"/>
        <v>0</v>
      </c>
      <c r="J161" s="1" t="b">
        <f t="shared" si="42"/>
        <v>0</v>
      </c>
      <c r="K161" s="1" t="b">
        <f t="shared" si="43"/>
        <v>0</v>
      </c>
      <c r="L161" s="1" t="b">
        <f t="shared" si="44"/>
        <v>0</v>
      </c>
      <c r="M161" s="1" t="b">
        <f t="shared" si="45"/>
        <v>0</v>
      </c>
      <c r="N161" s="1" t="b">
        <f t="shared" si="46"/>
        <v>0</v>
      </c>
      <c r="O161" s="1" t="b">
        <f t="shared" si="47"/>
        <v>1</v>
      </c>
      <c r="P161" s="1" t="b">
        <f t="shared" si="48"/>
        <v>0</v>
      </c>
      <c r="Q161" s="1" t="b">
        <f t="shared" si="49"/>
        <v>0</v>
      </c>
      <c r="R161" s="1" t="b">
        <f t="shared" si="50"/>
        <v>0</v>
      </c>
      <c r="S161" s="1" t="b">
        <f t="shared" si="51"/>
        <v>0</v>
      </c>
      <c r="T161" s="1" t="b">
        <f t="shared" si="52"/>
        <v>1</v>
      </c>
      <c r="U161" s="1" t="b">
        <f t="shared" si="53"/>
        <v>0</v>
      </c>
      <c r="V161" s="1"/>
      <c r="W161" s="1" t="s">
        <v>34</v>
      </c>
      <c r="X161" s="1">
        <v>314</v>
      </c>
      <c r="Y161" s="1">
        <v>847.67</v>
      </c>
      <c r="Z161" s="1" t="s">
        <v>195</v>
      </c>
      <c r="AA161" s="1"/>
      <c r="AB161" s="1" t="s">
        <v>98</v>
      </c>
      <c r="AC161" s="1"/>
      <c r="AD161" s="1" t="s">
        <v>51</v>
      </c>
      <c r="AE161" s="1"/>
      <c r="AF161" s="1" t="s">
        <v>39</v>
      </c>
      <c r="AG161" s="1" t="s">
        <v>535</v>
      </c>
    </row>
    <row r="162" spans="1:33">
      <c r="A162" s="1" t="s">
        <v>536</v>
      </c>
      <c r="B162" s="1" t="s">
        <v>537</v>
      </c>
      <c r="C162" s="4" t="b">
        <f>ISNUMBER( SEARCH("Premium",B162))</f>
        <v>1</v>
      </c>
      <c r="D162" s="4" t="b">
        <f>ISNUMBER( SEARCH("Standard",B162))</f>
        <v>0</v>
      </c>
      <c r="E162" s="4" t="b">
        <f t="shared" si="37"/>
        <v>0</v>
      </c>
      <c r="F162" s="4" t="b">
        <f t="shared" si="38"/>
        <v>0</v>
      </c>
      <c r="G162" s="1" t="b">
        <f t="shared" si="39"/>
        <v>0</v>
      </c>
      <c r="H162" s="1" t="b">
        <f t="shared" si="40"/>
        <v>0</v>
      </c>
      <c r="I162" s="1" t="b">
        <f t="shared" si="41"/>
        <v>0</v>
      </c>
      <c r="J162" s="1" t="b">
        <f t="shared" si="42"/>
        <v>0</v>
      </c>
      <c r="K162" s="1" t="b">
        <f t="shared" si="43"/>
        <v>0</v>
      </c>
      <c r="L162" s="1" t="b">
        <f t="shared" si="44"/>
        <v>0</v>
      </c>
      <c r="M162" s="1" t="b">
        <f t="shared" si="45"/>
        <v>0</v>
      </c>
      <c r="N162" s="1" t="b">
        <f t="shared" si="46"/>
        <v>0</v>
      </c>
      <c r="O162" s="1" t="b">
        <f t="shared" si="47"/>
        <v>1</v>
      </c>
      <c r="P162" s="1" t="b">
        <f t="shared" si="48"/>
        <v>0</v>
      </c>
      <c r="Q162" s="1" t="b">
        <f t="shared" si="49"/>
        <v>0</v>
      </c>
      <c r="R162" s="1" t="b">
        <f t="shared" si="50"/>
        <v>0</v>
      </c>
      <c r="S162" s="1" t="b">
        <f t="shared" si="51"/>
        <v>0</v>
      </c>
      <c r="T162" s="1" t="b">
        <f t="shared" si="52"/>
        <v>1</v>
      </c>
      <c r="U162" s="1" t="b">
        <f t="shared" si="53"/>
        <v>0</v>
      </c>
      <c r="V162" s="1"/>
      <c r="W162" s="1" t="s">
        <v>34</v>
      </c>
      <c r="X162" s="1">
        <v>290</v>
      </c>
      <c r="Y162" s="1">
        <v>782.46</v>
      </c>
      <c r="Z162" s="1" t="s">
        <v>195</v>
      </c>
      <c r="AA162" s="1"/>
      <c r="AB162" s="1" t="s">
        <v>98</v>
      </c>
      <c r="AC162" s="1"/>
      <c r="AD162" s="1" t="s">
        <v>38</v>
      </c>
      <c r="AE162" s="1"/>
      <c r="AF162" s="1" t="s">
        <v>39</v>
      </c>
      <c r="AG162" s="1" t="s">
        <v>538</v>
      </c>
    </row>
    <row r="163" spans="1:33">
      <c r="A163" s="1" t="s">
        <v>539</v>
      </c>
      <c r="B163" s="1" t="s">
        <v>540</v>
      </c>
      <c r="C163" s="4" t="b">
        <f>ISNUMBER( SEARCH("Premium",B163))</f>
        <v>0</v>
      </c>
      <c r="D163" s="4" t="b">
        <f>ISNUMBER( SEARCH("Standard",B163))</f>
        <v>1</v>
      </c>
      <c r="E163" s="4" t="b">
        <f t="shared" si="37"/>
        <v>0</v>
      </c>
      <c r="F163" s="4" t="b">
        <f t="shared" si="38"/>
        <v>0</v>
      </c>
      <c r="G163" s="1" t="b">
        <f t="shared" si="39"/>
        <v>0</v>
      </c>
      <c r="H163" s="1" t="b">
        <f t="shared" si="40"/>
        <v>0</v>
      </c>
      <c r="I163" s="1" t="b">
        <f t="shared" si="41"/>
        <v>0</v>
      </c>
      <c r="J163" s="1" t="b">
        <f t="shared" si="42"/>
        <v>0</v>
      </c>
      <c r="K163" s="1" t="b">
        <f t="shared" si="43"/>
        <v>0</v>
      </c>
      <c r="L163" s="1" t="b">
        <f t="shared" si="44"/>
        <v>0</v>
      </c>
      <c r="M163" s="1" t="b">
        <f t="shared" si="45"/>
        <v>0</v>
      </c>
      <c r="N163" s="1" t="b">
        <f t="shared" si="46"/>
        <v>0</v>
      </c>
      <c r="O163" s="1" t="b">
        <f t="shared" si="47"/>
        <v>1</v>
      </c>
      <c r="P163" s="1" t="b">
        <f t="shared" si="48"/>
        <v>0</v>
      </c>
      <c r="Q163" s="1" t="b">
        <f t="shared" si="49"/>
        <v>0</v>
      </c>
      <c r="R163" s="1" t="b">
        <f t="shared" si="50"/>
        <v>0</v>
      </c>
      <c r="S163" s="1" t="b">
        <f t="shared" si="51"/>
        <v>0</v>
      </c>
      <c r="T163" s="1" t="b">
        <f t="shared" si="52"/>
        <v>1</v>
      </c>
      <c r="U163" s="1" t="b">
        <f t="shared" si="53"/>
        <v>0</v>
      </c>
      <c r="V163" s="1"/>
      <c r="W163" s="1" t="s">
        <v>34</v>
      </c>
      <c r="X163" s="1">
        <v>193</v>
      </c>
      <c r="Y163" s="1">
        <v>521.64</v>
      </c>
      <c r="Z163" s="1" t="s">
        <v>195</v>
      </c>
      <c r="AA163" s="1"/>
      <c r="AB163" s="1" t="s">
        <v>98</v>
      </c>
      <c r="AC163" s="1"/>
      <c r="AD163" s="1" t="s">
        <v>51</v>
      </c>
      <c r="AE163" s="1"/>
      <c r="AF163" s="1" t="s">
        <v>39</v>
      </c>
      <c r="AG163" s="1" t="s">
        <v>541</v>
      </c>
    </row>
    <row r="164" spans="1:33">
      <c r="A164" s="1"/>
      <c r="B164" s="1"/>
      <c r="C164" s="4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Kelly, Darryl</dc:creator>
  <cp:keywords/>
  <dc:description/>
  <cp:lastModifiedBy/>
  <cp:revision/>
  <dcterms:created xsi:type="dcterms:W3CDTF">2015-06-05T18:19:34Z</dcterms:created>
  <dcterms:modified xsi:type="dcterms:W3CDTF">2023-11-23T11:40:49Z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2023-11-21T10:08:05Z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1b10add5-873e-40a2-ac5f-07414cab7a3a</vt:lpwstr>
  </property>
  <property fmtid="{D5CDD505-2E9C-101B-9397-08002B2CF9AE}" pid="8" name="MSIP_Label_3a23c400-78e7-4d42-982d-273adef68ef9_ContentBits">
    <vt:lpwstr>0</vt:lpwstr>
  </property>
</Properties>
</file>