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13_ncr:40009_{7AB50E79-F747-40F9-97D1-73CA8DE1BE9E}" xr6:coauthVersionLast="47" xr6:coauthVersionMax="47" xr10:uidLastSave="{00000000-0000-0000-0000-000000000000}"/>
  <bookViews>
    <workbookView xWindow="38400" yWindow="0" windowWidth="38400" windowHeight="21000"/>
  </bookViews>
  <sheets>
    <sheet name="Academic Data Breakdown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  <c r="E3" i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F2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D2" i="1"/>
  <c r="C2" i="1"/>
</calcChain>
</file>

<file path=xl/sharedStrings.xml><?xml version="1.0" encoding="utf-8"?>
<sst xmlns="http://schemas.openxmlformats.org/spreadsheetml/2006/main" count="339" uniqueCount="163">
  <si>
    <t>SKU</t>
  </si>
  <si>
    <t>SKU Description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</si>
  <si>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</si>
  <si>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</si>
  <si>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</si>
  <si>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</si>
  <si>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</si>
  <si>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</si>
  <si>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</si>
  <si>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</si>
  <si>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</si>
  <si>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</si>
  <si>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</si>
  <si>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RH02713</t>
  </si>
  <si>
    <t>Extended Update Support Academic for Workstation (1 Guest)</t>
  </si>
  <si>
    <t>GBP</t>
  </si>
  <si>
    <t>RHEL</t>
  </si>
  <si>
    <t>LAYERED</t>
  </si>
  <si>
    <t>PHYSICAL NODE OR VIRTUAL NODE</t>
  </si>
  <si>
    <t>RH02713F3</t>
  </si>
  <si>
    <t>RH1140233</t>
  </si>
  <si>
    <t>High-Availability (Academic Site Subscription) per FTE</t>
  </si>
  <si>
    <t>SYSTEM</t>
  </si>
  <si>
    <t>RH1140233F3</t>
  </si>
  <si>
    <t>MCT3319</t>
  </si>
  <si>
    <t>Red Hat Ansible Automation Platform (Academic Edition), Standard (100 Managed Nodes)</t>
  </si>
  <si>
    <t>Ansible</t>
  </si>
  <si>
    <t>STANDARD</t>
  </si>
  <si>
    <t>MANAGED NODE</t>
  </si>
  <si>
    <t>MCT3319F3</t>
  </si>
  <si>
    <t>MCT3320</t>
  </si>
  <si>
    <t>Red Hat Ansible Automation Platform (Academic Edition), Standard (5000 Managed Nodes)</t>
  </si>
  <si>
    <t>MCT3320F3</t>
  </si>
  <si>
    <t>MCT3321</t>
  </si>
  <si>
    <t>Red Hat Ansible Automation Platform (Academic Edition), Standard (10000 Managed Nodes)</t>
  </si>
  <si>
    <t>MCT3321F3</t>
  </si>
  <si>
    <t>MCT3742</t>
  </si>
  <si>
    <t>Red Hat Ansible Automation Platform (Academic Edition), Premium (100 Managed Nodes)</t>
  </si>
  <si>
    <t>PREMIUM</t>
  </si>
  <si>
    <t>MCT3742F3</t>
  </si>
  <si>
    <t>MCT3743</t>
  </si>
  <si>
    <t>Red Hat Ansible Automation Platform (Academic Edition), Premium (5000 Managed Nodes)</t>
  </si>
  <si>
    <t>MCT3743F3</t>
  </si>
  <si>
    <t>MCT3744</t>
  </si>
  <si>
    <t>Red Hat Ansible Automation Platform (Academic Edition), Premium (10000 Managed Nodes)</t>
  </si>
  <si>
    <t>MCT3744F3</t>
  </si>
  <si>
    <t>RH02231</t>
  </si>
  <si>
    <t>Red Hat Enterprise Linux Academic Extended Life Cycle Support (Physical or Virtual Nodes)</t>
  </si>
  <si>
    <t>RH02232</t>
  </si>
  <si>
    <t>Red Hat Enterprise Linux Academic Extended Life Cycle Support (Unlimited Guests)</t>
  </si>
  <si>
    <t>UNLIMITED</t>
  </si>
  <si>
    <t>RH01183</t>
  </si>
  <si>
    <t>Red Hat Enterprise Linux Academic Server, Self-support (16 sockets) (Up to 1 guest) with Satellite</t>
  </si>
  <si>
    <t>SELF-SUPPORT</t>
  </si>
  <si>
    <t>RH01183F3</t>
  </si>
  <si>
    <t>RH01155</t>
  </si>
  <si>
    <t>Red Hat Enterprise Linux Academic Site Subscription with Satellite, Premium (Server, Desktop, Workstation, POWER, HPC, per FTE)</t>
  </si>
  <si>
    <t>FTE</t>
  </si>
  <si>
    <t>RH01155F3</t>
  </si>
  <si>
    <t>RH01157</t>
  </si>
  <si>
    <t>Red Hat Enterprise Linux Academic Site Subscription with Satellite, Standard (Server, Desktop, Workstation, POWER, HPC, Per FTE)</t>
  </si>
  <si>
    <t>RH01157F3</t>
  </si>
  <si>
    <t>RH01156</t>
  </si>
  <si>
    <t>Red Hat Enterprise Linux Academic Site Subscription with Satellite , Self-Support (Server, Desktop, Workstation, POWER, HPC, Per FTE)</t>
  </si>
  <si>
    <t>RH01156F3</t>
  </si>
  <si>
    <t>RH01185</t>
  </si>
  <si>
    <t>Red Hat Enterprise Linux Academic Workstation, Self-support (4 sockets) (Up to 1 guest) with Satellite</t>
  </si>
  <si>
    <t>RH01185F3</t>
  </si>
  <si>
    <t>MCT4301</t>
  </si>
  <si>
    <t>Red Hat OpenShift Data Foundation, Premium (Capacity Expansion Pack, 256TB, Academic)</t>
  </si>
  <si>
    <t>Container Storage</t>
  </si>
  <si>
    <t>STORAGE BAND</t>
  </si>
  <si>
    <t>MCT4301F3</t>
  </si>
  <si>
    <t>MCT4302</t>
  </si>
  <si>
    <t>Red Hat OpenShift Data Foundation, Premium (Capacity Expansion Pack, 512TB, Academic)</t>
  </si>
  <si>
    <t>MCT4302F3</t>
  </si>
  <si>
    <t>MCT4303</t>
  </si>
  <si>
    <t>Red Hat OpenShift Data Foundation, Premium (Capacity Expansion Pack, 1PB, Academic)</t>
  </si>
  <si>
    <t>MCT4303F3</t>
  </si>
  <si>
    <t>MCT4304</t>
  </si>
  <si>
    <t>Red Hat OpenShift Data Foundation, Premium (Capacity Expansion Pack, 2PB, Academic)</t>
  </si>
  <si>
    <t>MCT4304F3</t>
  </si>
  <si>
    <t>MCT4305</t>
  </si>
  <si>
    <t>Red Hat OpenShift Data Foundation, Premium (Capacity Expansion Pack, 3PB, Academic)</t>
  </si>
  <si>
    <t>MCT4305F3</t>
  </si>
  <si>
    <t>MCT4306</t>
  </si>
  <si>
    <t>Red Hat OpenShift Data Foundation, Premium (Capacity Expansion Pack, 4PB, Academic)</t>
  </si>
  <si>
    <t>MCT4306F3</t>
  </si>
  <si>
    <t>MCT4307</t>
  </si>
  <si>
    <t>Red Hat OpenShift Data Foundation, Premium (Capacity Expansion Pack, 5PB, Academic)</t>
  </si>
  <si>
    <t>MCT4307F3</t>
  </si>
  <si>
    <t>MCT4308</t>
  </si>
  <si>
    <t>Red Hat OpenShift Data Foundation, Premium (Capacity Expansion Pack, 10PB, Academic)</t>
  </si>
  <si>
    <t>MCT4308F3</t>
  </si>
  <si>
    <t>MCT4309</t>
  </si>
  <si>
    <t>Red Hat OpenShift Data Foundation, Standard (Capacity Expansion Pack, 256TB, Academic)</t>
  </si>
  <si>
    <t>MCT4309F3</t>
  </si>
  <si>
    <t>MCT4310</t>
  </si>
  <si>
    <t>Red Hat OpenShift Data Foundation, Standard (Capacity Expansion Pack, 512TB, Academic)</t>
  </si>
  <si>
    <t>MCT4310F3</t>
  </si>
  <si>
    <t>MCT4311</t>
  </si>
  <si>
    <t>Red Hat OpenShift Data Foundation, Standard (Capacity Expansion Pack, 1PB, Academic)</t>
  </si>
  <si>
    <t>MCT4311F3</t>
  </si>
  <si>
    <t>MCT4312</t>
  </si>
  <si>
    <t>Red Hat OpenShift Data Foundation, Standard (Capacity Expansion Pack, 2PB, Academic)</t>
  </si>
  <si>
    <t>MCT4312F3</t>
  </si>
  <si>
    <t>MCT4313</t>
  </si>
  <si>
    <t>Red Hat OpenShift Data Foundation, Standard (Capacity Expansion Pack, 3PB, Academic)</t>
  </si>
  <si>
    <t>MCT4313F3</t>
  </si>
  <si>
    <t>MCT4314</t>
  </si>
  <si>
    <t>Red Hat OpenShift Data Foundation, Standard (Capacity Expansion Pack, 4PB, Academic)</t>
  </si>
  <si>
    <t>MCT4314F3</t>
  </si>
  <si>
    <t>MCT4315</t>
  </si>
  <si>
    <t>Red Hat OpenShift Data Foundation, Standard (Capacity Expansion Pack, 5PB, Academic)</t>
  </si>
  <si>
    <t>MCT4315F3</t>
  </si>
  <si>
    <t>MCT4316</t>
  </si>
  <si>
    <t>Red Hat OpenShift Data Foundation, Standard (Capacity Expansion Pack, 10PB, Academic)</t>
  </si>
  <si>
    <t>MCT4316F3</t>
  </si>
  <si>
    <t>MCT4478</t>
  </si>
  <si>
    <t>Red Hat OpenShift Data Foundation Essentials, Standard (2 Cores, Academic)</t>
  </si>
  <si>
    <t>CORE BAND</t>
  </si>
  <si>
    <t>MCT4492</t>
  </si>
  <si>
    <t>Red Hat OpenShift Data Foundation Essentials, Premium (2 Cores, Academic)</t>
  </si>
  <si>
    <t>MCT4488</t>
  </si>
  <si>
    <t>Red Hat OpenShift Data Foundation Essentials (Bare Metal Node), Premium (1-2 sockets up to 64 cores, Academic)</t>
  </si>
  <si>
    <t>SOCKET</t>
  </si>
  <si>
    <t>MCT4490</t>
  </si>
  <si>
    <t>Red Hat OpenShift Data Foundation Essentials (Bare Metal Node), Standard (1-2 sockets up to 64 cores, Academic)</t>
  </si>
  <si>
    <t>MCT4479</t>
  </si>
  <si>
    <t>Red Hat OpenShift Data Foundation Essentials (Bare Metal Node) Add-On for External Storage, Standard (1-2 sockets up to 64 cores, Academic)</t>
  </si>
  <si>
    <t>MCT4491</t>
  </si>
  <si>
    <t>Red Hat OpenShift Data Foundation Essentials (Bare Metal Node) Add-On for External Storage, Premium (1-2 sockets up to 64 cores, Academic)</t>
  </si>
  <si>
    <t>MCT4482</t>
  </si>
  <si>
    <t>Red Hat OpenShift Data Foundation Essentials Add-On for External Storage, Standard (2 Cores, Academic)</t>
  </si>
  <si>
    <t>MCT4483</t>
  </si>
  <si>
    <t>Red Hat OpenShift Data Foundation Essentials Add-On for External Storage, Premium (2 Cores, Academic)</t>
  </si>
  <si>
    <t>MCT4485</t>
  </si>
  <si>
    <t>Red Hat OpenShift Data Foundation Essentials Add-On for External Storage, Premium (150 Cores, Academic)</t>
  </si>
  <si>
    <t>MCT4487</t>
  </si>
  <si>
    <t>Red Hat OpenShift Data Foundation Essentials Add-On for External Storage, Standard (150 Cores, Academic)</t>
  </si>
  <si>
    <t>MCT4477</t>
  </si>
  <si>
    <t>Red Hat OpenShift Data Foundation Essentials for Distributed Computing (Edge Server), Standard (2 cores or 4 vCPUs, Academic)</t>
  </si>
  <si>
    <t>Edge Data Foundation</t>
  </si>
  <si>
    <t>MCT4489</t>
  </si>
  <si>
    <t>Red Hat OpenShift Data Foundation Essentials for Distributed Computing (Edge Server), Premium (2 cores or 4 vCPUs, Academic)</t>
  </si>
  <si>
    <t>MCT4481</t>
  </si>
  <si>
    <t>Red Hat OpenShift Data Foundation Essentials for Distributed Computing (Edge Server) (Bare Metal Node), Standard (1-2 sockets up to 64 cores, Academic)</t>
  </si>
  <si>
    <t>MCT4486</t>
  </si>
  <si>
    <t>Red Hat OpenShift Data Foundation Essentials for Distributed Computing (Edge Server) (Bare Metal Node), Premium (1-2 sockets up to 64 cores, Academic)</t>
  </si>
  <si>
    <t>RH1331809</t>
  </si>
  <si>
    <t>Resilient Storage (Academic Site Subscription) per FTE</t>
  </si>
  <si>
    <t>RH1331809F3</t>
  </si>
  <si>
    <t>Premium</t>
  </si>
  <si>
    <t>Standard</t>
  </si>
  <si>
    <t>Extended Update support</t>
  </si>
  <si>
    <t>Extended life cycle support</t>
  </si>
  <si>
    <t>High availability</t>
  </si>
  <si>
    <t>Disaster Recovery</t>
  </si>
  <si>
    <t>Is it for Edge, Endpoint or gateway?</t>
  </si>
  <si>
    <t>Resillient Storage</t>
  </si>
  <si>
    <t>Licensing Model</t>
  </si>
  <si>
    <t>node</t>
  </si>
  <si>
    <t>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</si>
</sst>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abSelected="1" workbookViewId="0">
      <selection activeCell="L8" sqref="L8"/>
    </sheetView>
  </sheetViews>
  <sheetFormatPr defaultRowHeight="15" x14ac:dyDescent="0.25"/>
  <cols>
    <col min="2" max="2" width="38.140625" customWidth="1"/>
  </cols>
  <sheetData>
    <row r="1" spans="1:24" x14ac:dyDescent="0.25">
      <c r="A1" t="s">
        <v>0</v>
      </c>
      <c r="B1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</row>
    <row r="2" spans="1:24" x14ac:dyDescent="0.25">
      <c r="A2" t="s">
        <v>13</v>
      </c>
      <c r="B2" t="s">
        <v>14</v>
      </c>
      <c r="C2" s="2" t="b">
        <f>ISNUMBER( SEARCH("Premium",B2))</f>
        <v>0</v>
      </c>
      <c r="D2" s="2" t="b">
        <f>ISNUMBER( SEARCH("Standard",B2))</f>
        <v>0</v>
      </c>
      <c r="E2" s="2" t="b">
        <f>ISNUMBER( SEARCH("Extended Update support",B2))</f>
        <v>1</v>
      </c>
      <c r="F2" s="2" t="b">
        <f>ISNUMBER( SEARCH("extended life cycle support",B2))</f>
        <v>0</v>
      </c>
      <c r="G2" s="2" t="b">
        <f>ISNUMBER( SEARCH("high availability",B2))</f>
        <v>0</v>
      </c>
      <c r="H2" s="2" t="b">
        <f>ISNUMBER( SEARCH("disaster recovery",B2))</f>
        <v>0</v>
      </c>
      <c r="I2" s="2" t="b">
        <f>OR(ISNUMBER( SEARCH("edge",B2)), ISNUMBER( SEARCH("gateway",B2)), ISNUMBER( SEARCH("endpoint",B2)))</f>
        <v>0</v>
      </c>
      <c r="J2" s="2" t="b">
        <f>ISNUMBER( SEARCH("Resilient Storage",B2))</f>
        <v>0</v>
      </c>
      <c r="N2" t="s">
        <v>15</v>
      </c>
      <c r="O2">
        <v>17</v>
      </c>
      <c r="P2">
        <v>46.58</v>
      </c>
      <c r="Q2" t="s">
        <v>16</v>
      </c>
      <c r="R2">
        <v>2</v>
      </c>
      <c r="U2" t="s">
        <v>17</v>
      </c>
      <c r="V2">
        <v>1</v>
      </c>
      <c r="W2" t="s">
        <v>18</v>
      </c>
      <c r="X2" t="s">
        <v>19</v>
      </c>
    </row>
    <row r="3" spans="1:24" x14ac:dyDescent="0.25">
      <c r="A3" t="s">
        <v>20</v>
      </c>
      <c r="B3" t="s">
        <v>21</v>
      </c>
      <c r="C3" s="2" t="b">
        <f t="shared" ref="C3:C47" si="0">ISNUMBER( SEARCH("Premium",B3))</f>
        <v>0</v>
      </c>
      <c r="D3" s="2" t="b">
        <f t="shared" ref="D3:D47" si="1">ISNUMBER( SEARCH("Standard",B3))</f>
        <v>0</v>
      </c>
      <c r="E3" s="2" t="b">
        <f t="shared" ref="E3:E47" si="2">ISNUMBER( SEARCH("Extended Update support",B3))</f>
        <v>0</v>
      </c>
      <c r="F3" s="2" t="b">
        <f t="shared" ref="F3:F47" si="3">ISNUMBER( SEARCH("extended life cycle support",B3))</f>
        <v>0</v>
      </c>
      <c r="G3" s="2" t="b">
        <f t="shared" ref="G3:G47" si="4">ISNUMBER( SEARCH("high availability",B3))</f>
        <v>0</v>
      </c>
      <c r="H3" s="2" t="b">
        <f t="shared" ref="H3:H47" si="5">ISNUMBER( SEARCH("disaster recovery",B3))</f>
        <v>0</v>
      </c>
      <c r="I3" s="2" t="b">
        <f t="shared" ref="I3:I47" si="6">OR(ISNUMBER( SEARCH("edge",B3)), ISNUMBER( SEARCH("gateway",B3)), ISNUMBER( SEARCH("endpoint",B3)))</f>
        <v>0</v>
      </c>
      <c r="J3" s="2" t="b">
        <f t="shared" ref="J3:J47" si="7">ISNUMBER( SEARCH("Resilient Storage",B3))</f>
        <v>0</v>
      </c>
      <c r="N3" t="s">
        <v>15</v>
      </c>
      <c r="O3">
        <v>3</v>
      </c>
      <c r="P3">
        <v>9.32</v>
      </c>
      <c r="Q3" t="s">
        <v>16</v>
      </c>
      <c r="R3">
        <v>16</v>
      </c>
      <c r="U3" t="s">
        <v>17</v>
      </c>
      <c r="V3">
        <v>20</v>
      </c>
      <c r="W3" t="s">
        <v>22</v>
      </c>
      <c r="X3" t="s">
        <v>23</v>
      </c>
    </row>
    <row r="4" spans="1:24" x14ac:dyDescent="0.25">
      <c r="A4" t="s">
        <v>24</v>
      </c>
      <c r="B4" t="s">
        <v>25</v>
      </c>
      <c r="C4" s="2" t="b">
        <f t="shared" si="0"/>
        <v>0</v>
      </c>
      <c r="D4" s="2" t="b">
        <f t="shared" si="1"/>
        <v>1</v>
      </c>
      <c r="E4" s="2" t="b">
        <f t="shared" si="2"/>
        <v>0</v>
      </c>
      <c r="F4" s="2" t="b">
        <f t="shared" si="3"/>
        <v>0</v>
      </c>
      <c r="G4" s="2" t="b">
        <f t="shared" si="4"/>
        <v>0</v>
      </c>
      <c r="H4" s="2" t="b">
        <f t="shared" si="5"/>
        <v>0</v>
      </c>
      <c r="I4" s="2" t="b">
        <f t="shared" si="6"/>
        <v>0</v>
      </c>
      <c r="J4" s="2" t="b">
        <f t="shared" si="7"/>
        <v>0</v>
      </c>
      <c r="K4" t="s">
        <v>161</v>
      </c>
      <c r="N4" t="s">
        <v>15</v>
      </c>
      <c r="O4">
        <v>4485</v>
      </c>
      <c r="P4">
        <v>12109.5</v>
      </c>
      <c r="Q4" t="s">
        <v>26</v>
      </c>
      <c r="R4">
        <v>0</v>
      </c>
      <c r="T4">
        <v>100</v>
      </c>
      <c r="U4" t="s">
        <v>27</v>
      </c>
      <c r="V4">
        <v>0</v>
      </c>
      <c r="W4" t="s">
        <v>28</v>
      </c>
      <c r="X4" t="s">
        <v>29</v>
      </c>
    </row>
    <row r="5" spans="1:24" x14ac:dyDescent="0.25">
      <c r="A5" t="s">
        <v>30</v>
      </c>
      <c r="B5" t="s">
        <v>31</v>
      </c>
      <c r="C5" s="2" t="b">
        <f t="shared" si="0"/>
        <v>0</v>
      </c>
      <c r="D5" s="2" t="b">
        <f t="shared" si="1"/>
        <v>1</v>
      </c>
      <c r="E5" s="2" t="b">
        <f t="shared" si="2"/>
        <v>0</v>
      </c>
      <c r="F5" s="2" t="b">
        <f t="shared" si="3"/>
        <v>0</v>
      </c>
      <c r="G5" s="2" t="b">
        <f t="shared" si="4"/>
        <v>0</v>
      </c>
      <c r="H5" s="2" t="b">
        <f t="shared" si="5"/>
        <v>0</v>
      </c>
      <c r="I5" s="2" t="b">
        <f t="shared" si="6"/>
        <v>0</v>
      </c>
      <c r="J5" s="2" t="b">
        <f t="shared" si="7"/>
        <v>0</v>
      </c>
      <c r="K5" t="s">
        <v>161</v>
      </c>
      <c r="N5" t="s">
        <v>15</v>
      </c>
      <c r="O5">
        <v>193200</v>
      </c>
      <c r="P5">
        <v>521640</v>
      </c>
      <c r="Q5" t="s">
        <v>26</v>
      </c>
      <c r="R5">
        <v>0</v>
      </c>
      <c r="T5">
        <v>5000</v>
      </c>
      <c r="U5" t="s">
        <v>27</v>
      </c>
      <c r="V5">
        <v>0</v>
      </c>
      <c r="W5" t="s">
        <v>28</v>
      </c>
      <c r="X5" t="s">
        <v>32</v>
      </c>
    </row>
    <row r="6" spans="1:24" x14ac:dyDescent="0.25">
      <c r="A6" t="s">
        <v>33</v>
      </c>
      <c r="B6" t="s">
        <v>34</v>
      </c>
      <c r="C6" s="2" t="b">
        <f t="shared" si="0"/>
        <v>0</v>
      </c>
      <c r="D6" s="2" t="b">
        <f t="shared" si="1"/>
        <v>1</v>
      </c>
      <c r="E6" s="2" t="b">
        <f t="shared" si="2"/>
        <v>0</v>
      </c>
      <c r="F6" s="2" t="b">
        <f t="shared" si="3"/>
        <v>0</v>
      </c>
      <c r="G6" s="2" t="b">
        <f t="shared" si="4"/>
        <v>0</v>
      </c>
      <c r="H6" s="2" t="b">
        <f t="shared" si="5"/>
        <v>0</v>
      </c>
      <c r="I6" s="2" t="b">
        <f t="shared" si="6"/>
        <v>0</v>
      </c>
      <c r="J6" s="2" t="b">
        <f t="shared" si="7"/>
        <v>0</v>
      </c>
      <c r="K6" t="s">
        <v>161</v>
      </c>
      <c r="N6" t="s">
        <v>15</v>
      </c>
      <c r="O6">
        <v>386400</v>
      </c>
      <c r="P6">
        <v>1043280</v>
      </c>
      <c r="Q6" t="s">
        <v>26</v>
      </c>
      <c r="R6">
        <v>0</v>
      </c>
      <c r="T6">
        <v>10000</v>
      </c>
      <c r="U6" t="s">
        <v>27</v>
      </c>
      <c r="V6">
        <v>0</v>
      </c>
      <c r="W6" t="s">
        <v>28</v>
      </c>
      <c r="X6" t="s">
        <v>35</v>
      </c>
    </row>
    <row r="7" spans="1:24" x14ac:dyDescent="0.25">
      <c r="A7" t="s">
        <v>36</v>
      </c>
      <c r="B7" t="s">
        <v>37</v>
      </c>
      <c r="C7" s="2" t="b">
        <f t="shared" si="0"/>
        <v>1</v>
      </c>
      <c r="D7" s="2" t="b">
        <f t="shared" si="1"/>
        <v>0</v>
      </c>
      <c r="E7" s="2" t="b">
        <f t="shared" si="2"/>
        <v>0</v>
      </c>
      <c r="F7" s="2" t="b">
        <f t="shared" si="3"/>
        <v>0</v>
      </c>
      <c r="G7" s="2" t="b">
        <f t="shared" si="4"/>
        <v>0</v>
      </c>
      <c r="H7" s="2" t="b">
        <f t="shared" si="5"/>
        <v>0</v>
      </c>
      <c r="I7" s="2" t="b">
        <f t="shared" si="6"/>
        <v>0</v>
      </c>
      <c r="J7" s="2" t="b">
        <f t="shared" si="7"/>
        <v>0</v>
      </c>
      <c r="K7" t="s">
        <v>161</v>
      </c>
      <c r="N7" t="s">
        <v>15</v>
      </c>
      <c r="O7">
        <v>6037</v>
      </c>
      <c r="P7">
        <v>16301.25</v>
      </c>
      <c r="Q7" t="s">
        <v>26</v>
      </c>
      <c r="R7">
        <v>0</v>
      </c>
      <c r="T7">
        <v>100</v>
      </c>
      <c r="U7" t="s">
        <v>38</v>
      </c>
      <c r="V7">
        <v>0</v>
      </c>
      <c r="W7" t="s">
        <v>28</v>
      </c>
      <c r="X7" t="s">
        <v>39</v>
      </c>
    </row>
    <row r="8" spans="1:24" x14ac:dyDescent="0.25">
      <c r="A8" t="s">
        <v>40</v>
      </c>
      <c r="B8" t="s">
        <v>41</v>
      </c>
      <c r="C8" s="2" t="b">
        <f t="shared" si="0"/>
        <v>1</v>
      </c>
      <c r="D8" s="2" t="b">
        <f t="shared" si="1"/>
        <v>0</v>
      </c>
      <c r="E8" s="2" t="b">
        <f t="shared" si="2"/>
        <v>0</v>
      </c>
      <c r="F8" s="2" t="b">
        <f t="shared" si="3"/>
        <v>0</v>
      </c>
      <c r="G8" s="2" t="b">
        <f t="shared" si="4"/>
        <v>0</v>
      </c>
      <c r="H8" s="2" t="b">
        <f t="shared" si="5"/>
        <v>0</v>
      </c>
      <c r="I8" s="2" t="b">
        <f t="shared" si="6"/>
        <v>0</v>
      </c>
      <c r="J8" s="2" t="b">
        <f t="shared" si="7"/>
        <v>0</v>
      </c>
      <c r="K8" t="s">
        <v>161</v>
      </c>
      <c r="N8" t="s">
        <v>15</v>
      </c>
      <c r="O8">
        <v>258750</v>
      </c>
      <c r="P8">
        <v>698625</v>
      </c>
      <c r="Q8" t="s">
        <v>26</v>
      </c>
      <c r="R8">
        <v>0</v>
      </c>
      <c r="T8">
        <v>5000</v>
      </c>
      <c r="U8" t="s">
        <v>38</v>
      </c>
      <c r="V8">
        <v>0</v>
      </c>
      <c r="W8" t="s">
        <v>28</v>
      </c>
      <c r="X8" t="s">
        <v>42</v>
      </c>
    </row>
    <row r="9" spans="1:24" x14ac:dyDescent="0.25">
      <c r="A9" t="s">
        <v>43</v>
      </c>
      <c r="B9" t="s">
        <v>44</v>
      </c>
      <c r="C9" s="2" t="b">
        <f t="shared" si="0"/>
        <v>1</v>
      </c>
      <c r="D9" s="2" t="b">
        <f t="shared" si="1"/>
        <v>0</v>
      </c>
      <c r="E9" s="2" t="b">
        <f t="shared" si="2"/>
        <v>0</v>
      </c>
      <c r="F9" s="2" t="b">
        <f t="shared" si="3"/>
        <v>0</v>
      </c>
      <c r="G9" s="2" t="b">
        <f t="shared" si="4"/>
        <v>0</v>
      </c>
      <c r="H9" s="2" t="b">
        <f t="shared" si="5"/>
        <v>0</v>
      </c>
      <c r="I9" s="2" t="b">
        <f t="shared" si="6"/>
        <v>0</v>
      </c>
      <c r="J9" s="2" t="b">
        <f t="shared" si="7"/>
        <v>0</v>
      </c>
      <c r="K9" t="s">
        <v>161</v>
      </c>
      <c r="N9" t="s">
        <v>15</v>
      </c>
      <c r="O9">
        <v>517500</v>
      </c>
      <c r="P9">
        <v>1397250</v>
      </c>
      <c r="Q9" t="s">
        <v>26</v>
      </c>
      <c r="R9">
        <v>0</v>
      </c>
      <c r="T9">
        <v>1000</v>
      </c>
      <c r="U9" t="s">
        <v>38</v>
      </c>
      <c r="V9">
        <v>0</v>
      </c>
      <c r="W9" t="s">
        <v>28</v>
      </c>
      <c r="X9" t="s">
        <v>45</v>
      </c>
    </row>
    <row r="10" spans="1:24" x14ac:dyDescent="0.25">
      <c r="A10" t="s">
        <v>46</v>
      </c>
      <c r="B10" t="s">
        <v>47</v>
      </c>
      <c r="C10" s="2" t="b">
        <f t="shared" si="0"/>
        <v>0</v>
      </c>
      <c r="D10" s="2" t="b">
        <f t="shared" si="1"/>
        <v>0</v>
      </c>
      <c r="E10" s="2" t="b">
        <f t="shared" si="2"/>
        <v>0</v>
      </c>
      <c r="F10" s="2" t="b">
        <f t="shared" si="3"/>
        <v>1</v>
      </c>
      <c r="G10" s="2" t="b">
        <f t="shared" si="4"/>
        <v>0</v>
      </c>
      <c r="H10" s="2" t="b">
        <f t="shared" si="5"/>
        <v>0</v>
      </c>
      <c r="I10" s="2" t="b">
        <f t="shared" si="6"/>
        <v>0</v>
      </c>
      <c r="J10" s="2" t="b">
        <f t="shared" si="7"/>
        <v>0</v>
      </c>
      <c r="N10" t="s">
        <v>15</v>
      </c>
      <c r="O10">
        <v>37</v>
      </c>
      <c r="Q10" t="s">
        <v>16</v>
      </c>
      <c r="R10">
        <v>2</v>
      </c>
      <c r="U10" t="s">
        <v>17</v>
      </c>
      <c r="V10">
        <v>0</v>
      </c>
      <c r="W10" t="s">
        <v>22</v>
      </c>
    </row>
    <row r="11" spans="1:24" x14ac:dyDescent="0.25">
      <c r="A11" t="s">
        <v>48</v>
      </c>
      <c r="B11" t="s">
        <v>49</v>
      </c>
      <c r="C11" s="2" t="b">
        <f t="shared" si="0"/>
        <v>0</v>
      </c>
      <c r="D11" s="2" t="b">
        <f t="shared" si="1"/>
        <v>0</v>
      </c>
      <c r="E11" s="2" t="b">
        <f t="shared" si="2"/>
        <v>0</v>
      </c>
      <c r="F11" s="2" t="b">
        <f t="shared" si="3"/>
        <v>1</v>
      </c>
      <c r="G11" s="2" t="b">
        <f t="shared" si="4"/>
        <v>0</v>
      </c>
      <c r="H11" s="2" t="b">
        <f t="shared" si="5"/>
        <v>0</v>
      </c>
      <c r="I11" s="2" t="b">
        <f t="shared" si="6"/>
        <v>0</v>
      </c>
      <c r="J11" s="2" t="b">
        <f t="shared" si="7"/>
        <v>0</v>
      </c>
      <c r="N11" t="s">
        <v>15</v>
      </c>
      <c r="O11">
        <v>58</v>
      </c>
      <c r="Q11" t="s">
        <v>16</v>
      </c>
      <c r="R11">
        <v>2</v>
      </c>
      <c r="U11" t="s">
        <v>17</v>
      </c>
      <c r="V11" t="s">
        <v>50</v>
      </c>
      <c r="W11" t="s">
        <v>22</v>
      </c>
    </row>
    <row r="12" spans="1:24" x14ac:dyDescent="0.25">
      <c r="A12" t="s">
        <v>51</v>
      </c>
      <c r="B12" t="s">
        <v>52</v>
      </c>
      <c r="C12" s="2" t="b">
        <f t="shared" si="0"/>
        <v>0</v>
      </c>
      <c r="D12" s="2" t="b">
        <f t="shared" si="1"/>
        <v>0</v>
      </c>
      <c r="E12" s="2" t="b">
        <f t="shared" si="2"/>
        <v>0</v>
      </c>
      <c r="F12" s="2" t="b">
        <f t="shared" si="3"/>
        <v>0</v>
      </c>
      <c r="G12" s="2" t="b">
        <f t="shared" si="4"/>
        <v>0</v>
      </c>
      <c r="H12" s="2" t="b">
        <f t="shared" si="5"/>
        <v>0</v>
      </c>
      <c r="I12" s="2" t="b">
        <f t="shared" si="6"/>
        <v>0</v>
      </c>
      <c r="J12" s="2" t="b">
        <f t="shared" si="7"/>
        <v>0</v>
      </c>
      <c r="N12" t="s">
        <v>15</v>
      </c>
      <c r="O12">
        <v>62</v>
      </c>
      <c r="P12">
        <v>167.67</v>
      </c>
      <c r="Q12" t="s">
        <v>16</v>
      </c>
      <c r="R12">
        <v>16</v>
      </c>
      <c r="U12" t="s">
        <v>53</v>
      </c>
      <c r="V12">
        <v>1</v>
      </c>
      <c r="W12" t="s">
        <v>22</v>
      </c>
      <c r="X12" t="s">
        <v>54</v>
      </c>
    </row>
    <row r="13" spans="1:24" x14ac:dyDescent="0.25">
      <c r="A13" t="s">
        <v>55</v>
      </c>
      <c r="B13" t="s">
        <v>56</v>
      </c>
      <c r="C13" s="2" t="b">
        <f t="shared" si="0"/>
        <v>1</v>
      </c>
      <c r="D13" s="2" t="b">
        <f t="shared" si="1"/>
        <v>0</v>
      </c>
      <c r="E13" s="2" t="b">
        <f t="shared" si="2"/>
        <v>0</v>
      </c>
      <c r="F13" s="2" t="b">
        <f t="shared" si="3"/>
        <v>0</v>
      </c>
      <c r="G13" s="2" t="b">
        <f t="shared" si="4"/>
        <v>0</v>
      </c>
      <c r="H13" s="2" t="b">
        <f t="shared" si="5"/>
        <v>0</v>
      </c>
      <c r="I13" s="2" t="b">
        <f t="shared" si="6"/>
        <v>0</v>
      </c>
      <c r="J13" s="2" t="b">
        <f t="shared" si="7"/>
        <v>0</v>
      </c>
      <c r="K13" t="s">
        <v>162</v>
      </c>
      <c r="N13" t="s">
        <v>15</v>
      </c>
      <c r="O13">
        <v>29</v>
      </c>
      <c r="P13">
        <v>78.25</v>
      </c>
      <c r="Q13" t="s">
        <v>16</v>
      </c>
      <c r="R13">
        <v>16</v>
      </c>
      <c r="U13" t="s">
        <v>38</v>
      </c>
      <c r="V13">
        <v>20</v>
      </c>
      <c r="W13" t="s">
        <v>57</v>
      </c>
      <c r="X13" t="s">
        <v>58</v>
      </c>
    </row>
    <row r="14" spans="1:24" x14ac:dyDescent="0.25">
      <c r="A14" t="s">
        <v>59</v>
      </c>
      <c r="B14" t="s">
        <v>60</v>
      </c>
      <c r="C14" s="2" t="b">
        <f t="shared" si="0"/>
        <v>0</v>
      </c>
      <c r="D14" s="2" t="b">
        <f t="shared" si="1"/>
        <v>1</v>
      </c>
      <c r="E14" s="2" t="b">
        <f t="shared" si="2"/>
        <v>0</v>
      </c>
      <c r="F14" s="2" t="b">
        <f t="shared" si="3"/>
        <v>0</v>
      </c>
      <c r="G14" s="2" t="b">
        <f t="shared" si="4"/>
        <v>0</v>
      </c>
      <c r="H14" s="2" t="b">
        <f t="shared" si="5"/>
        <v>0</v>
      </c>
      <c r="I14" s="2" t="b">
        <f t="shared" si="6"/>
        <v>0</v>
      </c>
      <c r="J14" s="2" t="b">
        <f t="shared" si="7"/>
        <v>0</v>
      </c>
      <c r="K14" t="s">
        <v>162</v>
      </c>
      <c r="N14" t="s">
        <v>15</v>
      </c>
      <c r="O14">
        <v>19</v>
      </c>
      <c r="P14">
        <v>50.3</v>
      </c>
      <c r="Q14" t="s">
        <v>16</v>
      </c>
      <c r="R14">
        <v>16</v>
      </c>
      <c r="U14" t="s">
        <v>27</v>
      </c>
      <c r="V14">
        <v>100</v>
      </c>
      <c r="W14" t="s">
        <v>57</v>
      </c>
      <c r="X14" t="s">
        <v>61</v>
      </c>
    </row>
    <row r="15" spans="1:24" x14ac:dyDescent="0.25">
      <c r="A15" t="s">
        <v>62</v>
      </c>
      <c r="B15" t="s">
        <v>63</v>
      </c>
      <c r="C15" s="2" t="b">
        <f t="shared" si="0"/>
        <v>0</v>
      </c>
      <c r="D15" s="2" t="b">
        <f t="shared" si="1"/>
        <v>0</v>
      </c>
      <c r="E15" s="2" t="b">
        <f t="shared" si="2"/>
        <v>0</v>
      </c>
      <c r="F15" s="2" t="b">
        <f t="shared" si="3"/>
        <v>0</v>
      </c>
      <c r="G15" s="2" t="b">
        <f t="shared" si="4"/>
        <v>0</v>
      </c>
      <c r="H15" s="2" t="b">
        <f t="shared" si="5"/>
        <v>0</v>
      </c>
      <c r="I15" s="2" t="b">
        <f t="shared" si="6"/>
        <v>0</v>
      </c>
      <c r="J15" s="2" t="b">
        <f t="shared" si="7"/>
        <v>0</v>
      </c>
      <c r="K15" t="s">
        <v>162</v>
      </c>
      <c r="N15" t="s">
        <v>15</v>
      </c>
      <c r="O15">
        <v>12</v>
      </c>
      <c r="P15">
        <v>31.67</v>
      </c>
      <c r="Q15" t="s">
        <v>16</v>
      </c>
      <c r="R15">
        <v>16</v>
      </c>
      <c r="U15" t="s">
        <v>53</v>
      </c>
      <c r="V15">
        <v>20</v>
      </c>
      <c r="W15" t="s">
        <v>57</v>
      </c>
      <c r="X15" t="s">
        <v>64</v>
      </c>
    </row>
    <row r="16" spans="1:24" x14ac:dyDescent="0.25">
      <c r="A16" t="s">
        <v>65</v>
      </c>
      <c r="B16" t="s">
        <v>66</v>
      </c>
      <c r="C16" s="2" t="b">
        <f t="shared" si="0"/>
        <v>0</v>
      </c>
      <c r="D16" s="2" t="b">
        <f t="shared" si="1"/>
        <v>0</v>
      </c>
      <c r="E16" s="2" t="b">
        <f t="shared" si="2"/>
        <v>0</v>
      </c>
      <c r="F16" s="2" t="b">
        <f t="shared" si="3"/>
        <v>0</v>
      </c>
      <c r="G16" s="2" t="b">
        <f t="shared" si="4"/>
        <v>0</v>
      </c>
      <c r="H16" s="2" t="b">
        <f t="shared" si="5"/>
        <v>0</v>
      </c>
      <c r="I16" s="2" t="b">
        <f t="shared" si="6"/>
        <v>0</v>
      </c>
      <c r="J16" s="2" t="b">
        <f t="shared" si="7"/>
        <v>0</v>
      </c>
      <c r="K16" t="s">
        <v>162</v>
      </c>
      <c r="N16" t="s">
        <v>15</v>
      </c>
      <c r="O16">
        <v>46</v>
      </c>
      <c r="P16">
        <v>124.82</v>
      </c>
      <c r="Q16" t="s">
        <v>16</v>
      </c>
      <c r="R16">
        <v>4</v>
      </c>
      <c r="U16" t="s">
        <v>53</v>
      </c>
      <c r="V16">
        <v>1</v>
      </c>
      <c r="W16" t="s">
        <v>22</v>
      </c>
      <c r="X16" t="s">
        <v>67</v>
      </c>
    </row>
    <row r="17" spans="1:24" x14ac:dyDescent="0.25">
      <c r="A17" t="s">
        <v>68</v>
      </c>
      <c r="B17" t="s">
        <v>69</v>
      </c>
      <c r="C17" s="2" t="b">
        <f t="shared" si="0"/>
        <v>1</v>
      </c>
      <c r="D17" s="2" t="b">
        <f t="shared" si="1"/>
        <v>0</v>
      </c>
      <c r="E17" s="2" t="b">
        <f t="shared" si="2"/>
        <v>0</v>
      </c>
      <c r="F17" s="2" t="b">
        <f t="shared" si="3"/>
        <v>0</v>
      </c>
      <c r="G17" s="2" t="b">
        <f t="shared" si="4"/>
        <v>0</v>
      </c>
      <c r="H17" s="2" t="b">
        <f t="shared" si="5"/>
        <v>0</v>
      </c>
      <c r="I17" s="2" t="b">
        <f t="shared" si="6"/>
        <v>0</v>
      </c>
      <c r="J17" s="2" t="b">
        <f t="shared" si="7"/>
        <v>0</v>
      </c>
      <c r="N17" t="s">
        <v>15</v>
      </c>
      <c r="O17">
        <v>7762</v>
      </c>
      <c r="P17">
        <v>20958.75</v>
      </c>
      <c r="Q17" t="s">
        <v>70</v>
      </c>
      <c r="U17" t="s">
        <v>38</v>
      </c>
      <c r="W17" t="s">
        <v>71</v>
      </c>
      <c r="X17" t="s">
        <v>72</v>
      </c>
    </row>
    <row r="18" spans="1:24" x14ac:dyDescent="0.25">
      <c r="A18" t="s">
        <v>73</v>
      </c>
      <c r="B18" t="s">
        <v>74</v>
      </c>
      <c r="C18" s="2" t="b">
        <f t="shared" si="0"/>
        <v>1</v>
      </c>
      <c r="D18" s="2" t="b">
        <f t="shared" si="1"/>
        <v>0</v>
      </c>
      <c r="E18" s="2" t="b">
        <f t="shared" si="2"/>
        <v>0</v>
      </c>
      <c r="F18" s="2" t="b">
        <f t="shared" si="3"/>
        <v>0</v>
      </c>
      <c r="G18" s="2" t="b">
        <f t="shared" si="4"/>
        <v>0</v>
      </c>
      <c r="H18" s="2" t="b">
        <f t="shared" si="5"/>
        <v>0</v>
      </c>
      <c r="I18" s="2" t="b">
        <f t="shared" si="6"/>
        <v>0</v>
      </c>
      <c r="J18" s="2" t="b">
        <f t="shared" si="7"/>
        <v>0</v>
      </c>
      <c r="N18" t="s">
        <v>15</v>
      </c>
      <c r="O18">
        <v>14490</v>
      </c>
      <c r="P18">
        <v>39123</v>
      </c>
      <c r="Q18" t="s">
        <v>70</v>
      </c>
      <c r="U18" t="s">
        <v>38</v>
      </c>
      <c r="W18" t="s">
        <v>71</v>
      </c>
      <c r="X18" t="s">
        <v>75</v>
      </c>
    </row>
    <row r="19" spans="1:24" x14ac:dyDescent="0.25">
      <c r="A19" t="s">
        <v>76</v>
      </c>
      <c r="B19" t="s">
        <v>77</v>
      </c>
      <c r="C19" s="2" t="b">
        <f t="shared" si="0"/>
        <v>1</v>
      </c>
      <c r="D19" s="2" t="b">
        <f t="shared" si="1"/>
        <v>0</v>
      </c>
      <c r="E19" s="2" t="b">
        <f t="shared" si="2"/>
        <v>0</v>
      </c>
      <c r="F19" s="2" t="b">
        <f t="shared" si="3"/>
        <v>0</v>
      </c>
      <c r="G19" s="2" t="b">
        <f t="shared" si="4"/>
        <v>0</v>
      </c>
      <c r="H19" s="2" t="b">
        <f t="shared" si="5"/>
        <v>0</v>
      </c>
      <c r="I19" s="2" t="b">
        <f t="shared" si="6"/>
        <v>0</v>
      </c>
      <c r="J19" s="2" t="b">
        <f t="shared" si="7"/>
        <v>0</v>
      </c>
      <c r="N19" t="s">
        <v>15</v>
      </c>
      <c r="O19">
        <v>25875</v>
      </c>
      <c r="P19">
        <v>69862.5</v>
      </c>
      <c r="Q19" t="s">
        <v>70</v>
      </c>
      <c r="U19" t="s">
        <v>38</v>
      </c>
      <c r="W19" t="s">
        <v>71</v>
      </c>
      <c r="X19" t="s">
        <v>78</v>
      </c>
    </row>
    <row r="20" spans="1:24" x14ac:dyDescent="0.25">
      <c r="A20" t="s">
        <v>79</v>
      </c>
      <c r="B20" t="s">
        <v>80</v>
      </c>
      <c r="C20" s="2" t="b">
        <f t="shared" si="0"/>
        <v>1</v>
      </c>
      <c r="D20" s="2" t="b">
        <f t="shared" si="1"/>
        <v>0</v>
      </c>
      <c r="E20" s="2" t="b">
        <f t="shared" si="2"/>
        <v>0</v>
      </c>
      <c r="F20" s="2" t="b">
        <f t="shared" si="3"/>
        <v>0</v>
      </c>
      <c r="G20" s="2" t="b">
        <f t="shared" si="4"/>
        <v>0</v>
      </c>
      <c r="H20" s="2" t="b">
        <f t="shared" si="5"/>
        <v>0</v>
      </c>
      <c r="I20" s="2" t="b">
        <f t="shared" si="6"/>
        <v>0</v>
      </c>
      <c r="J20" s="2" t="b">
        <f t="shared" si="7"/>
        <v>0</v>
      </c>
      <c r="N20" t="s">
        <v>15</v>
      </c>
      <c r="O20">
        <v>50456</v>
      </c>
      <c r="P20">
        <v>136231.88</v>
      </c>
      <c r="Q20" t="s">
        <v>70</v>
      </c>
      <c r="U20" t="s">
        <v>38</v>
      </c>
      <c r="W20" t="s">
        <v>71</v>
      </c>
      <c r="X20" t="s">
        <v>81</v>
      </c>
    </row>
    <row r="21" spans="1:24" x14ac:dyDescent="0.25">
      <c r="A21" t="s">
        <v>82</v>
      </c>
      <c r="B21" t="s">
        <v>83</v>
      </c>
      <c r="C21" s="2" t="b">
        <f t="shared" si="0"/>
        <v>1</v>
      </c>
      <c r="D21" s="2" t="b">
        <f t="shared" si="1"/>
        <v>0</v>
      </c>
      <c r="E21" s="2" t="b">
        <f t="shared" si="2"/>
        <v>0</v>
      </c>
      <c r="F21" s="2" t="b">
        <f t="shared" si="3"/>
        <v>0</v>
      </c>
      <c r="G21" s="2" t="b">
        <f t="shared" si="4"/>
        <v>0</v>
      </c>
      <c r="H21" s="2" t="b">
        <f t="shared" si="5"/>
        <v>0</v>
      </c>
      <c r="I21" s="2" t="b">
        <f t="shared" si="6"/>
        <v>0</v>
      </c>
      <c r="J21" s="2" t="b">
        <f t="shared" si="7"/>
        <v>0</v>
      </c>
      <c r="N21" t="s">
        <v>15</v>
      </c>
      <c r="O21">
        <v>73744</v>
      </c>
      <c r="P21">
        <v>199108.13</v>
      </c>
      <c r="Q21" t="s">
        <v>70</v>
      </c>
      <c r="U21" t="s">
        <v>38</v>
      </c>
      <c r="W21" t="s">
        <v>71</v>
      </c>
      <c r="X21" t="s">
        <v>84</v>
      </c>
    </row>
    <row r="22" spans="1:24" x14ac:dyDescent="0.25">
      <c r="A22" t="s">
        <v>85</v>
      </c>
      <c r="B22" t="s">
        <v>86</v>
      </c>
      <c r="C22" s="2" t="b">
        <f t="shared" si="0"/>
        <v>1</v>
      </c>
      <c r="D22" s="2" t="b">
        <f t="shared" si="1"/>
        <v>0</v>
      </c>
      <c r="E22" s="2" t="b">
        <f t="shared" si="2"/>
        <v>0</v>
      </c>
      <c r="F22" s="2" t="b">
        <f t="shared" si="3"/>
        <v>0</v>
      </c>
      <c r="G22" s="2" t="b">
        <f t="shared" si="4"/>
        <v>0</v>
      </c>
      <c r="H22" s="2" t="b">
        <f t="shared" si="5"/>
        <v>0</v>
      </c>
      <c r="I22" s="2" t="b">
        <f t="shared" si="6"/>
        <v>0</v>
      </c>
      <c r="J22" s="2" t="b">
        <f t="shared" si="7"/>
        <v>0</v>
      </c>
      <c r="N22" t="s">
        <v>15</v>
      </c>
      <c r="O22">
        <v>95737</v>
      </c>
      <c r="P22">
        <v>258491.25</v>
      </c>
      <c r="Q22" t="s">
        <v>70</v>
      </c>
      <c r="U22" t="s">
        <v>38</v>
      </c>
      <c r="W22" t="s">
        <v>71</v>
      </c>
      <c r="X22" t="s">
        <v>87</v>
      </c>
    </row>
    <row r="23" spans="1:24" x14ac:dyDescent="0.25">
      <c r="A23" t="s">
        <v>88</v>
      </c>
      <c r="B23" t="s">
        <v>89</v>
      </c>
      <c r="C23" s="2" t="b">
        <f t="shared" si="0"/>
        <v>1</v>
      </c>
      <c r="D23" s="2" t="b">
        <f t="shared" si="1"/>
        <v>0</v>
      </c>
      <c r="E23" s="2" t="b">
        <f t="shared" si="2"/>
        <v>0</v>
      </c>
      <c r="F23" s="2" t="b">
        <f t="shared" si="3"/>
        <v>0</v>
      </c>
      <c r="G23" s="2" t="b">
        <f t="shared" si="4"/>
        <v>0</v>
      </c>
      <c r="H23" s="2" t="b">
        <f t="shared" si="5"/>
        <v>0</v>
      </c>
      <c r="I23" s="2" t="b">
        <f t="shared" si="6"/>
        <v>0</v>
      </c>
      <c r="J23" s="2" t="b">
        <f t="shared" si="7"/>
        <v>0</v>
      </c>
      <c r="N23" t="s">
        <v>15</v>
      </c>
      <c r="O23">
        <v>116437</v>
      </c>
      <c r="P23">
        <v>314381.25</v>
      </c>
      <c r="Q23" t="s">
        <v>70</v>
      </c>
      <c r="U23" t="s">
        <v>38</v>
      </c>
      <c r="W23" t="s">
        <v>71</v>
      </c>
      <c r="X23" t="s">
        <v>90</v>
      </c>
    </row>
    <row r="24" spans="1:24" x14ac:dyDescent="0.25">
      <c r="A24" t="s">
        <v>91</v>
      </c>
      <c r="B24" t="s">
        <v>92</v>
      </c>
      <c r="C24" s="2" t="b">
        <f t="shared" si="0"/>
        <v>1</v>
      </c>
      <c r="D24" s="2" t="b">
        <f t="shared" si="1"/>
        <v>0</v>
      </c>
      <c r="E24" s="2" t="b">
        <f t="shared" si="2"/>
        <v>0</v>
      </c>
      <c r="F24" s="2" t="b">
        <f t="shared" si="3"/>
        <v>0</v>
      </c>
      <c r="G24" s="2" t="b">
        <f t="shared" si="4"/>
        <v>0</v>
      </c>
      <c r="H24" s="2" t="b">
        <f t="shared" si="5"/>
        <v>0</v>
      </c>
      <c r="I24" s="2" t="b">
        <f t="shared" si="6"/>
        <v>0</v>
      </c>
      <c r="J24" s="2" t="b">
        <f t="shared" si="7"/>
        <v>0</v>
      </c>
      <c r="N24" t="s">
        <v>15</v>
      </c>
      <c r="O24">
        <v>225112</v>
      </c>
      <c r="P24">
        <v>607803.75</v>
      </c>
      <c r="Q24" t="s">
        <v>70</v>
      </c>
      <c r="U24" t="s">
        <v>38</v>
      </c>
      <c r="W24" t="s">
        <v>71</v>
      </c>
      <c r="X24" t="s">
        <v>93</v>
      </c>
    </row>
    <row r="25" spans="1:24" x14ac:dyDescent="0.25">
      <c r="A25" t="s">
        <v>94</v>
      </c>
      <c r="B25" t="s">
        <v>95</v>
      </c>
      <c r="C25" s="2" t="b">
        <f t="shared" si="0"/>
        <v>0</v>
      </c>
      <c r="D25" s="2" t="b">
        <f t="shared" si="1"/>
        <v>1</v>
      </c>
      <c r="E25" s="2" t="b">
        <f t="shared" si="2"/>
        <v>0</v>
      </c>
      <c r="F25" s="2" t="b">
        <f t="shared" si="3"/>
        <v>0</v>
      </c>
      <c r="G25" s="2" t="b">
        <f t="shared" si="4"/>
        <v>0</v>
      </c>
      <c r="H25" s="2" t="b">
        <f t="shared" si="5"/>
        <v>0</v>
      </c>
      <c r="I25" s="2" t="b">
        <f t="shared" si="6"/>
        <v>0</v>
      </c>
      <c r="J25" s="2" t="b">
        <f t="shared" si="7"/>
        <v>0</v>
      </c>
      <c r="N25" t="s">
        <v>15</v>
      </c>
      <c r="O25">
        <v>5822</v>
      </c>
      <c r="P25">
        <v>15719.06</v>
      </c>
      <c r="Q25" t="s">
        <v>70</v>
      </c>
      <c r="U25" t="s">
        <v>27</v>
      </c>
      <c r="W25" t="s">
        <v>71</v>
      </c>
      <c r="X25" t="s">
        <v>96</v>
      </c>
    </row>
    <row r="26" spans="1:24" x14ac:dyDescent="0.25">
      <c r="A26" t="s">
        <v>97</v>
      </c>
      <c r="B26" t="s">
        <v>98</v>
      </c>
      <c r="C26" s="2" t="b">
        <f t="shared" si="0"/>
        <v>0</v>
      </c>
      <c r="D26" s="2" t="b">
        <f t="shared" si="1"/>
        <v>1</v>
      </c>
      <c r="E26" s="2" t="b">
        <f t="shared" si="2"/>
        <v>0</v>
      </c>
      <c r="F26" s="2" t="b">
        <f t="shared" si="3"/>
        <v>0</v>
      </c>
      <c r="G26" s="2" t="b">
        <f t="shared" si="4"/>
        <v>0</v>
      </c>
      <c r="H26" s="2" t="b">
        <f t="shared" si="5"/>
        <v>0</v>
      </c>
      <c r="I26" s="2" t="b">
        <f t="shared" si="6"/>
        <v>0</v>
      </c>
      <c r="J26" s="2" t="b">
        <f t="shared" si="7"/>
        <v>0</v>
      </c>
      <c r="N26" t="s">
        <v>15</v>
      </c>
      <c r="O26">
        <v>10868</v>
      </c>
      <c r="P26">
        <v>29342.25</v>
      </c>
      <c r="Q26" t="s">
        <v>70</v>
      </c>
      <c r="U26" t="s">
        <v>27</v>
      </c>
      <c r="W26" t="s">
        <v>71</v>
      </c>
      <c r="X26" t="s">
        <v>99</v>
      </c>
    </row>
    <row r="27" spans="1:24" x14ac:dyDescent="0.25">
      <c r="A27" t="s">
        <v>100</v>
      </c>
      <c r="B27" t="s">
        <v>101</v>
      </c>
      <c r="C27" s="2" t="b">
        <f t="shared" si="0"/>
        <v>0</v>
      </c>
      <c r="D27" s="2" t="b">
        <f t="shared" si="1"/>
        <v>1</v>
      </c>
      <c r="E27" s="2" t="b">
        <f t="shared" si="2"/>
        <v>0</v>
      </c>
      <c r="F27" s="2" t="b">
        <f t="shared" si="3"/>
        <v>0</v>
      </c>
      <c r="G27" s="2" t="b">
        <f t="shared" si="4"/>
        <v>0</v>
      </c>
      <c r="H27" s="2" t="b">
        <f t="shared" si="5"/>
        <v>0</v>
      </c>
      <c r="I27" s="2" t="b">
        <f t="shared" si="6"/>
        <v>0</v>
      </c>
      <c r="J27" s="2" t="b">
        <f t="shared" si="7"/>
        <v>0</v>
      </c>
      <c r="N27" t="s">
        <v>15</v>
      </c>
      <c r="O27">
        <v>19406</v>
      </c>
      <c r="P27">
        <v>52396.88</v>
      </c>
      <c r="Q27" t="s">
        <v>70</v>
      </c>
      <c r="U27" t="s">
        <v>27</v>
      </c>
      <c r="W27" t="s">
        <v>71</v>
      </c>
      <c r="X27" t="s">
        <v>102</v>
      </c>
    </row>
    <row r="28" spans="1:24" x14ac:dyDescent="0.25">
      <c r="A28" t="s">
        <v>103</v>
      </c>
      <c r="B28" t="s">
        <v>104</v>
      </c>
      <c r="C28" s="2" t="b">
        <f t="shared" si="0"/>
        <v>0</v>
      </c>
      <c r="D28" s="2" t="b">
        <f t="shared" si="1"/>
        <v>1</v>
      </c>
      <c r="E28" s="2" t="b">
        <f t="shared" si="2"/>
        <v>0</v>
      </c>
      <c r="F28" s="2" t="b">
        <f t="shared" si="3"/>
        <v>0</v>
      </c>
      <c r="G28" s="2" t="b">
        <f t="shared" si="4"/>
        <v>0</v>
      </c>
      <c r="H28" s="2" t="b">
        <f t="shared" si="5"/>
        <v>0</v>
      </c>
      <c r="I28" s="2" t="b">
        <f t="shared" si="6"/>
        <v>0</v>
      </c>
      <c r="J28" s="2" t="b">
        <f t="shared" si="7"/>
        <v>0</v>
      </c>
      <c r="N28" t="s">
        <v>15</v>
      </c>
      <c r="O28">
        <v>37842</v>
      </c>
      <c r="P28">
        <v>102174.37</v>
      </c>
      <c r="Q28" t="s">
        <v>70</v>
      </c>
      <c r="U28" t="s">
        <v>27</v>
      </c>
      <c r="W28" t="s">
        <v>71</v>
      </c>
      <c r="X28" t="s">
        <v>105</v>
      </c>
    </row>
    <row r="29" spans="1:24" x14ac:dyDescent="0.25">
      <c r="A29" t="s">
        <v>106</v>
      </c>
      <c r="B29" t="s">
        <v>107</v>
      </c>
      <c r="C29" s="2" t="b">
        <f t="shared" si="0"/>
        <v>0</v>
      </c>
      <c r="D29" s="2" t="b">
        <f t="shared" si="1"/>
        <v>1</v>
      </c>
      <c r="E29" s="2" t="b">
        <f t="shared" si="2"/>
        <v>0</v>
      </c>
      <c r="F29" s="2" t="b">
        <f t="shared" si="3"/>
        <v>0</v>
      </c>
      <c r="G29" s="2" t="b">
        <f t="shared" si="4"/>
        <v>0</v>
      </c>
      <c r="H29" s="2" t="b">
        <f t="shared" si="5"/>
        <v>0</v>
      </c>
      <c r="I29" s="2" t="b">
        <f t="shared" si="6"/>
        <v>0</v>
      </c>
      <c r="J29" s="2" t="b">
        <f t="shared" si="7"/>
        <v>0</v>
      </c>
      <c r="N29" t="s">
        <v>15</v>
      </c>
      <c r="O29">
        <v>55308</v>
      </c>
      <c r="P29">
        <v>149331.56</v>
      </c>
      <c r="Q29" t="s">
        <v>70</v>
      </c>
      <c r="U29" t="s">
        <v>27</v>
      </c>
      <c r="W29" t="s">
        <v>71</v>
      </c>
      <c r="X29" t="s">
        <v>108</v>
      </c>
    </row>
    <row r="30" spans="1:24" x14ac:dyDescent="0.25">
      <c r="A30" t="s">
        <v>109</v>
      </c>
      <c r="B30" t="s">
        <v>110</v>
      </c>
      <c r="C30" s="2" t="b">
        <f t="shared" si="0"/>
        <v>0</v>
      </c>
      <c r="D30" s="2" t="b">
        <f t="shared" si="1"/>
        <v>1</v>
      </c>
      <c r="E30" s="2" t="b">
        <f t="shared" si="2"/>
        <v>0</v>
      </c>
      <c r="F30" s="2" t="b">
        <f t="shared" si="3"/>
        <v>0</v>
      </c>
      <c r="G30" s="2" t="b">
        <f t="shared" si="4"/>
        <v>0</v>
      </c>
      <c r="H30" s="2" t="b">
        <f t="shared" si="5"/>
        <v>0</v>
      </c>
      <c r="I30" s="2" t="b">
        <f t="shared" si="6"/>
        <v>0</v>
      </c>
      <c r="J30" s="2" t="b">
        <f t="shared" si="7"/>
        <v>0</v>
      </c>
      <c r="N30" t="s">
        <v>15</v>
      </c>
      <c r="O30">
        <v>71803</v>
      </c>
      <c r="P30">
        <v>193868.44</v>
      </c>
      <c r="Q30" t="s">
        <v>70</v>
      </c>
      <c r="U30" t="s">
        <v>27</v>
      </c>
      <c r="W30" t="s">
        <v>71</v>
      </c>
      <c r="X30" t="s">
        <v>111</v>
      </c>
    </row>
    <row r="31" spans="1:24" x14ac:dyDescent="0.25">
      <c r="A31" t="s">
        <v>112</v>
      </c>
      <c r="B31" t="s">
        <v>113</v>
      </c>
      <c r="C31" s="2" t="b">
        <f t="shared" si="0"/>
        <v>0</v>
      </c>
      <c r="D31" s="2" t="b">
        <f t="shared" si="1"/>
        <v>1</v>
      </c>
      <c r="E31" s="2" t="b">
        <f t="shared" si="2"/>
        <v>0</v>
      </c>
      <c r="F31" s="2" t="b">
        <f t="shared" si="3"/>
        <v>0</v>
      </c>
      <c r="G31" s="2" t="b">
        <f t="shared" si="4"/>
        <v>0</v>
      </c>
      <c r="H31" s="2" t="b">
        <f t="shared" si="5"/>
        <v>0</v>
      </c>
      <c r="I31" s="2" t="b">
        <f t="shared" si="6"/>
        <v>0</v>
      </c>
      <c r="J31" s="2" t="b">
        <f t="shared" si="7"/>
        <v>0</v>
      </c>
      <c r="N31" t="s">
        <v>15</v>
      </c>
      <c r="O31">
        <v>87328</v>
      </c>
      <c r="P31">
        <v>235785.94</v>
      </c>
      <c r="Q31" t="s">
        <v>70</v>
      </c>
      <c r="U31" t="s">
        <v>27</v>
      </c>
      <c r="W31" t="s">
        <v>71</v>
      </c>
      <c r="X31" t="s">
        <v>114</v>
      </c>
    </row>
    <row r="32" spans="1:24" x14ac:dyDescent="0.25">
      <c r="A32" t="s">
        <v>115</v>
      </c>
      <c r="B32" t="s">
        <v>116</v>
      </c>
      <c r="C32" s="2" t="b">
        <f t="shared" si="0"/>
        <v>0</v>
      </c>
      <c r="D32" s="2" t="b">
        <f t="shared" si="1"/>
        <v>1</v>
      </c>
      <c r="E32" s="2" t="b">
        <f t="shared" si="2"/>
        <v>0</v>
      </c>
      <c r="F32" s="2" t="b">
        <f t="shared" si="3"/>
        <v>0</v>
      </c>
      <c r="G32" s="2" t="b">
        <f t="shared" si="4"/>
        <v>0</v>
      </c>
      <c r="H32" s="2" t="b">
        <f t="shared" si="5"/>
        <v>0</v>
      </c>
      <c r="I32" s="2" t="b">
        <f t="shared" si="6"/>
        <v>0</v>
      </c>
      <c r="J32" s="2" t="b">
        <f t="shared" si="7"/>
        <v>0</v>
      </c>
      <c r="N32" t="s">
        <v>15</v>
      </c>
      <c r="O32">
        <v>168834</v>
      </c>
      <c r="P32">
        <v>455852.81</v>
      </c>
      <c r="Q32" t="s">
        <v>70</v>
      </c>
      <c r="U32" t="s">
        <v>27</v>
      </c>
      <c r="W32" t="s">
        <v>71</v>
      </c>
      <c r="X32" t="s">
        <v>117</v>
      </c>
    </row>
    <row r="33" spans="1:24" x14ac:dyDescent="0.25">
      <c r="A33" t="s">
        <v>118</v>
      </c>
      <c r="B33" t="s">
        <v>119</v>
      </c>
      <c r="C33" s="2" t="b">
        <f t="shared" si="0"/>
        <v>0</v>
      </c>
      <c r="D33" s="2" t="b">
        <f t="shared" si="1"/>
        <v>1</v>
      </c>
      <c r="E33" s="2" t="b">
        <f t="shared" si="2"/>
        <v>0</v>
      </c>
      <c r="F33" s="2" t="b">
        <f t="shared" si="3"/>
        <v>0</v>
      </c>
      <c r="G33" s="2" t="b">
        <f t="shared" si="4"/>
        <v>0</v>
      </c>
      <c r="H33" s="2" t="b">
        <f t="shared" si="5"/>
        <v>0</v>
      </c>
      <c r="I33" s="2" t="b">
        <f t="shared" si="6"/>
        <v>0</v>
      </c>
      <c r="J33" s="2" t="b">
        <f t="shared" si="7"/>
        <v>0</v>
      </c>
      <c r="N33" t="s">
        <v>15</v>
      </c>
      <c r="O33">
        <v>55</v>
      </c>
      <c r="Q33" t="s">
        <v>70</v>
      </c>
      <c r="S33">
        <v>2</v>
      </c>
      <c r="U33" t="s">
        <v>27</v>
      </c>
      <c r="W33" t="s">
        <v>120</v>
      </c>
    </row>
    <row r="34" spans="1:24" x14ac:dyDescent="0.25">
      <c r="A34" t="s">
        <v>121</v>
      </c>
      <c r="B34" t="s">
        <v>122</v>
      </c>
      <c r="C34" s="2" t="b">
        <f t="shared" si="0"/>
        <v>1</v>
      </c>
      <c r="D34" s="2" t="b">
        <f t="shared" si="1"/>
        <v>0</v>
      </c>
      <c r="E34" s="2" t="b">
        <f t="shared" si="2"/>
        <v>0</v>
      </c>
      <c r="F34" s="2" t="b">
        <f t="shared" si="3"/>
        <v>0</v>
      </c>
      <c r="G34" s="2" t="b">
        <f t="shared" si="4"/>
        <v>0</v>
      </c>
      <c r="H34" s="2" t="b">
        <f t="shared" si="5"/>
        <v>0</v>
      </c>
      <c r="I34" s="2" t="b">
        <f t="shared" si="6"/>
        <v>0</v>
      </c>
      <c r="J34" s="2" t="b">
        <f t="shared" si="7"/>
        <v>0</v>
      </c>
      <c r="N34" t="s">
        <v>15</v>
      </c>
      <c r="O34">
        <v>83</v>
      </c>
      <c r="Q34" t="s">
        <v>70</v>
      </c>
      <c r="S34">
        <v>2</v>
      </c>
      <c r="U34" t="s">
        <v>38</v>
      </c>
      <c r="W34" t="s">
        <v>120</v>
      </c>
    </row>
    <row r="35" spans="1:24" x14ac:dyDescent="0.25">
      <c r="A35" t="s">
        <v>123</v>
      </c>
      <c r="B35" t="s">
        <v>124</v>
      </c>
      <c r="C35" s="2" t="b">
        <f t="shared" si="0"/>
        <v>1</v>
      </c>
      <c r="D35" s="2" t="b">
        <f t="shared" si="1"/>
        <v>0</v>
      </c>
      <c r="E35" s="2" t="b">
        <f t="shared" si="2"/>
        <v>0</v>
      </c>
      <c r="F35" s="2" t="b">
        <f t="shared" si="3"/>
        <v>0</v>
      </c>
      <c r="G35" s="2" t="b">
        <f t="shared" si="4"/>
        <v>0</v>
      </c>
      <c r="H35" s="2" t="b">
        <f t="shared" si="5"/>
        <v>0</v>
      </c>
      <c r="I35" s="2" t="b">
        <f t="shared" si="6"/>
        <v>0</v>
      </c>
      <c r="J35" s="2" t="b">
        <f t="shared" si="7"/>
        <v>0</v>
      </c>
      <c r="N35" t="s">
        <v>15</v>
      </c>
      <c r="O35">
        <v>1242</v>
      </c>
      <c r="Q35" t="s">
        <v>70</v>
      </c>
      <c r="R35">
        <v>2</v>
      </c>
      <c r="U35" t="s">
        <v>38</v>
      </c>
      <c r="W35" t="s">
        <v>125</v>
      </c>
    </row>
    <row r="36" spans="1:24" x14ac:dyDescent="0.25">
      <c r="A36" t="s">
        <v>126</v>
      </c>
      <c r="B36" t="s">
        <v>127</v>
      </c>
      <c r="C36" s="2" t="b">
        <f t="shared" si="0"/>
        <v>0</v>
      </c>
      <c r="D36" s="2" t="b">
        <f t="shared" si="1"/>
        <v>1</v>
      </c>
      <c r="E36" s="2" t="b">
        <f t="shared" si="2"/>
        <v>0</v>
      </c>
      <c r="F36" s="2" t="b">
        <f t="shared" si="3"/>
        <v>0</v>
      </c>
      <c r="G36" s="2" t="b">
        <f t="shared" si="4"/>
        <v>0</v>
      </c>
      <c r="H36" s="2" t="b">
        <f t="shared" si="5"/>
        <v>0</v>
      </c>
      <c r="I36" s="2" t="b">
        <f t="shared" si="6"/>
        <v>0</v>
      </c>
      <c r="J36" s="2" t="b">
        <f t="shared" si="7"/>
        <v>0</v>
      </c>
      <c r="N36" t="s">
        <v>15</v>
      </c>
      <c r="O36">
        <v>828</v>
      </c>
      <c r="Q36" t="s">
        <v>70</v>
      </c>
      <c r="R36">
        <v>2</v>
      </c>
      <c r="U36" t="s">
        <v>27</v>
      </c>
      <c r="W36" t="s">
        <v>125</v>
      </c>
    </row>
    <row r="37" spans="1:24" x14ac:dyDescent="0.25">
      <c r="A37" t="s">
        <v>128</v>
      </c>
      <c r="B37" t="s">
        <v>129</v>
      </c>
      <c r="C37" s="2" t="b">
        <f t="shared" si="0"/>
        <v>0</v>
      </c>
      <c r="D37" s="2" t="b">
        <f t="shared" si="1"/>
        <v>1</v>
      </c>
      <c r="E37" s="2" t="b">
        <f t="shared" si="2"/>
        <v>0</v>
      </c>
      <c r="F37" s="2" t="b">
        <f t="shared" si="3"/>
        <v>0</v>
      </c>
      <c r="G37" s="2" t="b">
        <f t="shared" si="4"/>
        <v>0</v>
      </c>
      <c r="H37" s="2" t="b">
        <f t="shared" si="5"/>
        <v>0</v>
      </c>
      <c r="I37" s="2" t="b">
        <f t="shared" si="6"/>
        <v>0</v>
      </c>
      <c r="J37" s="2" t="b">
        <f t="shared" si="7"/>
        <v>0</v>
      </c>
      <c r="N37" t="s">
        <v>15</v>
      </c>
      <c r="O37">
        <v>248</v>
      </c>
      <c r="Q37" t="s">
        <v>70</v>
      </c>
      <c r="R37">
        <v>2</v>
      </c>
      <c r="U37" t="s">
        <v>27</v>
      </c>
      <c r="W37" t="s">
        <v>125</v>
      </c>
    </row>
    <row r="38" spans="1:24" x14ac:dyDescent="0.25">
      <c r="A38" t="s">
        <v>130</v>
      </c>
      <c r="B38" t="s">
        <v>131</v>
      </c>
      <c r="C38" s="2" t="b">
        <f t="shared" si="0"/>
        <v>1</v>
      </c>
      <c r="D38" s="2" t="b">
        <f t="shared" si="1"/>
        <v>0</v>
      </c>
      <c r="E38" s="2" t="b">
        <f t="shared" si="2"/>
        <v>0</v>
      </c>
      <c r="F38" s="2" t="b">
        <f t="shared" si="3"/>
        <v>0</v>
      </c>
      <c r="G38" s="2" t="b">
        <f t="shared" si="4"/>
        <v>0</v>
      </c>
      <c r="H38" s="2" t="b">
        <f t="shared" si="5"/>
        <v>0</v>
      </c>
      <c r="I38" s="2" t="b">
        <f t="shared" si="6"/>
        <v>0</v>
      </c>
      <c r="J38" s="2" t="b">
        <f t="shared" si="7"/>
        <v>0</v>
      </c>
      <c r="N38" t="s">
        <v>15</v>
      </c>
      <c r="O38">
        <v>373</v>
      </c>
      <c r="Q38" t="s">
        <v>70</v>
      </c>
      <c r="R38">
        <v>2</v>
      </c>
      <c r="U38" t="s">
        <v>38</v>
      </c>
      <c r="W38" t="s">
        <v>125</v>
      </c>
    </row>
    <row r="39" spans="1:24" x14ac:dyDescent="0.25">
      <c r="A39" t="s">
        <v>132</v>
      </c>
      <c r="B39" t="s">
        <v>133</v>
      </c>
      <c r="C39" s="2" t="b">
        <f t="shared" si="0"/>
        <v>0</v>
      </c>
      <c r="D39" s="2" t="b">
        <f t="shared" si="1"/>
        <v>1</v>
      </c>
      <c r="E39" s="2" t="b">
        <f t="shared" si="2"/>
        <v>0</v>
      </c>
      <c r="F39" s="2" t="b">
        <f t="shared" si="3"/>
        <v>0</v>
      </c>
      <c r="G39" s="2" t="b">
        <f t="shared" si="4"/>
        <v>0</v>
      </c>
      <c r="H39" s="2" t="b">
        <f t="shared" si="5"/>
        <v>0</v>
      </c>
      <c r="I39" s="2" t="b">
        <f t="shared" si="6"/>
        <v>0</v>
      </c>
      <c r="J39" s="2" t="b">
        <f t="shared" si="7"/>
        <v>0</v>
      </c>
      <c r="N39" t="s">
        <v>15</v>
      </c>
      <c r="O39">
        <v>28</v>
      </c>
      <c r="Q39" t="s">
        <v>70</v>
      </c>
      <c r="S39">
        <v>2</v>
      </c>
      <c r="U39" t="s">
        <v>27</v>
      </c>
      <c r="W39" t="s">
        <v>120</v>
      </c>
    </row>
    <row r="40" spans="1:24" x14ac:dyDescent="0.25">
      <c r="A40" t="s">
        <v>134</v>
      </c>
      <c r="B40" t="s">
        <v>135</v>
      </c>
      <c r="C40" s="2" t="b">
        <f t="shared" si="0"/>
        <v>1</v>
      </c>
      <c r="D40" s="2" t="b">
        <f t="shared" si="1"/>
        <v>0</v>
      </c>
      <c r="E40" s="2" t="b">
        <f t="shared" si="2"/>
        <v>0</v>
      </c>
      <c r="F40" s="2" t="b">
        <f t="shared" si="3"/>
        <v>0</v>
      </c>
      <c r="G40" s="2" t="b">
        <f t="shared" si="4"/>
        <v>0</v>
      </c>
      <c r="H40" s="2" t="b">
        <f t="shared" si="5"/>
        <v>0</v>
      </c>
      <c r="I40" s="2" t="b">
        <f t="shared" si="6"/>
        <v>0</v>
      </c>
      <c r="J40" s="2" t="b">
        <f t="shared" si="7"/>
        <v>0</v>
      </c>
      <c r="N40" t="s">
        <v>15</v>
      </c>
      <c r="O40">
        <v>41</v>
      </c>
      <c r="Q40" t="s">
        <v>70</v>
      </c>
      <c r="S40">
        <v>2</v>
      </c>
      <c r="U40" t="s">
        <v>38</v>
      </c>
      <c r="W40" t="s">
        <v>120</v>
      </c>
    </row>
    <row r="41" spans="1:24" x14ac:dyDescent="0.25">
      <c r="A41" t="s">
        <v>136</v>
      </c>
      <c r="B41" t="s">
        <v>137</v>
      </c>
      <c r="C41" s="2" t="b">
        <f t="shared" si="0"/>
        <v>1</v>
      </c>
      <c r="D41" s="2" t="b">
        <f t="shared" si="1"/>
        <v>0</v>
      </c>
      <c r="E41" s="2" t="b">
        <f t="shared" si="2"/>
        <v>0</v>
      </c>
      <c r="F41" s="2" t="b">
        <f t="shared" si="3"/>
        <v>0</v>
      </c>
      <c r="G41" s="2" t="b">
        <f t="shared" si="4"/>
        <v>0</v>
      </c>
      <c r="H41" s="2" t="b">
        <f t="shared" si="5"/>
        <v>0</v>
      </c>
      <c r="I41" s="2" t="b">
        <f t="shared" si="6"/>
        <v>0</v>
      </c>
      <c r="J41" s="2" t="b">
        <f t="shared" si="7"/>
        <v>0</v>
      </c>
      <c r="N41" t="s">
        <v>15</v>
      </c>
      <c r="O41">
        <v>2588</v>
      </c>
      <c r="Q41" t="s">
        <v>70</v>
      </c>
      <c r="S41">
        <v>2</v>
      </c>
      <c r="U41" t="s">
        <v>38</v>
      </c>
      <c r="W41" t="s">
        <v>120</v>
      </c>
    </row>
    <row r="42" spans="1:24" x14ac:dyDescent="0.25">
      <c r="A42" t="s">
        <v>138</v>
      </c>
      <c r="B42" t="s">
        <v>139</v>
      </c>
      <c r="C42" s="2" t="b">
        <f t="shared" si="0"/>
        <v>0</v>
      </c>
      <c r="D42" s="2" t="b">
        <f t="shared" si="1"/>
        <v>1</v>
      </c>
      <c r="E42" s="2" t="b">
        <f t="shared" si="2"/>
        <v>0</v>
      </c>
      <c r="F42" s="2" t="b">
        <f t="shared" si="3"/>
        <v>0</v>
      </c>
      <c r="G42" s="2" t="b">
        <f t="shared" si="4"/>
        <v>0</v>
      </c>
      <c r="H42" s="2" t="b">
        <f t="shared" si="5"/>
        <v>0</v>
      </c>
      <c r="I42" s="2" t="b">
        <f t="shared" si="6"/>
        <v>0</v>
      </c>
      <c r="J42" s="2" t="b">
        <f t="shared" si="7"/>
        <v>0</v>
      </c>
      <c r="N42" t="s">
        <v>15</v>
      </c>
      <c r="O42">
        <v>1725</v>
      </c>
      <c r="Q42" t="s">
        <v>70</v>
      </c>
      <c r="S42">
        <v>2</v>
      </c>
      <c r="U42" t="s">
        <v>27</v>
      </c>
      <c r="W42" t="s">
        <v>120</v>
      </c>
    </row>
    <row r="43" spans="1:24" x14ac:dyDescent="0.25">
      <c r="A43" t="s">
        <v>140</v>
      </c>
      <c r="B43" t="s">
        <v>141</v>
      </c>
      <c r="C43" s="2" t="b">
        <f t="shared" si="0"/>
        <v>0</v>
      </c>
      <c r="D43" s="2" t="b">
        <f t="shared" si="1"/>
        <v>1</v>
      </c>
      <c r="E43" s="2" t="b">
        <f t="shared" si="2"/>
        <v>0</v>
      </c>
      <c r="F43" s="2" t="b">
        <f t="shared" si="3"/>
        <v>0</v>
      </c>
      <c r="G43" s="2" t="b">
        <f t="shared" si="4"/>
        <v>0</v>
      </c>
      <c r="H43" s="2" t="b">
        <f t="shared" si="5"/>
        <v>0</v>
      </c>
      <c r="I43" s="2" t="b">
        <f t="shared" si="6"/>
        <v>1</v>
      </c>
      <c r="J43" s="2" t="b">
        <f t="shared" si="7"/>
        <v>0</v>
      </c>
      <c r="N43" t="s">
        <v>15</v>
      </c>
      <c r="O43">
        <v>17</v>
      </c>
      <c r="Q43" t="s">
        <v>142</v>
      </c>
      <c r="S43">
        <v>2</v>
      </c>
      <c r="U43" t="s">
        <v>27</v>
      </c>
      <c r="W43" t="s">
        <v>120</v>
      </c>
    </row>
    <row r="44" spans="1:24" x14ac:dyDescent="0.25">
      <c r="A44" t="s">
        <v>143</v>
      </c>
      <c r="B44" t="s">
        <v>144</v>
      </c>
      <c r="C44" s="2" t="b">
        <f t="shared" si="0"/>
        <v>1</v>
      </c>
      <c r="D44" s="2" t="b">
        <f t="shared" si="1"/>
        <v>0</v>
      </c>
      <c r="E44" s="2" t="b">
        <f t="shared" si="2"/>
        <v>0</v>
      </c>
      <c r="F44" s="2" t="b">
        <f t="shared" si="3"/>
        <v>0</v>
      </c>
      <c r="G44" s="2" t="b">
        <f t="shared" si="4"/>
        <v>0</v>
      </c>
      <c r="H44" s="2" t="b">
        <f t="shared" si="5"/>
        <v>0</v>
      </c>
      <c r="I44" s="2" t="b">
        <f t="shared" si="6"/>
        <v>1</v>
      </c>
      <c r="J44" s="2" t="b">
        <f t="shared" si="7"/>
        <v>0</v>
      </c>
      <c r="N44" t="s">
        <v>15</v>
      </c>
      <c r="O44">
        <v>25</v>
      </c>
      <c r="Q44" t="s">
        <v>142</v>
      </c>
      <c r="S44">
        <v>2</v>
      </c>
      <c r="U44" t="s">
        <v>38</v>
      </c>
      <c r="W44" t="s">
        <v>120</v>
      </c>
    </row>
    <row r="45" spans="1:24" x14ac:dyDescent="0.25">
      <c r="A45" t="s">
        <v>145</v>
      </c>
      <c r="B45" t="s">
        <v>146</v>
      </c>
      <c r="C45" s="2" t="b">
        <f t="shared" si="0"/>
        <v>0</v>
      </c>
      <c r="D45" s="2" t="b">
        <f t="shared" si="1"/>
        <v>1</v>
      </c>
      <c r="E45" s="2" t="b">
        <f t="shared" si="2"/>
        <v>0</v>
      </c>
      <c r="F45" s="2" t="b">
        <f t="shared" si="3"/>
        <v>0</v>
      </c>
      <c r="G45" s="2" t="b">
        <f t="shared" si="4"/>
        <v>0</v>
      </c>
      <c r="H45" s="2" t="b">
        <f t="shared" si="5"/>
        <v>0</v>
      </c>
      <c r="I45" s="2" t="b">
        <f t="shared" si="6"/>
        <v>1</v>
      </c>
      <c r="J45" s="2" t="b">
        <f t="shared" si="7"/>
        <v>0</v>
      </c>
      <c r="N45" t="s">
        <v>15</v>
      </c>
      <c r="O45">
        <v>248</v>
      </c>
      <c r="Q45" t="s">
        <v>142</v>
      </c>
      <c r="R45">
        <v>2</v>
      </c>
      <c r="U45" t="s">
        <v>27</v>
      </c>
      <c r="W45" t="s">
        <v>125</v>
      </c>
    </row>
    <row r="46" spans="1:24" x14ac:dyDescent="0.25">
      <c r="A46" t="s">
        <v>147</v>
      </c>
      <c r="B46" t="s">
        <v>148</v>
      </c>
      <c r="C46" s="2" t="b">
        <f t="shared" si="0"/>
        <v>1</v>
      </c>
      <c r="D46" s="2" t="b">
        <f t="shared" si="1"/>
        <v>0</v>
      </c>
      <c r="E46" s="2" t="b">
        <f t="shared" si="2"/>
        <v>0</v>
      </c>
      <c r="F46" s="2" t="b">
        <f t="shared" si="3"/>
        <v>0</v>
      </c>
      <c r="G46" s="2" t="b">
        <f t="shared" si="4"/>
        <v>0</v>
      </c>
      <c r="H46" s="2" t="b">
        <f t="shared" si="5"/>
        <v>0</v>
      </c>
      <c r="I46" s="2" t="b">
        <f t="shared" si="6"/>
        <v>1</v>
      </c>
      <c r="J46" s="2" t="b">
        <f t="shared" si="7"/>
        <v>0</v>
      </c>
      <c r="N46" t="s">
        <v>15</v>
      </c>
      <c r="O46">
        <v>373</v>
      </c>
      <c r="Q46" t="s">
        <v>142</v>
      </c>
      <c r="R46">
        <v>2</v>
      </c>
      <c r="U46" t="s">
        <v>38</v>
      </c>
      <c r="W46" t="s">
        <v>125</v>
      </c>
    </row>
    <row r="47" spans="1:24" x14ac:dyDescent="0.25">
      <c r="A47" t="s">
        <v>149</v>
      </c>
      <c r="B47" t="s">
        <v>150</v>
      </c>
      <c r="C47" s="2" t="b">
        <f t="shared" si="0"/>
        <v>0</v>
      </c>
      <c r="D47" s="2" t="b">
        <f t="shared" si="1"/>
        <v>0</v>
      </c>
      <c r="E47" s="2" t="b">
        <f t="shared" si="2"/>
        <v>0</v>
      </c>
      <c r="F47" s="2" t="b">
        <f t="shared" si="3"/>
        <v>0</v>
      </c>
      <c r="G47" s="2" t="b">
        <f t="shared" si="4"/>
        <v>0</v>
      </c>
      <c r="H47" s="2" t="b">
        <f t="shared" si="5"/>
        <v>0</v>
      </c>
      <c r="I47" s="2" t="b">
        <f t="shared" si="6"/>
        <v>0</v>
      </c>
      <c r="J47" s="2" t="b">
        <f t="shared" si="7"/>
        <v>1</v>
      </c>
      <c r="N47" t="s">
        <v>15</v>
      </c>
      <c r="O47">
        <v>7</v>
      </c>
      <c r="P47">
        <v>18.63</v>
      </c>
      <c r="Q47" t="s">
        <v>16</v>
      </c>
      <c r="R47">
        <v>16</v>
      </c>
      <c r="U47" t="s">
        <v>17</v>
      </c>
      <c r="V47">
        <v>20</v>
      </c>
      <c r="W47" t="s">
        <v>22</v>
      </c>
      <c r="X4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Academic Data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Darryl</cp:lastModifiedBy>
  <dcterms:created xsi:type="dcterms:W3CDTF">2023-11-09T14:42:46Z</dcterms:created>
  <dcterms:modified xsi:type="dcterms:W3CDTF">2023-11-09T14:50:58Z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2023-11-09T14:50:58Z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b0e81679-b588-4326-ba10-f60a4006ed47</vt:lpwstr>
  </property>
  <property fmtid="{D5CDD505-2E9C-101B-9397-08002B2CF9AE}" pid="8" name="MSIP_Label_3a23c400-78e7-4d42-982d-273adef68ef9_ContentBits">
    <vt:lpwstr>0</vt:lpwstr>
  </property>
</Properties>
</file>