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lly\github\sku-calc\"/>
    </mc:Choice>
  </mc:AlternateContent>
  <xr:revisionPtr revIDLastSave="0" documentId="13_ncr:1_{FF80FB3E-DFC9-46BD-A05B-F7A7B7E19666}" xr6:coauthVersionLast="47" xr6:coauthVersionMax="47" xr10:uidLastSave="{00000000-0000-0000-0000-000000000000}"/>
  <bookViews>
    <workbookView xWindow="0" yWindow="0" windowWidth="38400" windowHeight="21000" xr2:uid="{EEEE2005-B44C-4558-9957-76DB6E9A69D3}"/>
  </bookViews>
  <sheets>
    <sheet name="Sheet1" sheetId="1" r:id="rId1"/>
  </sheets>
  <definedNames>
    <definedName name="_xlnm._FilterDatabase" localSheetId="0" hidden="1">Sheet1!$A$1:$AG$157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C3" i="1"/>
  <c r="C4" i="1"/>
  <c r="C5" i="1"/>
  <c r="C6" i="1"/>
  <c r="C7" i="1"/>
  <c r="C8" i="1"/>
  <c r="C9" i="1"/>
  <c r="C10" i="1"/>
  <c r="C11" i="1"/>
  <c r="C12" i="1"/>
  <c r="C1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2" i="1"/>
  <c r="H2" i="1"/>
  <c r="H8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S157" i="1"/>
  <c r="R157" i="1"/>
  <c r="Q157" i="1"/>
  <c r="N157" i="1"/>
  <c r="M157" i="1"/>
  <c r="L157" i="1"/>
  <c r="K157" i="1"/>
  <c r="I157" i="1"/>
  <c r="D157" i="1"/>
  <c r="S156" i="1"/>
  <c r="R156" i="1"/>
  <c r="Q156" i="1"/>
  <c r="N156" i="1"/>
  <c r="M156" i="1"/>
  <c r="L156" i="1"/>
  <c r="K156" i="1"/>
  <c r="I156" i="1"/>
  <c r="D156" i="1"/>
  <c r="S155" i="1"/>
  <c r="R155" i="1"/>
  <c r="Q155" i="1"/>
  <c r="N155" i="1"/>
  <c r="M155" i="1"/>
  <c r="L155" i="1"/>
  <c r="K155" i="1"/>
  <c r="I155" i="1"/>
  <c r="D155" i="1"/>
  <c r="S154" i="1"/>
  <c r="R154" i="1"/>
  <c r="Q154" i="1"/>
  <c r="N154" i="1"/>
  <c r="M154" i="1"/>
  <c r="L154" i="1"/>
  <c r="K154" i="1"/>
  <c r="I154" i="1"/>
  <c r="D154" i="1"/>
  <c r="S153" i="1"/>
  <c r="R153" i="1"/>
  <c r="Q153" i="1"/>
  <c r="N153" i="1"/>
  <c r="M153" i="1"/>
  <c r="L153" i="1"/>
  <c r="K153" i="1"/>
  <c r="I153" i="1"/>
  <c r="D153" i="1"/>
  <c r="S152" i="1"/>
  <c r="R152" i="1"/>
  <c r="Q152" i="1"/>
  <c r="N152" i="1"/>
  <c r="M152" i="1"/>
  <c r="L152" i="1"/>
  <c r="K152" i="1"/>
  <c r="I152" i="1"/>
  <c r="D152" i="1"/>
  <c r="S151" i="1"/>
  <c r="R151" i="1"/>
  <c r="Q151" i="1"/>
  <c r="N151" i="1"/>
  <c r="M151" i="1"/>
  <c r="L151" i="1"/>
  <c r="K151" i="1"/>
  <c r="I151" i="1"/>
  <c r="D151" i="1"/>
  <c r="S150" i="1"/>
  <c r="R150" i="1"/>
  <c r="Q150" i="1"/>
  <c r="N150" i="1"/>
  <c r="M150" i="1"/>
  <c r="L150" i="1"/>
  <c r="K150" i="1"/>
  <c r="I150" i="1"/>
  <c r="D150" i="1"/>
  <c r="S149" i="1"/>
  <c r="R149" i="1"/>
  <c r="Q149" i="1"/>
  <c r="N149" i="1"/>
  <c r="M149" i="1"/>
  <c r="L149" i="1"/>
  <c r="K149" i="1"/>
  <c r="I149" i="1"/>
  <c r="D149" i="1"/>
  <c r="S148" i="1"/>
  <c r="R148" i="1"/>
  <c r="Q148" i="1"/>
  <c r="N148" i="1"/>
  <c r="M148" i="1"/>
  <c r="L148" i="1"/>
  <c r="K148" i="1"/>
  <c r="I148" i="1"/>
  <c r="D148" i="1"/>
  <c r="S147" i="1"/>
  <c r="R147" i="1"/>
  <c r="Q147" i="1"/>
  <c r="N147" i="1"/>
  <c r="M147" i="1"/>
  <c r="L147" i="1"/>
  <c r="K147" i="1"/>
  <c r="I147" i="1"/>
  <c r="D147" i="1"/>
  <c r="S146" i="1"/>
  <c r="R146" i="1"/>
  <c r="Q146" i="1"/>
  <c r="N146" i="1"/>
  <c r="M146" i="1"/>
  <c r="L146" i="1"/>
  <c r="K146" i="1"/>
  <c r="I146" i="1"/>
  <c r="D146" i="1"/>
  <c r="S145" i="1"/>
  <c r="R145" i="1"/>
  <c r="Q145" i="1"/>
  <c r="N145" i="1"/>
  <c r="M145" i="1"/>
  <c r="L145" i="1"/>
  <c r="K145" i="1"/>
  <c r="I145" i="1"/>
  <c r="D145" i="1"/>
  <c r="S144" i="1"/>
  <c r="R144" i="1"/>
  <c r="Q144" i="1"/>
  <c r="N144" i="1"/>
  <c r="M144" i="1"/>
  <c r="L144" i="1"/>
  <c r="K144" i="1"/>
  <c r="I144" i="1"/>
  <c r="D144" i="1"/>
  <c r="S143" i="1"/>
  <c r="R143" i="1"/>
  <c r="Q143" i="1"/>
  <c r="N143" i="1"/>
  <c r="M143" i="1"/>
  <c r="L143" i="1"/>
  <c r="K143" i="1"/>
  <c r="I143" i="1"/>
  <c r="D143" i="1"/>
  <c r="S142" i="1"/>
  <c r="R142" i="1"/>
  <c r="Q142" i="1"/>
  <c r="N142" i="1"/>
  <c r="M142" i="1"/>
  <c r="L142" i="1"/>
  <c r="K142" i="1"/>
  <c r="I142" i="1"/>
  <c r="D142" i="1"/>
  <c r="S141" i="1"/>
  <c r="R141" i="1"/>
  <c r="Q141" i="1"/>
  <c r="N141" i="1"/>
  <c r="M141" i="1"/>
  <c r="L141" i="1"/>
  <c r="K141" i="1"/>
  <c r="I141" i="1"/>
  <c r="D141" i="1"/>
  <c r="S140" i="1"/>
  <c r="R140" i="1"/>
  <c r="Q140" i="1"/>
  <c r="N140" i="1"/>
  <c r="M140" i="1"/>
  <c r="L140" i="1"/>
  <c r="K140" i="1"/>
  <c r="I140" i="1"/>
  <c r="D140" i="1"/>
  <c r="S139" i="1"/>
  <c r="R139" i="1"/>
  <c r="Q139" i="1"/>
  <c r="N139" i="1"/>
  <c r="M139" i="1"/>
  <c r="L139" i="1"/>
  <c r="K139" i="1"/>
  <c r="I139" i="1"/>
  <c r="D139" i="1"/>
  <c r="S138" i="1"/>
  <c r="R138" i="1"/>
  <c r="Q138" i="1"/>
  <c r="N138" i="1"/>
  <c r="M138" i="1"/>
  <c r="L138" i="1"/>
  <c r="K138" i="1"/>
  <c r="I138" i="1"/>
  <c r="D138" i="1"/>
  <c r="S137" i="1"/>
  <c r="R137" i="1"/>
  <c r="Q137" i="1"/>
  <c r="N137" i="1"/>
  <c r="M137" i="1"/>
  <c r="L137" i="1"/>
  <c r="K137" i="1"/>
  <c r="I137" i="1"/>
  <c r="D137" i="1"/>
  <c r="S136" i="1"/>
  <c r="R136" i="1"/>
  <c r="Q136" i="1"/>
  <c r="N136" i="1"/>
  <c r="M136" i="1"/>
  <c r="L136" i="1"/>
  <c r="K136" i="1"/>
  <c r="I136" i="1"/>
  <c r="D136" i="1"/>
  <c r="S135" i="1"/>
  <c r="R135" i="1"/>
  <c r="Q135" i="1"/>
  <c r="N135" i="1"/>
  <c r="M135" i="1"/>
  <c r="L135" i="1"/>
  <c r="K135" i="1"/>
  <c r="I135" i="1"/>
  <c r="D135" i="1"/>
  <c r="S134" i="1"/>
  <c r="R134" i="1"/>
  <c r="Q134" i="1"/>
  <c r="N134" i="1"/>
  <c r="M134" i="1"/>
  <c r="L134" i="1"/>
  <c r="K134" i="1"/>
  <c r="I134" i="1"/>
  <c r="D134" i="1"/>
  <c r="S133" i="1"/>
  <c r="R133" i="1"/>
  <c r="Q133" i="1"/>
  <c r="N133" i="1"/>
  <c r="M133" i="1"/>
  <c r="L133" i="1"/>
  <c r="K133" i="1"/>
  <c r="I133" i="1"/>
  <c r="D133" i="1"/>
  <c r="S132" i="1"/>
  <c r="R132" i="1"/>
  <c r="Q132" i="1"/>
  <c r="N132" i="1"/>
  <c r="M132" i="1"/>
  <c r="L132" i="1"/>
  <c r="K132" i="1"/>
  <c r="I132" i="1"/>
  <c r="D132" i="1"/>
  <c r="S131" i="1"/>
  <c r="R131" i="1"/>
  <c r="Q131" i="1"/>
  <c r="N131" i="1"/>
  <c r="M131" i="1"/>
  <c r="L131" i="1"/>
  <c r="K131" i="1"/>
  <c r="I131" i="1"/>
  <c r="D131" i="1"/>
  <c r="S130" i="1"/>
  <c r="R130" i="1"/>
  <c r="Q130" i="1"/>
  <c r="N130" i="1"/>
  <c r="M130" i="1"/>
  <c r="L130" i="1"/>
  <c r="K130" i="1"/>
  <c r="I130" i="1"/>
  <c r="D130" i="1"/>
  <c r="S129" i="1"/>
  <c r="R129" i="1"/>
  <c r="Q129" i="1"/>
  <c r="N129" i="1"/>
  <c r="M129" i="1"/>
  <c r="L129" i="1"/>
  <c r="K129" i="1"/>
  <c r="I129" i="1"/>
  <c r="D129" i="1"/>
  <c r="S128" i="1"/>
  <c r="R128" i="1"/>
  <c r="Q128" i="1"/>
  <c r="N128" i="1"/>
  <c r="M128" i="1"/>
  <c r="L128" i="1"/>
  <c r="K128" i="1"/>
  <c r="I128" i="1"/>
  <c r="D128" i="1"/>
  <c r="S127" i="1"/>
  <c r="R127" i="1"/>
  <c r="Q127" i="1"/>
  <c r="N127" i="1"/>
  <c r="M127" i="1"/>
  <c r="L127" i="1"/>
  <c r="K127" i="1"/>
  <c r="I127" i="1"/>
  <c r="D127" i="1"/>
  <c r="S126" i="1"/>
  <c r="R126" i="1"/>
  <c r="Q126" i="1"/>
  <c r="N126" i="1"/>
  <c r="M126" i="1"/>
  <c r="L126" i="1"/>
  <c r="K126" i="1"/>
  <c r="I126" i="1"/>
  <c r="D126" i="1"/>
  <c r="S125" i="1"/>
  <c r="R125" i="1"/>
  <c r="Q125" i="1"/>
  <c r="N125" i="1"/>
  <c r="M125" i="1"/>
  <c r="L125" i="1"/>
  <c r="K125" i="1"/>
  <c r="I125" i="1"/>
  <c r="D125" i="1"/>
  <c r="S124" i="1"/>
  <c r="R124" i="1"/>
  <c r="Q124" i="1"/>
  <c r="N124" i="1"/>
  <c r="M124" i="1"/>
  <c r="L124" i="1"/>
  <c r="K124" i="1"/>
  <c r="I124" i="1"/>
  <c r="D124" i="1"/>
  <c r="S123" i="1"/>
  <c r="R123" i="1"/>
  <c r="Q123" i="1"/>
  <c r="N123" i="1"/>
  <c r="M123" i="1"/>
  <c r="L123" i="1"/>
  <c r="K123" i="1"/>
  <c r="I123" i="1"/>
  <c r="D123" i="1"/>
  <c r="S122" i="1"/>
  <c r="R122" i="1"/>
  <c r="Q122" i="1"/>
  <c r="N122" i="1"/>
  <c r="M122" i="1"/>
  <c r="L122" i="1"/>
  <c r="K122" i="1"/>
  <c r="I122" i="1"/>
  <c r="D122" i="1"/>
  <c r="S121" i="1"/>
  <c r="R121" i="1"/>
  <c r="Q121" i="1"/>
  <c r="N121" i="1"/>
  <c r="M121" i="1"/>
  <c r="L121" i="1"/>
  <c r="K121" i="1"/>
  <c r="I121" i="1"/>
  <c r="D121" i="1"/>
  <c r="S120" i="1"/>
  <c r="R120" i="1"/>
  <c r="Q120" i="1"/>
  <c r="N120" i="1"/>
  <c r="M120" i="1"/>
  <c r="L120" i="1"/>
  <c r="K120" i="1"/>
  <c r="I120" i="1"/>
  <c r="D120" i="1"/>
  <c r="S119" i="1"/>
  <c r="R119" i="1"/>
  <c r="Q119" i="1"/>
  <c r="N119" i="1"/>
  <c r="M119" i="1"/>
  <c r="L119" i="1"/>
  <c r="K119" i="1"/>
  <c r="I119" i="1"/>
  <c r="D119" i="1"/>
  <c r="S118" i="1"/>
  <c r="R118" i="1"/>
  <c r="Q118" i="1"/>
  <c r="N118" i="1"/>
  <c r="M118" i="1"/>
  <c r="L118" i="1"/>
  <c r="K118" i="1"/>
  <c r="I118" i="1"/>
  <c r="D118" i="1"/>
  <c r="S117" i="1"/>
  <c r="R117" i="1"/>
  <c r="Q117" i="1"/>
  <c r="N117" i="1"/>
  <c r="M117" i="1"/>
  <c r="L117" i="1"/>
  <c r="K117" i="1"/>
  <c r="I117" i="1"/>
  <c r="D117" i="1"/>
  <c r="S116" i="1"/>
  <c r="R116" i="1"/>
  <c r="Q116" i="1"/>
  <c r="N116" i="1"/>
  <c r="M116" i="1"/>
  <c r="L116" i="1"/>
  <c r="K116" i="1"/>
  <c r="I116" i="1"/>
  <c r="D116" i="1"/>
  <c r="S115" i="1"/>
  <c r="R115" i="1"/>
  <c r="Q115" i="1"/>
  <c r="N115" i="1"/>
  <c r="M115" i="1"/>
  <c r="L115" i="1"/>
  <c r="K115" i="1"/>
  <c r="I115" i="1"/>
  <c r="D115" i="1"/>
  <c r="S114" i="1"/>
  <c r="R114" i="1"/>
  <c r="Q114" i="1"/>
  <c r="N114" i="1"/>
  <c r="M114" i="1"/>
  <c r="L114" i="1"/>
  <c r="K114" i="1"/>
  <c r="I114" i="1"/>
  <c r="D114" i="1"/>
  <c r="S113" i="1"/>
  <c r="R113" i="1"/>
  <c r="Q113" i="1"/>
  <c r="N113" i="1"/>
  <c r="M113" i="1"/>
  <c r="L113" i="1"/>
  <c r="K113" i="1"/>
  <c r="I113" i="1"/>
  <c r="D113" i="1"/>
  <c r="S112" i="1"/>
  <c r="R112" i="1"/>
  <c r="Q112" i="1"/>
  <c r="N112" i="1"/>
  <c r="M112" i="1"/>
  <c r="L112" i="1"/>
  <c r="K112" i="1"/>
  <c r="I112" i="1"/>
  <c r="D112" i="1"/>
  <c r="S111" i="1"/>
  <c r="R111" i="1"/>
  <c r="Q111" i="1"/>
  <c r="N111" i="1"/>
  <c r="M111" i="1"/>
  <c r="L111" i="1"/>
  <c r="K111" i="1"/>
  <c r="I111" i="1"/>
  <c r="D111" i="1"/>
  <c r="S110" i="1"/>
  <c r="R110" i="1"/>
  <c r="Q110" i="1"/>
  <c r="N110" i="1"/>
  <c r="M110" i="1"/>
  <c r="L110" i="1"/>
  <c r="K110" i="1"/>
  <c r="I110" i="1"/>
  <c r="D110" i="1"/>
  <c r="S109" i="1"/>
  <c r="R109" i="1"/>
  <c r="Q109" i="1"/>
  <c r="N109" i="1"/>
  <c r="M109" i="1"/>
  <c r="L109" i="1"/>
  <c r="K109" i="1"/>
  <c r="I109" i="1"/>
  <c r="D109" i="1"/>
  <c r="S108" i="1"/>
  <c r="R108" i="1"/>
  <c r="Q108" i="1"/>
  <c r="N108" i="1"/>
  <c r="M108" i="1"/>
  <c r="L108" i="1"/>
  <c r="K108" i="1"/>
  <c r="I108" i="1"/>
  <c r="D108" i="1"/>
  <c r="S107" i="1"/>
  <c r="R107" i="1"/>
  <c r="Q107" i="1"/>
  <c r="N107" i="1"/>
  <c r="M107" i="1"/>
  <c r="L107" i="1"/>
  <c r="K107" i="1"/>
  <c r="I107" i="1"/>
  <c r="D107" i="1"/>
  <c r="S106" i="1"/>
  <c r="R106" i="1"/>
  <c r="Q106" i="1"/>
  <c r="N106" i="1"/>
  <c r="M106" i="1"/>
  <c r="L106" i="1"/>
  <c r="K106" i="1"/>
  <c r="I106" i="1"/>
  <c r="D106" i="1"/>
  <c r="S105" i="1"/>
  <c r="R105" i="1"/>
  <c r="Q105" i="1"/>
  <c r="N105" i="1"/>
  <c r="M105" i="1"/>
  <c r="L105" i="1"/>
  <c r="K105" i="1"/>
  <c r="I105" i="1"/>
  <c r="D105" i="1"/>
  <c r="S104" i="1"/>
  <c r="R104" i="1"/>
  <c r="Q104" i="1"/>
  <c r="N104" i="1"/>
  <c r="M104" i="1"/>
  <c r="L104" i="1"/>
  <c r="K104" i="1"/>
  <c r="I104" i="1"/>
  <c r="D104" i="1"/>
  <c r="S103" i="1"/>
  <c r="R103" i="1"/>
  <c r="Q103" i="1"/>
  <c r="N103" i="1"/>
  <c r="M103" i="1"/>
  <c r="L103" i="1"/>
  <c r="K103" i="1"/>
  <c r="I103" i="1"/>
  <c r="D103" i="1"/>
  <c r="S102" i="1"/>
  <c r="R102" i="1"/>
  <c r="Q102" i="1"/>
  <c r="N102" i="1"/>
  <c r="M102" i="1"/>
  <c r="L102" i="1"/>
  <c r="K102" i="1"/>
  <c r="I102" i="1"/>
  <c r="D102" i="1"/>
  <c r="S101" i="1"/>
  <c r="R101" i="1"/>
  <c r="Q101" i="1"/>
  <c r="N101" i="1"/>
  <c r="M101" i="1"/>
  <c r="L101" i="1"/>
  <c r="K101" i="1"/>
  <c r="I101" i="1"/>
  <c r="D101" i="1"/>
  <c r="S100" i="1"/>
  <c r="R100" i="1"/>
  <c r="Q100" i="1"/>
  <c r="N100" i="1"/>
  <c r="M100" i="1"/>
  <c r="L100" i="1"/>
  <c r="K100" i="1"/>
  <c r="I100" i="1"/>
  <c r="D100" i="1"/>
  <c r="S99" i="1"/>
  <c r="R99" i="1"/>
  <c r="Q99" i="1"/>
  <c r="N99" i="1"/>
  <c r="M99" i="1"/>
  <c r="L99" i="1"/>
  <c r="K99" i="1"/>
  <c r="I99" i="1"/>
  <c r="D99" i="1"/>
  <c r="S98" i="1"/>
  <c r="R98" i="1"/>
  <c r="Q98" i="1"/>
  <c r="N98" i="1"/>
  <c r="M98" i="1"/>
  <c r="L98" i="1"/>
  <c r="K98" i="1"/>
  <c r="I98" i="1"/>
  <c r="D98" i="1"/>
  <c r="S97" i="1"/>
  <c r="R97" i="1"/>
  <c r="Q97" i="1"/>
  <c r="N97" i="1"/>
  <c r="M97" i="1"/>
  <c r="L97" i="1"/>
  <c r="K97" i="1"/>
  <c r="I97" i="1"/>
  <c r="D97" i="1"/>
  <c r="S96" i="1"/>
  <c r="R96" i="1"/>
  <c r="Q96" i="1"/>
  <c r="N96" i="1"/>
  <c r="M96" i="1"/>
  <c r="L96" i="1"/>
  <c r="K96" i="1"/>
  <c r="I96" i="1"/>
  <c r="D96" i="1"/>
  <c r="S95" i="1"/>
  <c r="R95" i="1"/>
  <c r="Q95" i="1"/>
  <c r="N95" i="1"/>
  <c r="M95" i="1"/>
  <c r="L95" i="1"/>
  <c r="K95" i="1"/>
  <c r="I95" i="1"/>
  <c r="D95" i="1"/>
  <c r="S94" i="1"/>
  <c r="R94" i="1"/>
  <c r="Q94" i="1"/>
  <c r="N94" i="1"/>
  <c r="M94" i="1"/>
  <c r="L94" i="1"/>
  <c r="K94" i="1"/>
  <c r="I94" i="1"/>
  <c r="D94" i="1"/>
  <c r="S93" i="1"/>
  <c r="R93" i="1"/>
  <c r="Q93" i="1"/>
  <c r="N93" i="1"/>
  <c r="M93" i="1"/>
  <c r="L93" i="1"/>
  <c r="K93" i="1"/>
  <c r="I93" i="1"/>
  <c r="D93" i="1"/>
  <c r="S92" i="1"/>
  <c r="R92" i="1"/>
  <c r="Q92" i="1"/>
  <c r="N92" i="1"/>
  <c r="M92" i="1"/>
  <c r="L92" i="1"/>
  <c r="K92" i="1"/>
  <c r="I92" i="1"/>
  <c r="D92" i="1"/>
  <c r="S91" i="1"/>
  <c r="R91" i="1"/>
  <c r="Q91" i="1"/>
  <c r="N91" i="1"/>
  <c r="M91" i="1"/>
  <c r="L91" i="1"/>
  <c r="K91" i="1"/>
  <c r="I91" i="1"/>
  <c r="D91" i="1"/>
  <c r="S90" i="1"/>
  <c r="R90" i="1"/>
  <c r="Q90" i="1"/>
  <c r="N90" i="1"/>
  <c r="M90" i="1"/>
  <c r="L90" i="1"/>
  <c r="K90" i="1"/>
  <c r="I90" i="1"/>
  <c r="D90" i="1"/>
  <c r="S89" i="1"/>
  <c r="R89" i="1"/>
  <c r="Q89" i="1"/>
  <c r="N89" i="1"/>
  <c r="M89" i="1"/>
  <c r="L89" i="1"/>
  <c r="K89" i="1"/>
  <c r="I89" i="1"/>
  <c r="D89" i="1"/>
  <c r="S88" i="1"/>
  <c r="R88" i="1"/>
  <c r="Q88" i="1"/>
  <c r="N88" i="1"/>
  <c r="M88" i="1"/>
  <c r="L88" i="1"/>
  <c r="K88" i="1"/>
  <c r="I88" i="1"/>
  <c r="D88" i="1"/>
  <c r="S87" i="1"/>
  <c r="R87" i="1"/>
  <c r="Q87" i="1"/>
  <c r="N87" i="1"/>
  <c r="M87" i="1"/>
  <c r="L87" i="1"/>
  <c r="K87" i="1"/>
  <c r="I87" i="1"/>
  <c r="D87" i="1"/>
  <c r="S86" i="1"/>
  <c r="R86" i="1"/>
  <c r="Q86" i="1"/>
  <c r="N86" i="1"/>
  <c r="M86" i="1"/>
  <c r="L86" i="1"/>
  <c r="K86" i="1"/>
  <c r="I86" i="1"/>
  <c r="D86" i="1"/>
  <c r="S85" i="1"/>
  <c r="R85" i="1"/>
  <c r="Q85" i="1"/>
  <c r="N85" i="1"/>
  <c r="M85" i="1"/>
  <c r="L85" i="1"/>
  <c r="K85" i="1"/>
  <c r="I85" i="1"/>
  <c r="D85" i="1"/>
  <c r="S84" i="1"/>
  <c r="R84" i="1"/>
  <c r="Q84" i="1"/>
  <c r="N84" i="1"/>
  <c r="M84" i="1"/>
  <c r="L84" i="1"/>
  <c r="K84" i="1"/>
  <c r="I84" i="1"/>
  <c r="D84" i="1"/>
  <c r="S83" i="1"/>
  <c r="R83" i="1"/>
  <c r="Q83" i="1"/>
  <c r="N83" i="1"/>
  <c r="M83" i="1"/>
  <c r="L83" i="1"/>
  <c r="K83" i="1"/>
  <c r="I83" i="1"/>
  <c r="D83" i="1"/>
  <c r="S82" i="1"/>
  <c r="R82" i="1"/>
  <c r="Q82" i="1"/>
  <c r="N82" i="1"/>
  <c r="M82" i="1"/>
  <c r="L82" i="1"/>
  <c r="K82" i="1"/>
  <c r="I82" i="1"/>
  <c r="D82" i="1"/>
  <c r="S81" i="1"/>
  <c r="R81" i="1"/>
  <c r="Q81" i="1"/>
  <c r="N81" i="1"/>
  <c r="M81" i="1"/>
  <c r="L81" i="1"/>
  <c r="K81" i="1"/>
  <c r="I81" i="1"/>
  <c r="D81" i="1"/>
  <c r="S80" i="1"/>
  <c r="R80" i="1"/>
  <c r="Q80" i="1"/>
  <c r="N80" i="1"/>
  <c r="M80" i="1"/>
  <c r="L80" i="1"/>
  <c r="K80" i="1"/>
  <c r="I80" i="1"/>
  <c r="D80" i="1"/>
  <c r="S79" i="1"/>
  <c r="R79" i="1"/>
  <c r="Q79" i="1"/>
  <c r="N79" i="1"/>
  <c r="M79" i="1"/>
  <c r="L79" i="1"/>
  <c r="K79" i="1"/>
  <c r="I79" i="1"/>
  <c r="D79" i="1"/>
  <c r="S78" i="1"/>
  <c r="R78" i="1"/>
  <c r="Q78" i="1"/>
  <c r="N78" i="1"/>
  <c r="M78" i="1"/>
  <c r="L78" i="1"/>
  <c r="K78" i="1"/>
  <c r="I78" i="1"/>
  <c r="D78" i="1"/>
  <c r="S77" i="1"/>
  <c r="R77" i="1"/>
  <c r="Q77" i="1"/>
  <c r="N77" i="1"/>
  <c r="M77" i="1"/>
  <c r="L77" i="1"/>
  <c r="K77" i="1"/>
  <c r="I77" i="1"/>
  <c r="D77" i="1"/>
  <c r="S76" i="1"/>
  <c r="R76" i="1"/>
  <c r="Q76" i="1"/>
  <c r="N76" i="1"/>
  <c r="M76" i="1"/>
  <c r="L76" i="1"/>
  <c r="K76" i="1"/>
  <c r="I76" i="1"/>
  <c r="D76" i="1"/>
  <c r="S75" i="1"/>
  <c r="R75" i="1"/>
  <c r="Q75" i="1"/>
  <c r="N75" i="1"/>
  <c r="M75" i="1"/>
  <c r="L75" i="1"/>
  <c r="K75" i="1"/>
  <c r="I75" i="1"/>
  <c r="D75" i="1"/>
  <c r="S74" i="1"/>
  <c r="R74" i="1"/>
  <c r="Q74" i="1"/>
  <c r="N74" i="1"/>
  <c r="M74" i="1"/>
  <c r="L74" i="1"/>
  <c r="K74" i="1"/>
  <c r="I74" i="1"/>
  <c r="D74" i="1"/>
  <c r="S73" i="1"/>
  <c r="R73" i="1"/>
  <c r="Q73" i="1"/>
  <c r="N73" i="1"/>
  <c r="M73" i="1"/>
  <c r="L73" i="1"/>
  <c r="K73" i="1"/>
  <c r="I73" i="1"/>
  <c r="D73" i="1"/>
  <c r="S72" i="1"/>
  <c r="R72" i="1"/>
  <c r="Q72" i="1"/>
  <c r="N72" i="1"/>
  <c r="M72" i="1"/>
  <c r="L72" i="1"/>
  <c r="K72" i="1"/>
  <c r="I72" i="1"/>
  <c r="D72" i="1"/>
  <c r="S71" i="1"/>
  <c r="R71" i="1"/>
  <c r="Q71" i="1"/>
  <c r="N71" i="1"/>
  <c r="M71" i="1"/>
  <c r="L71" i="1"/>
  <c r="K71" i="1"/>
  <c r="I71" i="1"/>
  <c r="D71" i="1"/>
  <c r="S70" i="1"/>
  <c r="R70" i="1"/>
  <c r="Q70" i="1"/>
  <c r="N70" i="1"/>
  <c r="M70" i="1"/>
  <c r="L70" i="1"/>
  <c r="K70" i="1"/>
  <c r="I70" i="1"/>
  <c r="D70" i="1"/>
  <c r="S69" i="1"/>
  <c r="R69" i="1"/>
  <c r="Q69" i="1"/>
  <c r="N69" i="1"/>
  <c r="M69" i="1"/>
  <c r="L69" i="1"/>
  <c r="K69" i="1"/>
  <c r="I69" i="1"/>
  <c r="D69" i="1"/>
  <c r="S68" i="1"/>
  <c r="R68" i="1"/>
  <c r="Q68" i="1"/>
  <c r="N68" i="1"/>
  <c r="M68" i="1"/>
  <c r="L68" i="1"/>
  <c r="K68" i="1"/>
  <c r="I68" i="1"/>
  <c r="D68" i="1"/>
  <c r="S67" i="1"/>
  <c r="R67" i="1"/>
  <c r="Q67" i="1"/>
  <c r="N67" i="1"/>
  <c r="M67" i="1"/>
  <c r="L67" i="1"/>
  <c r="K67" i="1"/>
  <c r="I67" i="1"/>
  <c r="D67" i="1"/>
  <c r="S66" i="1"/>
  <c r="R66" i="1"/>
  <c r="Q66" i="1"/>
  <c r="N66" i="1"/>
  <c r="M66" i="1"/>
  <c r="L66" i="1"/>
  <c r="K66" i="1"/>
  <c r="I66" i="1"/>
  <c r="D66" i="1"/>
  <c r="S65" i="1"/>
  <c r="R65" i="1"/>
  <c r="Q65" i="1"/>
  <c r="N65" i="1"/>
  <c r="M65" i="1"/>
  <c r="L65" i="1"/>
  <c r="K65" i="1"/>
  <c r="I65" i="1"/>
  <c r="D65" i="1"/>
  <c r="S64" i="1"/>
  <c r="R64" i="1"/>
  <c r="Q64" i="1"/>
  <c r="N64" i="1"/>
  <c r="M64" i="1"/>
  <c r="L64" i="1"/>
  <c r="K64" i="1"/>
  <c r="I64" i="1"/>
  <c r="D64" i="1"/>
  <c r="S63" i="1"/>
  <c r="R63" i="1"/>
  <c r="Q63" i="1"/>
  <c r="N63" i="1"/>
  <c r="M63" i="1"/>
  <c r="L63" i="1"/>
  <c r="K63" i="1"/>
  <c r="I63" i="1"/>
  <c r="D63" i="1"/>
  <c r="S62" i="1"/>
  <c r="R62" i="1"/>
  <c r="Q62" i="1"/>
  <c r="N62" i="1"/>
  <c r="M62" i="1"/>
  <c r="L62" i="1"/>
  <c r="K62" i="1"/>
  <c r="I62" i="1"/>
  <c r="D62" i="1"/>
  <c r="S61" i="1"/>
  <c r="R61" i="1"/>
  <c r="Q61" i="1"/>
  <c r="N61" i="1"/>
  <c r="M61" i="1"/>
  <c r="L61" i="1"/>
  <c r="K61" i="1"/>
  <c r="I61" i="1"/>
  <c r="D61" i="1"/>
  <c r="S60" i="1"/>
  <c r="R60" i="1"/>
  <c r="Q60" i="1"/>
  <c r="N60" i="1"/>
  <c r="M60" i="1"/>
  <c r="L60" i="1"/>
  <c r="K60" i="1"/>
  <c r="I60" i="1"/>
  <c r="D60" i="1"/>
  <c r="S59" i="1"/>
  <c r="R59" i="1"/>
  <c r="Q59" i="1"/>
  <c r="N59" i="1"/>
  <c r="M59" i="1"/>
  <c r="L59" i="1"/>
  <c r="K59" i="1"/>
  <c r="I59" i="1"/>
  <c r="D59" i="1"/>
  <c r="S58" i="1"/>
  <c r="R58" i="1"/>
  <c r="Q58" i="1"/>
  <c r="N58" i="1"/>
  <c r="M58" i="1"/>
  <c r="L58" i="1"/>
  <c r="K58" i="1"/>
  <c r="I58" i="1"/>
  <c r="D58" i="1"/>
  <c r="S57" i="1"/>
  <c r="R57" i="1"/>
  <c r="Q57" i="1"/>
  <c r="N57" i="1"/>
  <c r="M57" i="1"/>
  <c r="L57" i="1"/>
  <c r="K57" i="1"/>
  <c r="I57" i="1"/>
  <c r="D57" i="1"/>
  <c r="S56" i="1"/>
  <c r="R56" i="1"/>
  <c r="Q56" i="1"/>
  <c r="N56" i="1"/>
  <c r="M56" i="1"/>
  <c r="L56" i="1"/>
  <c r="K56" i="1"/>
  <c r="I56" i="1"/>
  <c r="D56" i="1"/>
  <c r="S55" i="1"/>
  <c r="R55" i="1"/>
  <c r="Q55" i="1"/>
  <c r="N55" i="1"/>
  <c r="M55" i="1"/>
  <c r="L55" i="1"/>
  <c r="K55" i="1"/>
  <c r="I55" i="1"/>
  <c r="D55" i="1"/>
  <c r="S54" i="1"/>
  <c r="R54" i="1"/>
  <c r="Q54" i="1"/>
  <c r="N54" i="1"/>
  <c r="M54" i="1"/>
  <c r="L54" i="1"/>
  <c r="K54" i="1"/>
  <c r="I54" i="1"/>
  <c r="D54" i="1"/>
  <c r="S53" i="1"/>
  <c r="R53" i="1"/>
  <c r="Q53" i="1"/>
  <c r="N53" i="1"/>
  <c r="M53" i="1"/>
  <c r="L53" i="1"/>
  <c r="K53" i="1"/>
  <c r="I53" i="1"/>
  <c r="D53" i="1"/>
  <c r="S52" i="1"/>
  <c r="R52" i="1"/>
  <c r="Q52" i="1"/>
  <c r="N52" i="1"/>
  <c r="M52" i="1"/>
  <c r="L52" i="1"/>
  <c r="K52" i="1"/>
  <c r="I52" i="1"/>
  <c r="D52" i="1"/>
  <c r="S51" i="1"/>
  <c r="R51" i="1"/>
  <c r="Q51" i="1"/>
  <c r="N51" i="1"/>
  <c r="M51" i="1"/>
  <c r="L51" i="1"/>
  <c r="K51" i="1"/>
  <c r="I51" i="1"/>
  <c r="D51" i="1"/>
  <c r="S50" i="1"/>
  <c r="R50" i="1"/>
  <c r="Q50" i="1"/>
  <c r="N50" i="1"/>
  <c r="M50" i="1"/>
  <c r="L50" i="1"/>
  <c r="K50" i="1"/>
  <c r="I50" i="1"/>
  <c r="D50" i="1"/>
  <c r="S49" i="1"/>
  <c r="R49" i="1"/>
  <c r="Q49" i="1"/>
  <c r="N49" i="1"/>
  <c r="M49" i="1"/>
  <c r="L49" i="1"/>
  <c r="K49" i="1"/>
  <c r="I49" i="1"/>
  <c r="D49" i="1"/>
  <c r="S48" i="1"/>
  <c r="R48" i="1"/>
  <c r="Q48" i="1"/>
  <c r="N48" i="1"/>
  <c r="M48" i="1"/>
  <c r="L48" i="1"/>
  <c r="K48" i="1"/>
  <c r="I48" i="1"/>
  <c r="D48" i="1"/>
  <c r="S47" i="1"/>
  <c r="R47" i="1"/>
  <c r="Q47" i="1"/>
  <c r="N47" i="1"/>
  <c r="M47" i="1"/>
  <c r="L47" i="1"/>
  <c r="K47" i="1"/>
  <c r="I47" i="1"/>
  <c r="D47" i="1"/>
  <c r="S46" i="1"/>
  <c r="R46" i="1"/>
  <c r="Q46" i="1"/>
  <c r="N46" i="1"/>
  <c r="M46" i="1"/>
  <c r="L46" i="1"/>
  <c r="K46" i="1"/>
  <c r="I46" i="1"/>
  <c r="D46" i="1"/>
  <c r="S45" i="1"/>
  <c r="R45" i="1"/>
  <c r="Q45" i="1"/>
  <c r="N45" i="1"/>
  <c r="M45" i="1"/>
  <c r="L45" i="1"/>
  <c r="K45" i="1"/>
  <c r="I45" i="1"/>
  <c r="D45" i="1"/>
  <c r="S44" i="1"/>
  <c r="R44" i="1"/>
  <c r="Q44" i="1"/>
  <c r="N44" i="1"/>
  <c r="M44" i="1"/>
  <c r="L44" i="1"/>
  <c r="K44" i="1"/>
  <c r="I44" i="1"/>
  <c r="D44" i="1"/>
  <c r="S43" i="1"/>
  <c r="R43" i="1"/>
  <c r="Q43" i="1"/>
  <c r="N43" i="1"/>
  <c r="M43" i="1"/>
  <c r="L43" i="1"/>
  <c r="K43" i="1"/>
  <c r="I43" i="1"/>
  <c r="D43" i="1"/>
  <c r="S42" i="1"/>
  <c r="R42" i="1"/>
  <c r="Q42" i="1"/>
  <c r="N42" i="1"/>
  <c r="M42" i="1"/>
  <c r="L42" i="1"/>
  <c r="K42" i="1"/>
  <c r="I42" i="1"/>
  <c r="D42" i="1"/>
  <c r="S41" i="1"/>
  <c r="R41" i="1"/>
  <c r="Q41" i="1"/>
  <c r="N41" i="1"/>
  <c r="M41" i="1"/>
  <c r="L41" i="1"/>
  <c r="K41" i="1"/>
  <c r="I41" i="1"/>
  <c r="D41" i="1"/>
  <c r="S40" i="1"/>
  <c r="R40" i="1"/>
  <c r="Q40" i="1"/>
  <c r="N40" i="1"/>
  <c r="M40" i="1"/>
  <c r="L40" i="1"/>
  <c r="K40" i="1"/>
  <c r="I40" i="1"/>
  <c r="D40" i="1"/>
  <c r="S39" i="1"/>
  <c r="R39" i="1"/>
  <c r="Q39" i="1"/>
  <c r="N39" i="1"/>
  <c r="M39" i="1"/>
  <c r="L39" i="1"/>
  <c r="K39" i="1"/>
  <c r="I39" i="1"/>
  <c r="D39" i="1"/>
  <c r="S38" i="1"/>
  <c r="R38" i="1"/>
  <c r="Q38" i="1"/>
  <c r="N38" i="1"/>
  <c r="M38" i="1"/>
  <c r="L38" i="1"/>
  <c r="K38" i="1"/>
  <c r="I38" i="1"/>
  <c r="D38" i="1"/>
  <c r="S37" i="1"/>
  <c r="R37" i="1"/>
  <c r="Q37" i="1"/>
  <c r="N37" i="1"/>
  <c r="M37" i="1"/>
  <c r="L37" i="1"/>
  <c r="K37" i="1"/>
  <c r="I37" i="1"/>
  <c r="D37" i="1"/>
  <c r="S36" i="1"/>
  <c r="R36" i="1"/>
  <c r="Q36" i="1"/>
  <c r="N36" i="1"/>
  <c r="M36" i="1"/>
  <c r="L36" i="1"/>
  <c r="K36" i="1"/>
  <c r="I36" i="1"/>
  <c r="D36" i="1"/>
  <c r="S35" i="1"/>
  <c r="R35" i="1"/>
  <c r="Q35" i="1"/>
  <c r="N35" i="1"/>
  <c r="M35" i="1"/>
  <c r="L35" i="1"/>
  <c r="K35" i="1"/>
  <c r="I35" i="1"/>
  <c r="D35" i="1"/>
  <c r="S34" i="1"/>
  <c r="R34" i="1"/>
  <c r="Q34" i="1"/>
  <c r="N34" i="1"/>
  <c r="M34" i="1"/>
  <c r="L34" i="1"/>
  <c r="K34" i="1"/>
  <c r="I34" i="1"/>
  <c r="D34" i="1"/>
  <c r="S33" i="1"/>
  <c r="R33" i="1"/>
  <c r="Q33" i="1"/>
  <c r="N33" i="1"/>
  <c r="M33" i="1"/>
  <c r="L33" i="1"/>
  <c r="K33" i="1"/>
  <c r="I33" i="1"/>
  <c r="D33" i="1"/>
  <c r="S32" i="1"/>
  <c r="R32" i="1"/>
  <c r="Q32" i="1"/>
  <c r="N32" i="1"/>
  <c r="M32" i="1"/>
  <c r="L32" i="1"/>
  <c r="K32" i="1"/>
  <c r="I32" i="1"/>
  <c r="D32" i="1"/>
  <c r="S31" i="1"/>
  <c r="R31" i="1"/>
  <c r="Q31" i="1"/>
  <c r="N31" i="1"/>
  <c r="M31" i="1"/>
  <c r="L31" i="1"/>
  <c r="K31" i="1"/>
  <c r="I31" i="1"/>
  <c r="D31" i="1"/>
  <c r="S30" i="1"/>
  <c r="R30" i="1"/>
  <c r="Q30" i="1"/>
  <c r="N30" i="1"/>
  <c r="M30" i="1"/>
  <c r="L30" i="1"/>
  <c r="K30" i="1"/>
  <c r="I30" i="1"/>
  <c r="D30" i="1"/>
  <c r="S29" i="1"/>
  <c r="R29" i="1"/>
  <c r="Q29" i="1"/>
  <c r="N29" i="1"/>
  <c r="M29" i="1"/>
  <c r="L29" i="1"/>
  <c r="K29" i="1"/>
  <c r="I29" i="1"/>
  <c r="D29" i="1"/>
  <c r="S28" i="1"/>
  <c r="R28" i="1"/>
  <c r="Q28" i="1"/>
  <c r="N28" i="1"/>
  <c r="M28" i="1"/>
  <c r="L28" i="1"/>
  <c r="K28" i="1"/>
  <c r="I28" i="1"/>
  <c r="D28" i="1"/>
  <c r="S27" i="1"/>
  <c r="R27" i="1"/>
  <c r="Q27" i="1"/>
  <c r="N27" i="1"/>
  <c r="M27" i="1"/>
  <c r="L27" i="1"/>
  <c r="K27" i="1"/>
  <c r="I27" i="1"/>
  <c r="D27" i="1"/>
  <c r="S26" i="1"/>
  <c r="R26" i="1"/>
  <c r="Q26" i="1"/>
  <c r="N26" i="1"/>
  <c r="M26" i="1"/>
  <c r="L26" i="1"/>
  <c r="K26" i="1"/>
  <c r="I26" i="1"/>
  <c r="D26" i="1"/>
  <c r="S25" i="1"/>
  <c r="R25" i="1"/>
  <c r="Q25" i="1"/>
  <c r="N25" i="1"/>
  <c r="M25" i="1"/>
  <c r="L25" i="1"/>
  <c r="K25" i="1"/>
  <c r="I25" i="1"/>
  <c r="D25" i="1"/>
  <c r="S24" i="1"/>
  <c r="R24" i="1"/>
  <c r="Q24" i="1"/>
  <c r="N24" i="1"/>
  <c r="M24" i="1"/>
  <c r="L24" i="1"/>
  <c r="K24" i="1"/>
  <c r="I24" i="1"/>
  <c r="D24" i="1"/>
  <c r="S23" i="1"/>
  <c r="R23" i="1"/>
  <c r="Q23" i="1"/>
  <c r="N23" i="1"/>
  <c r="M23" i="1"/>
  <c r="L23" i="1"/>
  <c r="K23" i="1"/>
  <c r="I23" i="1"/>
  <c r="D23" i="1"/>
  <c r="S22" i="1"/>
  <c r="R22" i="1"/>
  <c r="Q22" i="1"/>
  <c r="N22" i="1"/>
  <c r="M22" i="1"/>
  <c r="L22" i="1"/>
  <c r="K22" i="1"/>
  <c r="I22" i="1"/>
  <c r="D22" i="1"/>
  <c r="S21" i="1"/>
  <c r="R21" i="1"/>
  <c r="Q21" i="1"/>
  <c r="N21" i="1"/>
  <c r="M21" i="1"/>
  <c r="L21" i="1"/>
  <c r="K21" i="1"/>
  <c r="I21" i="1"/>
  <c r="D21" i="1"/>
  <c r="S20" i="1"/>
  <c r="R20" i="1"/>
  <c r="Q20" i="1"/>
  <c r="N20" i="1"/>
  <c r="M20" i="1"/>
  <c r="L20" i="1"/>
  <c r="K20" i="1"/>
  <c r="I20" i="1"/>
  <c r="D20" i="1"/>
  <c r="S19" i="1"/>
  <c r="R19" i="1"/>
  <c r="Q19" i="1"/>
  <c r="N19" i="1"/>
  <c r="M19" i="1"/>
  <c r="L19" i="1"/>
  <c r="K19" i="1"/>
  <c r="I19" i="1"/>
  <c r="D19" i="1"/>
  <c r="S18" i="1"/>
  <c r="R18" i="1"/>
  <c r="Q18" i="1"/>
  <c r="N18" i="1"/>
  <c r="M18" i="1"/>
  <c r="L18" i="1"/>
  <c r="K18" i="1"/>
  <c r="I18" i="1"/>
  <c r="D18" i="1"/>
  <c r="S17" i="1"/>
  <c r="R17" i="1"/>
  <c r="Q17" i="1"/>
  <c r="N17" i="1"/>
  <c r="M17" i="1"/>
  <c r="L17" i="1"/>
  <c r="K17" i="1"/>
  <c r="I17" i="1"/>
  <c r="D17" i="1"/>
  <c r="S16" i="1"/>
  <c r="R16" i="1"/>
  <c r="Q16" i="1"/>
  <c r="N16" i="1"/>
  <c r="M16" i="1"/>
  <c r="L16" i="1"/>
  <c r="K16" i="1"/>
  <c r="I16" i="1"/>
  <c r="D16" i="1"/>
  <c r="S15" i="1"/>
  <c r="R15" i="1"/>
  <c r="Q15" i="1"/>
  <c r="N15" i="1"/>
  <c r="M15" i="1"/>
  <c r="L15" i="1"/>
  <c r="K15" i="1"/>
  <c r="I15" i="1"/>
  <c r="D15" i="1"/>
  <c r="S14" i="1"/>
  <c r="R14" i="1"/>
  <c r="Q14" i="1"/>
  <c r="N14" i="1"/>
  <c r="M14" i="1"/>
  <c r="L14" i="1"/>
  <c r="K14" i="1"/>
  <c r="I14" i="1"/>
  <c r="D14" i="1"/>
  <c r="S13" i="1"/>
  <c r="R13" i="1"/>
  <c r="Q13" i="1"/>
  <c r="N13" i="1"/>
  <c r="M13" i="1"/>
  <c r="L13" i="1"/>
  <c r="K13" i="1"/>
  <c r="I13" i="1"/>
  <c r="D13" i="1"/>
  <c r="S12" i="1"/>
  <c r="R12" i="1"/>
  <c r="Q12" i="1"/>
  <c r="N12" i="1"/>
  <c r="M12" i="1"/>
  <c r="L12" i="1"/>
  <c r="K12" i="1"/>
  <c r="I12" i="1"/>
  <c r="D12" i="1"/>
  <c r="S11" i="1"/>
  <c r="R11" i="1"/>
  <c r="Q11" i="1"/>
  <c r="N11" i="1"/>
  <c r="M11" i="1"/>
  <c r="L11" i="1"/>
  <c r="K11" i="1"/>
  <c r="I11" i="1"/>
  <c r="D11" i="1"/>
  <c r="S10" i="1"/>
  <c r="R10" i="1"/>
  <c r="Q10" i="1"/>
  <c r="N10" i="1"/>
  <c r="M10" i="1"/>
  <c r="L10" i="1"/>
  <c r="K10" i="1"/>
  <c r="I10" i="1"/>
  <c r="D10" i="1"/>
  <c r="S9" i="1"/>
  <c r="R9" i="1"/>
  <c r="Q9" i="1"/>
  <c r="N9" i="1"/>
  <c r="M9" i="1"/>
  <c r="L9" i="1"/>
  <c r="K9" i="1"/>
  <c r="I9" i="1"/>
  <c r="D9" i="1"/>
  <c r="S8" i="1"/>
  <c r="R8" i="1"/>
  <c r="Q8" i="1"/>
  <c r="N8" i="1"/>
  <c r="M8" i="1"/>
  <c r="L8" i="1"/>
  <c r="K8" i="1"/>
  <c r="I8" i="1"/>
  <c r="D8" i="1"/>
  <c r="S7" i="1"/>
  <c r="R7" i="1"/>
  <c r="Q7" i="1"/>
  <c r="N7" i="1"/>
  <c r="M7" i="1"/>
  <c r="L7" i="1"/>
  <c r="K7" i="1"/>
  <c r="I7" i="1"/>
  <c r="D7" i="1"/>
  <c r="S6" i="1"/>
  <c r="R6" i="1"/>
  <c r="Q6" i="1"/>
  <c r="N6" i="1"/>
  <c r="M6" i="1"/>
  <c r="L6" i="1"/>
  <c r="K6" i="1"/>
  <c r="I6" i="1"/>
  <c r="D6" i="1"/>
  <c r="S5" i="1"/>
  <c r="R5" i="1"/>
  <c r="Q5" i="1"/>
  <c r="N5" i="1"/>
  <c r="M5" i="1"/>
  <c r="L5" i="1"/>
  <c r="K5" i="1"/>
  <c r="I5" i="1"/>
  <c r="D5" i="1"/>
  <c r="S4" i="1"/>
  <c r="R4" i="1"/>
  <c r="Q4" i="1"/>
  <c r="N4" i="1"/>
  <c r="M4" i="1"/>
  <c r="L4" i="1"/>
  <c r="K4" i="1"/>
  <c r="I4" i="1"/>
  <c r="D4" i="1"/>
  <c r="S3" i="1"/>
  <c r="R3" i="1"/>
  <c r="Q3" i="1"/>
  <c r="N3" i="1"/>
  <c r="M3" i="1"/>
  <c r="L3" i="1"/>
  <c r="K3" i="1"/>
  <c r="I3" i="1"/>
  <c r="D3" i="1"/>
  <c r="S2" i="1"/>
  <c r="R2" i="1"/>
  <c r="Q2" i="1"/>
  <c r="N2" i="1"/>
  <c r="M2" i="1"/>
  <c r="L2" i="1"/>
  <c r="K2" i="1"/>
  <c r="I2" i="1"/>
  <c r="D2" i="1"/>
  <c r="O2" i="1" l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O9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4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O11" i="1"/>
  <c r="O3" i="1"/>
</calcChain>
</file>

<file path=xl/sharedStrings.xml><?xml version="1.0" encoding="utf-8"?>
<sst xmlns="http://schemas.openxmlformats.org/spreadsheetml/2006/main" count="1430" uniqueCount="517">
  <si>
    <t>SAP</t>
  </si>
  <si>
    <t>SKU</t>
  </si>
  <si>
    <t>SKU Description</t>
  </si>
  <si>
    <t>x86</t>
  </si>
  <si>
    <t>IBM POWER</t>
  </si>
  <si>
    <t>Sap Applications</t>
  </si>
  <si>
    <t>SAP Solutions</t>
  </si>
  <si>
    <t>Premium</t>
  </si>
  <si>
    <t>Standard</t>
  </si>
  <si>
    <t>Self Support</t>
  </si>
  <si>
    <t>Add-on</t>
  </si>
  <si>
    <t>Extended Update support</t>
  </si>
  <si>
    <t>Extended life cycle support</t>
  </si>
  <si>
    <t>High availability</t>
  </si>
  <si>
    <t>Disaster Recovery</t>
  </si>
  <si>
    <t>Currency</t>
  </si>
  <si>
    <t>1-Year MSRP</t>
  </si>
  <si>
    <t>3-Year MSRP</t>
  </si>
  <si>
    <t>Product Line</t>
  </si>
  <si>
    <t># of Sockets</t>
  </si>
  <si>
    <t># of Cores</t>
  </si>
  <si>
    <t># of Nodes</t>
  </si>
  <si>
    <t>Support Type</t>
  </si>
  <si>
    <t>Virtual Guests</t>
  </si>
  <si>
    <t>System Unit of Measure</t>
  </si>
  <si>
    <t>Channel F3 SKU</t>
  </si>
  <si>
    <t>RH02752</t>
  </si>
  <si>
    <t>Enhanced Extended Update Support for Red Hat Enterprise Linux (Physical or Virtual Nodes)</t>
  </si>
  <si>
    <t>GBP</t>
  </si>
  <si>
    <t>RHEL</t>
  </si>
  <si>
    <t>2</t>
  </si>
  <si>
    <t>LAYERED</t>
  </si>
  <si>
    <t>PHYSICAL NODE OR VIRTUAL NODE</t>
  </si>
  <si>
    <t>RH02752F3</t>
  </si>
  <si>
    <t>RH02753</t>
  </si>
  <si>
    <t>Enhanced Extended Update Support for Red Hat Enterprise Linux (Unlimited Guests)</t>
  </si>
  <si>
    <t>UNLIMITED</t>
  </si>
  <si>
    <t>PHYSICAL NODE</t>
  </si>
  <si>
    <t>RH02753F3</t>
  </si>
  <si>
    <t>RH02757</t>
  </si>
  <si>
    <t>Enhanced Extended Update Support for Red Hat Enterprise Linux for IBM System z</t>
  </si>
  <si>
    <t>0</t>
  </si>
  <si>
    <t>IFL</t>
  </si>
  <si>
    <t>RH02757F3</t>
  </si>
  <si>
    <t>RH02754</t>
  </si>
  <si>
    <t>Enhanced Extended Update Support for Red Hat Enterprise Linux for Power, LE (4 Cores, Up to 4 LPARs, L3 Only)</t>
  </si>
  <si>
    <t>RH02754F3</t>
  </si>
  <si>
    <t>RH02755</t>
  </si>
  <si>
    <t>Enhanced Extended Update Support for Red Hat Enterprise Linux for Power, LE (Unlimited Guests)</t>
  </si>
  <si>
    <t>RH02755F3</t>
  </si>
  <si>
    <t>RH02756</t>
  </si>
  <si>
    <t>Enhanced Extended Update Support for Red Hat Enterprise Linux for Power, LE (Physical or Virtual Nodes)</t>
  </si>
  <si>
    <t>RH02756F3</t>
  </si>
  <si>
    <t>RH00732</t>
  </si>
  <si>
    <t>Extended Life Cycle Support for Red Hat Enterprise Linux for z Systems</t>
  </si>
  <si>
    <t>RH00030</t>
  </si>
  <si>
    <t>Extended Update Support</t>
  </si>
  <si>
    <t>SYSTEM</t>
  </si>
  <si>
    <t>RH00030F3</t>
  </si>
  <si>
    <t>RH02714</t>
  </si>
  <si>
    <t>Extended Update Support  for Workstation (Up to 4 Guests)</t>
  </si>
  <si>
    <t>1</t>
  </si>
  <si>
    <t>RH02714F3</t>
  </si>
  <si>
    <t>RH00038</t>
  </si>
  <si>
    <t>Extended Update Support (Disaster Recovery)</t>
  </si>
  <si>
    <t>RH00038F3</t>
  </si>
  <si>
    <t>RH00754</t>
  </si>
  <si>
    <t>Extended Update Support for IBM Power, LE for Unlimited Guests</t>
  </si>
  <si>
    <t>RH00754F3</t>
  </si>
  <si>
    <t>RH00508</t>
  </si>
  <si>
    <t>Extended Update Support for Red Hat Enterprise Linux for IBM Power, LE (4 Cores, Up to 4 LPARs)</t>
  </si>
  <si>
    <t>RH00508F3</t>
  </si>
  <si>
    <t>RH00519</t>
  </si>
  <si>
    <t>Extended Update Support for Red Hat Enterprise Linux for IBM Power, LE, (IFL, up to 4 LPARs) (disaster recovery)</t>
  </si>
  <si>
    <t>RH00519F3</t>
  </si>
  <si>
    <t>RH01934</t>
  </si>
  <si>
    <t>Extended Update Support for Red Hat Enterprise Linux for IBM Power, LE (Physical or Virtual Nodes)</t>
  </si>
  <si>
    <t>PREMIUM</t>
  </si>
  <si>
    <t>RH01934F3</t>
  </si>
  <si>
    <t>RH00061</t>
  </si>
  <si>
    <t>Extended Update Support for Unlimited Guests</t>
  </si>
  <si>
    <t>RH00061F3</t>
  </si>
  <si>
    <t>RH00064</t>
  </si>
  <si>
    <t>Extended Update Support for Unlimited Guests (Disaster Recovery)</t>
  </si>
  <si>
    <t>RH00064F3</t>
  </si>
  <si>
    <t>RH02710</t>
  </si>
  <si>
    <t>Extended Update Support for Workstation (1 Guest)</t>
  </si>
  <si>
    <t>RH02710F3</t>
  </si>
  <si>
    <t>RH00025</t>
  </si>
  <si>
    <t>High Availability</t>
  </si>
  <si>
    <t>RH00025F3</t>
  </si>
  <si>
    <t>RH00033</t>
  </si>
  <si>
    <t>High Availability (Disaster Recovery)</t>
  </si>
  <si>
    <t>RH00033F3</t>
  </si>
  <si>
    <t>RH00743</t>
  </si>
  <si>
    <t>High Availability for IBM Power, LE for Unlimited Guests</t>
  </si>
  <si>
    <t>RH00743F3</t>
  </si>
  <si>
    <t>RH00744</t>
  </si>
  <si>
    <t>High Availability for IBM Power, LE (4 Cores, Up to 4 LPARs)</t>
  </si>
  <si>
    <t>RH00744F3</t>
  </si>
  <si>
    <t>RH01936</t>
  </si>
  <si>
    <t>High Availability for IBM Power, LE</t>
  </si>
  <si>
    <t>RH01936F3</t>
  </si>
  <si>
    <t>RH00059</t>
  </si>
  <si>
    <t>High Availability for Unlimited Guests</t>
  </si>
  <si>
    <t>RH00059F3</t>
  </si>
  <si>
    <t>RH00062</t>
  </si>
  <si>
    <t>High Availability for Unlimited Guests (Disaster Recovery)</t>
  </si>
  <si>
    <t>RH00062F3</t>
  </si>
  <si>
    <t>RH2262474</t>
  </si>
  <si>
    <t>Red Hat Enterprise Linux Developer Suite</t>
  </si>
  <si>
    <t>8</t>
  </si>
  <si>
    <t>SELF-SUPPORT</t>
  </si>
  <si>
    <t>100</t>
  </si>
  <si>
    <t>RH2262474F3</t>
  </si>
  <si>
    <t>RH2264664</t>
  </si>
  <si>
    <t>Red Hat Enterprise Linux Developer Support, Enterprise</t>
  </si>
  <si>
    <t>DEV-ENTERPRISE</t>
  </si>
  <si>
    <t>RH2264664F3</t>
  </si>
  <si>
    <t>RH2282403</t>
  </si>
  <si>
    <t>Red Hat Enterprise Linux Developer Support, Professional</t>
  </si>
  <si>
    <t>DEV-PROFESSIONAL</t>
  </si>
  <si>
    <t>RH2282403F3</t>
  </si>
  <si>
    <t>RH3482727</t>
  </si>
  <si>
    <t>Red Hat Enterprise Linux Developer Workstation, Professional</t>
  </si>
  <si>
    <t>RH3482727F3</t>
  </si>
  <si>
    <t>RH00270</t>
  </si>
  <si>
    <t>Red Hat Enterprise Linux Extended Life Cycle Support (Physical or Virtual Nodes)</t>
  </si>
  <si>
    <t>RH00271</t>
  </si>
  <si>
    <t>Red Hat Enterprise Linux Extended Life Cycle Support (Unlimited Guests)</t>
  </si>
  <si>
    <t>RH00003</t>
  </si>
  <si>
    <t>Red Hat Enterprise Linux Server, Premium (Physical or Virtual Nodes)</t>
  </si>
  <si>
    <t>RH00003F3</t>
  </si>
  <si>
    <t>RH00004</t>
  </si>
  <si>
    <t>Red Hat Enterprise Linux Server, Standard (Physical or Virtual Nodes)</t>
  </si>
  <si>
    <t>STANDARD</t>
  </si>
  <si>
    <t>RH00004F3</t>
  </si>
  <si>
    <t>RH00432</t>
  </si>
  <si>
    <t>Red Hat Enterprise Linux Server, Hyperscale, Premium (5 Physical Nodes)</t>
  </si>
  <si>
    <t>RH00432F3</t>
  </si>
  <si>
    <t>RH00433</t>
  </si>
  <si>
    <t>Red Hat Enterprise Linux Server, Hyperscale, Standard (5 Physical Nodes)</t>
  </si>
  <si>
    <t>RH00433F3</t>
  </si>
  <si>
    <t>RH00013</t>
  </si>
  <si>
    <t>Red Hat Enterprise Linux Server (Disaster Recovery), Premium (Physical or Virtual Nodes)</t>
  </si>
  <si>
    <t>RH00013F3</t>
  </si>
  <si>
    <t>RH00014</t>
  </si>
  <si>
    <t>Red Hat Enterprise Linux Server (Disaster Recovery), Standard (Physical or Virtual Nodes)</t>
  </si>
  <si>
    <t>RH00014F3</t>
  </si>
  <si>
    <t>RH00005</t>
  </si>
  <si>
    <t>Red Hat Enterprise Linux Server Entry Level, Self-support</t>
  </si>
  <si>
    <t>RH00005F3</t>
  </si>
  <si>
    <t>RH00015</t>
  </si>
  <si>
    <t>Red Hat Enterprise Linux Server Entry Level (Disaster Recovery), Self-support</t>
  </si>
  <si>
    <t>RH00015F3</t>
  </si>
  <si>
    <t>RH00010</t>
  </si>
  <si>
    <t>Red Hat Enterprise Linux Server Entry Level with Satellite, Self-support</t>
  </si>
  <si>
    <t>RH00010F3</t>
  </si>
  <si>
    <t>RH00020</t>
  </si>
  <si>
    <t>Red Hat Enterprise Linux Server Entry Level with Satellite (Disaster Recovery), Self-support</t>
  </si>
  <si>
    <t>RH00020F3</t>
  </si>
  <si>
    <t>RH02572</t>
  </si>
  <si>
    <t>Red Hat Enterprise Linux Server for ARM, Standard (Physical Node)</t>
  </si>
  <si>
    <t>RH02572F3</t>
  </si>
  <si>
    <t>RH02584</t>
  </si>
  <si>
    <t>Red Hat Enterprise Linux Server for ARM, Premium (Physical Node)</t>
  </si>
  <si>
    <t>RH02584F3</t>
  </si>
  <si>
    <t>RH02577</t>
  </si>
  <si>
    <t>Red Hat Enterprise Linux Server for ARM with Satellite, Standard (Physical Node)</t>
  </si>
  <si>
    <t>RH02577F3</t>
  </si>
  <si>
    <t>RH02578</t>
  </si>
  <si>
    <t>Red Hat Enterprise Linux Server for ARM with Satellite, Premium (Physical Node)</t>
  </si>
  <si>
    <t>RH02578F3</t>
  </si>
  <si>
    <t>RH00434</t>
  </si>
  <si>
    <t>Red Hat Enterprise Linux Server for ATOM, Hyperscale, Premium (5 Physical Nodes)</t>
  </si>
  <si>
    <t>RH00434F3</t>
  </si>
  <si>
    <t>RH00435</t>
  </si>
  <si>
    <t>Red Hat Enterprise Linux Server for ATOM, Hyperscale, Standard (5 Physical Nodes)</t>
  </si>
  <si>
    <t>RH00435F3</t>
  </si>
  <si>
    <t>RH00584</t>
  </si>
  <si>
    <t>Red Hat Enterprise Linux Server for HPC, Single System, Premium (Physical or Virtual Nodes)</t>
  </si>
  <si>
    <t>RH00584F3</t>
  </si>
  <si>
    <t>RH00585</t>
  </si>
  <si>
    <t>Red Hat Enterprise Linux Server for HPC, Single System, Standard (Physical or Virtual Nodes)</t>
  </si>
  <si>
    <t>RH00585F3</t>
  </si>
  <si>
    <t>RH00559</t>
  </si>
  <si>
    <t>Red Hat Enterprise Linux Server for HPC Compute Node, Self-support (Physical or Virtual Node)</t>
  </si>
  <si>
    <t>RH00559F3</t>
  </si>
  <si>
    <t>RH02566</t>
  </si>
  <si>
    <t>Red Hat Enterprise Linux Server for HPC Compute Node for ARM, Self-support (Physical)</t>
  </si>
  <si>
    <t>RH02566F3</t>
  </si>
  <si>
    <t>RH02567</t>
  </si>
  <si>
    <t>Red Hat Enterprise Linux Server for HPC Compute Node for ARM with Satellite, Self-support (Physical)</t>
  </si>
  <si>
    <t>RH02567F3</t>
  </si>
  <si>
    <t>RH00575</t>
  </si>
  <si>
    <t>Red Hat Enterprise Linux Server for HPC Compute Node for IBM Power, LE, Self-support</t>
  </si>
  <si>
    <t>RH00575F3</t>
  </si>
  <si>
    <t>RH00561</t>
  </si>
  <si>
    <t>Red Hat Enterprise Linux Server for HPC Compute Node with Extended Update Support, Self-support (Physical or Virtual Node)</t>
  </si>
  <si>
    <t>RH00561F3</t>
  </si>
  <si>
    <t>RH00592</t>
  </si>
  <si>
    <t>Red Hat Enterprise Linux Server for HPC Compute Node with Extended Update Support for IBM Power, LE, Self-support</t>
  </si>
  <si>
    <t>RH00592F3</t>
  </si>
  <si>
    <t>RH00560</t>
  </si>
  <si>
    <t>Red Hat Enterprise Linux Server for HPC Compute Node with Satellite, Self-support (Physical or Virtual Node)</t>
  </si>
  <si>
    <t>RH00560F3</t>
  </si>
  <si>
    <t>RH00583</t>
  </si>
  <si>
    <t>Red Hat Enterprise Linux Server for HPC Compute Node with Satellite and Extended Update Support, Self-support (Physical or Virtual Node)</t>
  </si>
  <si>
    <t>RH00583F3</t>
  </si>
  <si>
    <t>RH00555</t>
  </si>
  <si>
    <t>Red Hat Enterprise Linux Server for HPC Head Node, Premium (Physical or Virtual Nodes)</t>
  </si>
  <si>
    <t>RH00555F3</t>
  </si>
  <si>
    <t>RH00556</t>
  </si>
  <si>
    <t>Red Hat Enterprise Linux Server for HPC Head Node, Standard (Physical or Virtual Nodes)</t>
  </si>
  <si>
    <t>RH00556F3</t>
  </si>
  <si>
    <t>RH02573</t>
  </si>
  <si>
    <t>Red Hat Enterprise Linux Server for HPC Head Node for ARM, Standard (Physical Node)</t>
  </si>
  <si>
    <t>RH02573F3</t>
  </si>
  <si>
    <t>RH02579</t>
  </si>
  <si>
    <t>Red Hat Enterprise Linux Server for HPC Head Node for ARM, Premium (Physical)</t>
  </si>
  <si>
    <t>RH02579F3</t>
  </si>
  <si>
    <t>RH02580</t>
  </si>
  <si>
    <t>Red Hat Enterprise Linux Server for HPC Head Node for ARM with Satellite, Standard (Physical Node)</t>
  </si>
  <si>
    <t>RH02580F3</t>
  </si>
  <si>
    <t>RH02585</t>
  </si>
  <si>
    <t>Red Hat Enterprise Linux Server for HPC Head Node for ARM with Satellite, Premium (Physical)</t>
  </si>
  <si>
    <t>RH02585F3</t>
  </si>
  <si>
    <t>RH00573</t>
  </si>
  <si>
    <t>Red Hat Enterprise Linux Server for HPC Head Node for IBM Power, LE, Premium</t>
  </si>
  <si>
    <t>RH00573F3</t>
  </si>
  <si>
    <t>RH00574</t>
  </si>
  <si>
    <t>Red Hat Enterprise Linux Server for HPC Head Node for IBM Power, LE, Standard</t>
  </si>
  <si>
    <t>RH00574F3</t>
  </si>
  <si>
    <t>RH00557</t>
  </si>
  <si>
    <t>Red Hat Enterprise Linux Server for HPC Head Node with Satellite, Premium (Physical or Virtual Nodes)</t>
  </si>
  <si>
    <t>RH00557F3</t>
  </si>
  <si>
    <t>RH00558</t>
  </si>
  <si>
    <t>Red Hat Enterprise Linux Server for HPC Head Node with Satellite, Standard (Physical or Virtual Nodes)</t>
  </si>
  <si>
    <t>RH00558F3</t>
  </si>
  <si>
    <t>RH02574</t>
  </si>
  <si>
    <t>Red Hat Enterprise Linux Server for HPC for ARM, Single System, Standard (Physical)</t>
  </si>
  <si>
    <t>RH02574F3</t>
  </si>
  <si>
    <t>RH02575</t>
  </si>
  <si>
    <t>Red Hat Enterprise Linux Server for HPC for ARM, Single System, Premium (Physical)</t>
  </si>
  <si>
    <t>RH02575F3</t>
  </si>
  <si>
    <t>RH02576</t>
  </si>
  <si>
    <t>Red Hat Enterprise Linux Server for HPC for ARM, Single System with Satellite Standard (Physical)</t>
  </si>
  <si>
    <t>RH02576F3</t>
  </si>
  <si>
    <t>RH02586</t>
  </si>
  <si>
    <t>Red Hat Enterprise Linux Server for HPC for ARM, Single System with Satellite Premium (Physical)</t>
  </si>
  <si>
    <t>RH02586F3</t>
  </si>
  <si>
    <t>RH00586</t>
  </si>
  <si>
    <t>Red Hat Enterprise Linux Server for HPC with Satellite, Single System, Premium (Physical or Virtual Nodes)</t>
  </si>
  <si>
    <t>RH00586F3</t>
  </si>
  <si>
    <t>RH00587</t>
  </si>
  <si>
    <t>Red Hat Enterprise Linux Server for HPC with Satellite, Single System, Standard (Physical or Virtual Nodes)</t>
  </si>
  <si>
    <t>RH00587F3</t>
  </si>
  <si>
    <t>RH00008</t>
  </si>
  <si>
    <t>Red Hat Enterprise Linux Server with Satellite, Premium (Physical or Virtual Nodes)</t>
  </si>
  <si>
    <t>RH00008F3</t>
  </si>
  <si>
    <t>RH00009</t>
  </si>
  <si>
    <t>Red Hat Enterprise Linux Server with Satellite, Standard (Physical or Virtual Nodes)</t>
  </si>
  <si>
    <t>RH00009F3</t>
  </si>
  <si>
    <t>RH00023</t>
  </si>
  <si>
    <t>Red Hat Enterprise Linux Server with Satellite &amp; Resilient Storage, Premium (Physical or Virtual Nodes)</t>
  </si>
  <si>
    <t>RH00023F3</t>
  </si>
  <si>
    <t>RH00024</t>
  </si>
  <si>
    <t>Red Hat Enterprise Linux Server with Satellite &amp; Resilient Storage, Standard (Physical or Virtual Nodes)</t>
  </si>
  <si>
    <t>RH00024F3</t>
  </si>
  <si>
    <t>RH00018</t>
  </si>
  <si>
    <t>Red Hat Enterprise Linux Server with Satellite (Disaster Recovery), Premium (Physical or Virtual Nodes)</t>
  </si>
  <si>
    <t>RH00018F3</t>
  </si>
  <si>
    <t>RH00019</t>
  </si>
  <si>
    <t>Red Hat Enterprise Linux Server with Satellite (Disaster Recovery), Standard (Physical or Virtual Nodes)</t>
  </si>
  <si>
    <t>RH00019F3</t>
  </si>
  <si>
    <t>RH02881</t>
  </si>
  <si>
    <t>Red Hat Enterprise Linux Virtual Datacenter for Third Party Linux Migration (Annual)</t>
  </si>
  <si>
    <t>RH02881F3</t>
  </si>
  <si>
    <t>RH02879</t>
  </si>
  <si>
    <t>Red Hat Enterprise Linux Virtual Datacenter for Third Party Linux Migration with Extended Life Cycle Support (Annual)</t>
  </si>
  <si>
    <t>RH0923296</t>
  </si>
  <si>
    <t>Red Hat Enterprise Linux Workstation, Premium</t>
  </si>
  <si>
    <t>RH0923296F3</t>
  </si>
  <si>
    <t>RH0958488</t>
  </si>
  <si>
    <t>Red Hat Enterprise Linux Workstation, Standard</t>
  </si>
  <si>
    <t>RH0958488F3</t>
  </si>
  <si>
    <t>RH0981731</t>
  </si>
  <si>
    <t>Red Hat Enterprise Linux Workstation, Standard (Up to 4 Guests)</t>
  </si>
  <si>
    <t>4</t>
  </si>
  <si>
    <t>RH0981731F3</t>
  </si>
  <si>
    <t>RH0986300</t>
  </si>
  <si>
    <t>Red Hat Enterprise Linux Workstation, Self-support</t>
  </si>
  <si>
    <t>RH0986300F3</t>
  </si>
  <si>
    <t>RH0990680</t>
  </si>
  <si>
    <t>Red Hat Enterprise Linux Workstation, Self-support (Up to 4 Guests)</t>
  </si>
  <si>
    <t>RH0990680F3</t>
  </si>
  <si>
    <t>RH00816</t>
  </si>
  <si>
    <t>Red Hat Enterprise Linux for Distributed Computing (Edge Server with Unlimited Guests), Premium</t>
  </si>
  <si>
    <t>Edge Infrastructure</t>
  </si>
  <si>
    <t>RH00816F3</t>
  </si>
  <si>
    <t>RH00817</t>
  </si>
  <si>
    <t>Red Hat Enterprise Linux for Distributed Computing (Edge Server with Unlimited Guests), Standard</t>
  </si>
  <si>
    <t>RH00817F3</t>
  </si>
  <si>
    <t>RH00814</t>
  </si>
  <si>
    <t>Red Hat Enterprise Linux for Distributed Computing (Edge Server), Premium (Physical or Virtual Nodes)</t>
  </si>
  <si>
    <t>RH00814F3</t>
  </si>
  <si>
    <t>RH00815</t>
  </si>
  <si>
    <t>Red Hat Enterprise Linux for Distributed Computing (Edge Server), Standard (Physical or Virtual Nodes)</t>
  </si>
  <si>
    <t>RH00815F3</t>
  </si>
  <si>
    <t>RH00810</t>
  </si>
  <si>
    <t>Red Hat Enterprise Linux for Distributed Computing (Endpoint), Premium (Physical or Virtual Nodes)</t>
  </si>
  <si>
    <t>RH00810F3</t>
  </si>
  <si>
    <t>RH00811</t>
  </si>
  <si>
    <t>Red Hat Enterprise Linux for Distributed Computing (Endpoint), Standard (Physical or Virtual Nodes)</t>
  </si>
  <si>
    <t>RH00811F3</t>
  </si>
  <si>
    <t>RH00812</t>
  </si>
  <si>
    <t>Red Hat Enterprise Linux for Distributed Computing (Gateway), Premium (Physical or Virtual Nodes)</t>
  </si>
  <si>
    <t>RH00812F3</t>
  </si>
  <si>
    <t>RH00813</t>
  </si>
  <si>
    <t>Red Hat Enterprise Linux for Distributed Computing (Gateway), Standard (Physical or Virtual Nodes)</t>
  </si>
  <si>
    <t>RH00813F3</t>
  </si>
  <si>
    <t>RH00284</t>
  </si>
  <si>
    <t>Red Hat Enterprise Linux for IBM Power, LE, Premium (4 Cores, Up to 4 LPARs)</t>
  </si>
  <si>
    <t>RH00284F3</t>
  </si>
  <si>
    <t>RH00285</t>
  </si>
  <si>
    <t>Red Hat Enterprise Linux for IBM Power, LE, Standard (4 Cores, Up to 4 LPARs)</t>
  </si>
  <si>
    <t>RH00285F3</t>
  </si>
  <si>
    <t>RH00286</t>
  </si>
  <si>
    <t>Red Hat Enterprise Linux for IBM Power, LE with Smart Management, Premium (4 Cores, Up to 4 LPARs)</t>
  </si>
  <si>
    <t>RH00286F3</t>
  </si>
  <si>
    <t>RH00287</t>
  </si>
  <si>
    <t>Red Hat Enterprise Linux for IBM Power, LE with Smart Management, Standard (4 Cores, Up to 4 LPARs)</t>
  </si>
  <si>
    <t>RH00287F3</t>
  </si>
  <si>
    <t>RH01910</t>
  </si>
  <si>
    <t>Red Hat Enterprise Linux for IBM Power, LE, Premium (Physical or Virtual Nodes)</t>
  </si>
  <si>
    <t>RH01910F3</t>
  </si>
  <si>
    <t>RH01911</t>
  </si>
  <si>
    <t>Red Hat Enterprise Linux for IBM Power, LE, Standard (Physical or Virtual Nodes)</t>
  </si>
  <si>
    <t>RH01911F3</t>
  </si>
  <si>
    <t>RH01912</t>
  </si>
  <si>
    <t>Red Hat Enterprise Linux for IBM Power, LE with Smart Management, Premium (Physical or Virtual Nodes)</t>
  </si>
  <si>
    <t>RH01912F3</t>
  </si>
  <si>
    <t>RH01913</t>
  </si>
  <si>
    <t>Red Hat Enterprise Linux for IBM Power, LE with Smart Management, Standard (Physical or Virtual Nodes)</t>
  </si>
  <si>
    <t>RH01913F3</t>
  </si>
  <si>
    <t>RH02210</t>
  </si>
  <si>
    <t>Red Hat Enterprise Linux for IBM zSystems and IBM LinuxONE with Comprehensive Add-Ons, Premium</t>
  </si>
  <si>
    <t>RH02210F3</t>
  </si>
  <si>
    <t>RH00150</t>
  </si>
  <si>
    <t>Red Hat Enterprise Linux for SAP Applications, Premium (Physical or Virtual Nodes)</t>
  </si>
  <si>
    <t>RHEL SAP</t>
  </si>
  <si>
    <t>RH00150F3</t>
  </si>
  <si>
    <t>RH00151</t>
  </si>
  <si>
    <t>Red Hat Enterprise Linux for SAP Applications, Standard (Physical or Virtual Nodes)</t>
  </si>
  <si>
    <t>RH00151F3</t>
  </si>
  <si>
    <t>RH00158</t>
  </si>
  <si>
    <t>Red Hat Enterprise Linux for SAP Applications, Premium (Physical or Virtual Nodes) (Disaster Recovery)</t>
  </si>
  <si>
    <t>RH00158F3</t>
  </si>
  <si>
    <t>RH00159</t>
  </si>
  <si>
    <t>Red Hat Enterprise Linux for SAP Applications, Standard (Physical or Virtual Nodes) (Disaster Recovery)</t>
  </si>
  <si>
    <t>RH00159F3</t>
  </si>
  <si>
    <t>RH00640</t>
  </si>
  <si>
    <t>Red Hat Enterprise Linux for SAP Applications for IBM Power, LE, Premium (4 Cores, Up to 4 LPARs)</t>
  </si>
  <si>
    <t>RH00640F3</t>
  </si>
  <si>
    <t>RH00641</t>
  </si>
  <si>
    <t>Red Hat Enterprise Linux for SAP Applications for IBM Power, LE, Standard (4 Cores, Up to 4 LPARs)</t>
  </si>
  <si>
    <t>RH00641F3</t>
  </si>
  <si>
    <t>RH01922</t>
  </si>
  <si>
    <t>Red Hat Enterprise Linux for SAP Applications for IBM Power, LE, Premium (Physical or Virtual Nodes)</t>
  </si>
  <si>
    <t>RH01922F3</t>
  </si>
  <si>
    <t>RH01923</t>
  </si>
  <si>
    <t>Red Hat Enterprise Linux for SAP Applications for IBM Power, LE, Standard (Physical or Virtual Nodes)</t>
  </si>
  <si>
    <t>RH01923F3</t>
  </si>
  <si>
    <t>RH02212</t>
  </si>
  <si>
    <t>Red Hat Enterprise Linux for SAP Applications for IBM zSystems and IBM LinuxONE with Comprehensive Add-Ons, Premium</t>
  </si>
  <si>
    <t>RH02212F3</t>
  </si>
  <si>
    <t>RH00148</t>
  </si>
  <si>
    <t>Red Hat Enterprise Linux for SAP Applications for Virtual Datacenters, Premium</t>
  </si>
  <si>
    <t>RH00148F3</t>
  </si>
  <si>
    <t>RH00149</t>
  </si>
  <si>
    <t>Red Hat Enterprise Linux for SAP Applications for Virtual Datacenters, Standard</t>
  </si>
  <si>
    <t>RH00149F3</t>
  </si>
  <si>
    <t>RH00156</t>
  </si>
  <si>
    <t>Red Hat Enterprise Linux for SAP Applications for Virtual Datacenters, Premium (Disaster Recovery)</t>
  </si>
  <si>
    <t>RH00156F3</t>
  </si>
  <si>
    <t>RH00157</t>
  </si>
  <si>
    <t>Red Hat Enterprise Linux for SAP Applications for Virtual Datacenters, Standard (Disaster Recovery)</t>
  </si>
  <si>
    <t>RH00157F3</t>
  </si>
  <si>
    <t>RH00152</t>
  </si>
  <si>
    <t>Red Hat Enterprise Linux for SAP Applications for Virtual Datacenters with Satellite, Premium</t>
  </si>
  <si>
    <t>RH00152F3</t>
  </si>
  <si>
    <t>RH00153</t>
  </si>
  <si>
    <t>Red Hat Enterprise Linux for SAP Applications for Virtual Datacenters with Satellite, Standard</t>
  </si>
  <si>
    <t>RH00153F3</t>
  </si>
  <si>
    <t>RH00763</t>
  </si>
  <si>
    <t>Red Hat Enterprise Linux for SAP Solutions, Premium (Physical or Virtual Nodes)</t>
  </si>
  <si>
    <t>RH00763F3</t>
  </si>
  <si>
    <t>RH00764</t>
  </si>
  <si>
    <t>Red Hat Enterprise Linux for SAP Solutions, Standard (Physical or Virtual Nodes)</t>
  </si>
  <si>
    <t>RH00764F3</t>
  </si>
  <si>
    <t>RH00759</t>
  </si>
  <si>
    <t>Red Hat Enterprise Linux for SAP Solutions for IBM Power, LE, Premium (4 Cores, Up to 4 LPARs)</t>
  </si>
  <si>
    <t>RH00759F3</t>
  </si>
  <si>
    <t>RH00760</t>
  </si>
  <si>
    <t>Red Hat Enterprise Linux for SAP Solutions for IBM Power, LE, Standard (4 Cores, Up to 4 LPARs)</t>
  </si>
  <si>
    <t>RH00760F3</t>
  </si>
  <si>
    <t>RH02878</t>
  </si>
  <si>
    <t>Red Hat Enterprise Linux for Third Party Linux Migration, Standard (Physical or Virtual Nodes)</t>
  </si>
  <si>
    <t>RH02878F3</t>
  </si>
  <si>
    <t>RH02883</t>
  </si>
  <si>
    <t>Red Hat Enterprise Linux for Third Party Linux Migration with Extended Life Cycle Support, Standard (Physical or Virtual Nodes)</t>
  </si>
  <si>
    <t>RH00001</t>
  </si>
  <si>
    <t>Red Hat Enterprise Linux for Virtual Datacenters, Premium</t>
  </si>
  <si>
    <t>RH00001F3</t>
  </si>
  <si>
    <t>RH00002</t>
  </si>
  <si>
    <t>Red Hat Enterprise Linux for Virtual Datacenters, Standard</t>
  </si>
  <si>
    <t>RH00002F3</t>
  </si>
  <si>
    <t>RH00011</t>
  </si>
  <si>
    <t>Red Hat Enterprise Linux for Virtual Datacenters (Disaster Recovery), Premium</t>
  </si>
  <si>
    <t>RH00011F3</t>
  </si>
  <si>
    <t>RH00012</t>
  </si>
  <si>
    <t>Red Hat Enterprise Linux for Virtual Datacenters (Disaster Recovery), Standard</t>
  </si>
  <si>
    <t>RH00012F3</t>
  </si>
  <si>
    <t>RH00767</t>
  </si>
  <si>
    <t>Red Hat Enterprise Linux for Virtual Datacenters for SAP Solutions, Premium</t>
  </si>
  <si>
    <t>RH00767F3</t>
  </si>
  <si>
    <t>RH00768</t>
  </si>
  <si>
    <t>Red Hat Enterprise Linux for Virtual Datacenters for SAP Solutions, Standard</t>
  </si>
  <si>
    <t>RH00768F3</t>
  </si>
  <si>
    <t>RH00006</t>
  </si>
  <si>
    <t>Red Hat Enterprise Linux for Virtual Datacenters with Satellite, Premium</t>
  </si>
  <si>
    <t>RH00006F3</t>
  </si>
  <si>
    <t>RH00007</t>
  </si>
  <si>
    <t>Red Hat Enterprise Linux for Virtual Datacenters with Satellite, Standard</t>
  </si>
  <si>
    <t>RH00007F3</t>
  </si>
  <si>
    <t>RH00021</t>
  </si>
  <si>
    <t>Red Hat Enterprise Linux for Virtual Datacenters with Satellite &amp; Resilient Storage, Premium</t>
  </si>
  <si>
    <t>RH00021F3</t>
  </si>
  <si>
    <t>RH00022</t>
  </si>
  <si>
    <t>Red Hat Enterprise Linux for Virtual Datacenters with Satellite &amp; Resilient Storage, Standard</t>
  </si>
  <si>
    <t>RH00022F3</t>
  </si>
  <si>
    <t>RH00016</t>
  </si>
  <si>
    <t>Red Hat Enterprise Linux for Virtual Datacenters with Satellite (Disaster Recovery), Premium</t>
  </si>
  <si>
    <t>RH00016F3</t>
  </si>
  <si>
    <t>RH00017</t>
  </si>
  <si>
    <t>Red Hat Enterprise Linux for Virtual Datacenters with Satellite (Disaster Recovery), Standard</t>
  </si>
  <si>
    <t>RH00017F3</t>
  </si>
  <si>
    <t>RH00154</t>
  </si>
  <si>
    <t>Red Hat Enterprise Linux with Satellite for SAP Applications, Premium (Physical or Virtual Nodes)</t>
  </si>
  <si>
    <t>RH00154F3</t>
  </si>
  <si>
    <t>RH00155</t>
  </si>
  <si>
    <t>Red Hat Enterprise Linux with Satellite for SAP Applications, Standard (Physical or Virtual Nodes)</t>
  </si>
  <si>
    <t>RH00155F3</t>
  </si>
  <si>
    <t>RH00162</t>
  </si>
  <si>
    <t>Red Hat Enterprise Linux with Satellite for SAP Applications, Premium (Physical or Virtual Nodes) (Disaster Recovery)</t>
  </si>
  <si>
    <t>RH00162F3</t>
  </si>
  <si>
    <t>RH00163</t>
  </si>
  <si>
    <t>Red Hat Enterprise Linux with Satellite for SAP Applications, Standard (Physical or Virtual Nodes) (Disaster Recovery)</t>
  </si>
  <si>
    <t>RH00163F3</t>
  </si>
  <si>
    <t>RH00160</t>
  </si>
  <si>
    <t>Red Hat Enterprise Linux with Satellite for SAP Applications for Virtual Datacenters, Premium (Disaster Recovery)</t>
  </si>
  <si>
    <t>RH00160F3</t>
  </si>
  <si>
    <t>RH00161</t>
  </si>
  <si>
    <t>Red Hat Enterprise Linux with Satellite for SAP Applications for Virtual Datacenters, Standard (Disaster Recovery)</t>
  </si>
  <si>
    <t>RH00161F3</t>
  </si>
  <si>
    <t>RH00642</t>
  </si>
  <si>
    <t>Red Hat Enterprise Linux with Smart Management for SAP Applications for IBM Power, LE, Premium (4 Cores, Up to 4 LPARs)</t>
  </si>
  <si>
    <t>RH00642F3</t>
  </si>
  <si>
    <t>RH00643</t>
  </si>
  <si>
    <t>Red Hat Enterprise Linux with Smart Management for SAP Applications for IBM Power, LE, Standard (4 Cores, Up to 4 LPARs)</t>
  </si>
  <si>
    <t>RH00643F3</t>
  </si>
  <si>
    <t>RH01924</t>
  </si>
  <si>
    <t>Red Hat Enterprise Linux with Smart Management for SAP Applications for IBM Power, LE, Premium (Physical or Virtual Nodes)</t>
  </si>
  <si>
    <t>RH01924F3</t>
  </si>
  <si>
    <t>RH01925</t>
  </si>
  <si>
    <t>Red Hat Enterprise Linux with Smart Management for SAP Applications for IBM Power, LE, Standard (Physical or Virtual Nodes)</t>
  </si>
  <si>
    <t>RH01925F3</t>
  </si>
  <si>
    <t>RH00031</t>
  </si>
  <si>
    <t>Red Hat Satellite</t>
  </si>
  <si>
    <t>MODULE</t>
  </si>
  <si>
    <t>RH00031F3</t>
  </si>
  <si>
    <t>RH00039</t>
  </si>
  <si>
    <t>Red Hat Satellite (Disaster Recovery)</t>
  </si>
  <si>
    <t>RH00039F3</t>
  </si>
  <si>
    <t>RH00032</t>
  </si>
  <si>
    <t>Red Hat Satellite for Unlimited Guests</t>
  </si>
  <si>
    <t>RH00032F3</t>
  </si>
  <si>
    <t>RH00040</t>
  </si>
  <si>
    <t>Red Hat Satellite for Unlimited Guests (Disaster Recovery)</t>
  </si>
  <si>
    <t>RH00040F3</t>
  </si>
  <si>
    <t>RH00026</t>
  </si>
  <si>
    <t>Resilient Storage</t>
  </si>
  <si>
    <t>RH00026F3</t>
  </si>
  <si>
    <t>RH00034</t>
  </si>
  <si>
    <t>Resilient Storage (Disaster Recovery)</t>
  </si>
  <si>
    <t>RH00034F3</t>
  </si>
  <si>
    <t>RH00749</t>
  </si>
  <si>
    <t>Resilient Storage for IBM Power, LE for Unlimited Guests</t>
  </si>
  <si>
    <t>RH00749F3</t>
  </si>
  <si>
    <t>RH00750</t>
  </si>
  <si>
    <t>Resilient Storage for IBM Power, LE (4 Cores, Up to 4 LPARs)</t>
  </si>
  <si>
    <t>RH00750F3</t>
  </si>
  <si>
    <t>RH01938</t>
  </si>
  <si>
    <t>Resilient Storage for IBM Power LE</t>
  </si>
  <si>
    <t>RH01938F3</t>
  </si>
  <si>
    <t>RH00060</t>
  </si>
  <si>
    <t>Resilient Storage for Unlimited Guests</t>
  </si>
  <si>
    <t>RH00060F3</t>
  </si>
  <si>
    <t>RH00063</t>
  </si>
  <si>
    <t>Resilient Storage for Unlimited Guests (Disaster Recovery)</t>
  </si>
  <si>
    <t>RH00063F3</t>
  </si>
  <si>
    <t>Physical</t>
  </si>
  <si>
    <t xml:space="preserve">Satellite / Smart Management </t>
  </si>
  <si>
    <t>Virtual</t>
  </si>
  <si>
    <t>Is it for Edge, Endpoint or gateway?</t>
  </si>
  <si>
    <t>Virtual Datacenters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</si>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</sst>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5D40-7855-4605-8396-838795ACCD8A}">
  <dimension ref="A1:AG1000"/>
  <sheetViews>
    <sheetView tabSelected="1" zoomScale="70" zoomScaleNormal="70" workbookViewId="0">
      <selection activeCell="B14" sqref="B14"/>
    </sheetView>
  </sheetViews>
  <sheetFormatPr defaultColWidth="14.42578125" defaultRowHeight="15" x14ac:dyDescent="0.25"/>
  <cols>
    <col min="1" max="1" width="12.85546875" bestFit="1" customWidth="1"/>
    <col min="2" max="2" width="135" bestFit="1" customWidth="1"/>
    <col min="3" max="3" width="52.5703125" customWidth="1"/>
    <col min="4" max="5" width="48.7109375" customWidth="1"/>
    <col min="6" max="6" width="41" customWidth="1"/>
    <col min="7" max="7" width="38.7109375" customWidth="1"/>
    <col min="8" max="8" width="54.85546875" customWidth="1"/>
    <col min="9" max="9" width="41.140625" customWidth="1"/>
    <col min="10" max="10" width="53.85546875" customWidth="1"/>
    <col min="11" max="11" width="50.7109375" bestFit="1" customWidth="1"/>
    <col min="12" max="12" width="42" bestFit="1" customWidth="1"/>
    <col min="13" max="13" width="42.85546875" bestFit="1" customWidth="1"/>
    <col min="14" max="14" width="45.85546875" bestFit="1" customWidth="1"/>
    <col min="15" max="15" width="51.42578125" bestFit="1" customWidth="1"/>
    <col min="16" max="16" width="36.28515625" bestFit="1" customWidth="1"/>
    <col min="17" max="17" width="58.140625" bestFit="1" customWidth="1"/>
    <col min="18" max="18" width="59.28515625" bestFit="1" customWidth="1"/>
    <col min="19" max="19" width="47.85546875" bestFit="1" customWidth="1"/>
    <col min="20" max="20" width="50.140625" bestFit="1" customWidth="1"/>
    <col min="21" max="22" width="50.140625" customWidth="1"/>
    <col min="23" max="23" width="12" bestFit="1" customWidth="1"/>
    <col min="24" max="24" width="16.85546875" bestFit="1" customWidth="1"/>
    <col min="25" max="25" width="17.28515625" bestFit="1" customWidth="1"/>
    <col min="26" max="26" width="19.28515625" bestFit="1" customWidth="1"/>
    <col min="27" max="27" width="15.85546875" bestFit="1" customWidth="1"/>
    <col min="28" max="28" width="13.140625" bestFit="1" customWidth="1"/>
    <col min="29" max="29" width="13.85546875" bestFit="1" customWidth="1"/>
    <col min="30" max="30" width="22.85546875" bestFit="1" customWidth="1"/>
    <col min="31" max="31" width="17.85546875" bestFit="1" customWidth="1"/>
    <col min="32" max="32" width="37.28515625" bestFit="1" customWidth="1"/>
    <col min="33" max="33" width="20.28515625" bestFit="1" customWidth="1"/>
    <col min="34" max="46" width="8.7109375" customWidth="1"/>
  </cols>
  <sheetData>
    <row r="1" spans="1:3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516</v>
      </c>
      <c r="F1" s="1" t="s">
        <v>511</v>
      </c>
      <c r="G1" s="1" t="s">
        <v>513</v>
      </c>
      <c r="H1" s="1" t="s">
        <v>515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512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514</v>
      </c>
      <c r="V1" s="1"/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x14ac:dyDescent="0.25">
      <c r="A2" s="2" t="s">
        <v>26</v>
      </c>
      <c r="B2" s="2" t="s">
        <v>27</v>
      </c>
      <c r="C2" s="2" t="b">
        <f t="shared" ref="C2:C12" si="0">NOT(OR(ISNUMBER(SEARCH("IBM Power",B2)),ISNUMBER(SEARCH("ARM",B2))))</f>
        <v>1</v>
      </c>
      <c r="D2" s="2" t="b">
        <f>ISNUMBER(SEARCH("IBM POWER", B2))</f>
        <v>0</v>
      </c>
      <c r="E2" s="2" t="b">
        <f>ISNUMBER(SEARCH("ARM", B2))</f>
        <v>0</v>
      </c>
      <c r="F2" t="b">
        <f>ISNUMBER( SEARCH("physical",AF2))</f>
        <v>1</v>
      </c>
      <c r="G2" t="b">
        <f>OR(ISNUMBER(SEARCH("1", AE2)), ISNUMBER(SEARCH("Unlimited", AE2)), ISNUMBER(SEARCH("Virtual", B2)))</f>
        <v>1</v>
      </c>
      <c r="H2" s="2" t="b">
        <f>ISNUMBER( SEARCH("virtual datacenter",B2))</f>
        <v>0</v>
      </c>
      <c r="I2" s="2" t="b">
        <f t="shared" ref="I2:I33" si="1">ISNUMBER(SEARCH("SAP", B2))</f>
        <v>0</v>
      </c>
      <c r="J2" s="2" t="b">
        <f>ISNUMBER( SEARCH("SAP Applications",B2))</f>
        <v>0</v>
      </c>
      <c r="K2" s="2" t="b">
        <f t="shared" ref="K2:K33" si="2">ISNUMBER( SEARCH("SAP Solutions",B2))</f>
        <v>0</v>
      </c>
      <c r="L2" s="2" t="b">
        <f t="shared" ref="L2:L33" si="3">ISNUMBER(SEARCH("Premium", B2))</f>
        <v>0</v>
      </c>
      <c r="M2" s="2" t="b">
        <f t="shared" ref="M2:M33" si="4">ISNUMBER(SEARCH("Standard", B2))</f>
        <v>0</v>
      </c>
      <c r="N2" s="2" t="b">
        <f t="shared" ref="N2:N33" si="5">ISNUMBER(SEARCH("Self-support", B2))</f>
        <v>0</v>
      </c>
      <c r="O2" s="2" t="str">
        <f>IF(COUNTIF(P2:T2,"true")&gt;0,"TRUE","FALSE")</f>
        <v>TRUE</v>
      </c>
      <c r="P2" s="2" t="b">
        <f t="shared" ref="P2:P33" si="6">OR(ISNUMBER(SEARCH("satellite", B2)), ISNUMBER(SEARCH("smart management", B2)))</f>
        <v>0</v>
      </c>
      <c r="Q2" s="2" t="b">
        <f t="shared" ref="Q2:Q33" si="7">ISNUMBER(SEARCH("Extended Update support", B2))</f>
        <v>1</v>
      </c>
      <c r="R2" s="2" t="b">
        <f t="shared" ref="R2:R33" si="8">ISNUMBER(SEARCH("extended life cycle support", B2))</f>
        <v>0</v>
      </c>
      <c r="S2" s="2" t="b">
        <f t="shared" ref="S2:S33" si="9">ISNUMBER(SEARCH("high availability", B2))</f>
        <v>0</v>
      </c>
      <c r="T2" s="2" t="b">
        <f t="shared" ref="T2:T33" si="10">ISNUMBER(SEARCH("disaster recovery", B2))</f>
        <v>0</v>
      </c>
      <c r="U2" s="2" t="b">
        <f t="shared" ref="U2:U33" si="11">OR(ISNUMBER(SEARCH("edge", B2)), ISNUMBER(SEARCH("gateway", B2)), ISNUMBER(SEARCH("endpoint", B2)))</f>
        <v>0</v>
      </c>
      <c r="V2" s="2"/>
      <c r="W2" s="2" t="s">
        <v>28</v>
      </c>
      <c r="X2" s="2">
        <v>448</v>
      </c>
      <c r="Y2" s="2">
        <v>1209.0899999999999</v>
      </c>
      <c r="Z2" s="2" t="s">
        <v>29</v>
      </c>
      <c r="AA2" s="2" t="s">
        <v>30</v>
      </c>
      <c r="AD2" s="2" t="s">
        <v>31</v>
      </c>
      <c r="AF2" s="2" t="s">
        <v>32</v>
      </c>
      <c r="AG2" s="2" t="s">
        <v>33</v>
      </c>
    </row>
    <row r="3" spans="1:33" x14ac:dyDescent="0.25">
      <c r="A3" s="2" t="s">
        <v>34</v>
      </c>
      <c r="B3" s="2" t="s">
        <v>35</v>
      </c>
      <c r="C3" s="2" t="b">
        <f t="shared" si="0"/>
        <v>1</v>
      </c>
      <c r="D3" s="2" t="b">
        <f t="shared" ref="D3:D66" si="12">ISNUMBER(SEARCH("IBM POWER", B3))</f>
        <v>0</v>
      </c>
      <c r="E3" s="2" t="b">
        <f t="shared" ref="E3:E66" si="13">ISNUMBER(SEARCH("ARM", B3))</f>
        <v>0</v>
      </c>
      <c r="F3" t="b">
        <f t="shared" ref="F3:F66" si="14">ISNUMBER( SEARCH("physical",AF3))</f>
        <v>1</v>
      </c>
      <c r="G3" t="b">
        <f t="shared" ref="G3:G66" si="15">OR(ISNUMBER(SEARCH("1", AE3)), ISNUMBER(SEARCH("Unlimited", AE3)), ISNUMBER(SEARCH("Virtual", B3)))</f>
        <v>1</v>
      </c>
      <c r="H3" s="2" t="b">
        <f t="shared" ref="H3:H33" si="16">ISNUMBER( SEARCH("virtual datacenter",B3))</f>
        <v>0</v>
      </c>
      <c r="I3" s="2" t="b">
        <f t="shared" si="1"/>
        <v>0</v>
      </c>
      <c r="J3" s="2" t="b">
        <f t="shared" ref="J3:J66" si="17">ISNUMBER( SEARCH("SAP Applications",B3))</f>
        <v>0</v>
      </c>
      <c r="K3" s="2" t="b">
        <f t="shared" si="2"/>
        <v>0</v>
      </c>
      <c r="L3" s="2" t="b">
        <f t="shared" si="3"/>
        <v>0</v>
      </c>
      <c r="M3" s="2" t="b">
        <f t="shared" si="4"/>
        <v>0</v>
      </c>
      <c r="N3" s="2" t="b">
        <f t="shared" si="5"/>
        <v>0</v>
      </c>
      <c r="O3" s="2" t="str">
        <f t="shared" ref="O3:O65" si="18">IF(COUNTIF(P3:T3,"true")&gt;0,"TRUE","FALSE")</f>
        <v>TRUE</v>
      </c>
      <c r="P3" s="2" t="b">
        <f t="shared" si="6"/>
        <v>0</v>
      </c>
      <c r="Q3" s="2" t="b">
        <f t="shared" si="7"/>
        <v>1</v>
      </c>
      <c r="R3" s="2" t="b">
        <f t="shared" si="8"/>
        <v>0</v>
      </c>
      <c r="S3" s="2" t="b">
        <f t="shared" si="9"/>
        <v>0</v>
      </c>
      <c r="T3" s="2" t="b">
        <f t="shared" si="10"/>
        <v>0</v>
      </c>
      <c r="U3" s="2" t="b">
        <f t="shared" si="11"/>
        <v>0</v>
      </c>
      <c r="V3" s="2"/>
      <c r="W3" s="2" t="s">
        <v>28</v>
      </c>
      <c r="X3" s="2">
        <v>1379</v>
      </c>
      <c r="Y3" s="2">
        <v>3724.14</v>
      </c>
      <c r="Z3" s="2" t="s">
        <v>29</v>
      </c>
      <c r="AA3" s="2" t="s">
        <v>30</v>
      </c>
      <c r="AD3" s="2" t="s">
        <v>31</v>
      </c>
      <c r="AE3" s="2" t="s">
        <v>36</v>
      </c>
      <c r="AF3" s="2" t="s">
        <v>37</v>
      </c>
      <c r="AG3" s="2" t="s">
        <v>38</v>
      </c>
    </row>
    <row r="4" spans="1:33" x14ac:dyDescent="0.25">
      <c r="A4" s="2" t="s">
        <v>39</v>
      </c>
      <c r="B4" s="2" t="s">
        <v>40</v>
      </c>
      <c r="C4" s="2" t="b">
        <f t="shared" si="0"/>
        <v>1</v>
      </c>
      <c r="D4" s="2" t="b">
        <f t="shared" si="12"/>
        <v>0</v>
      </c>
      <c r="E4" s="2" t="b">
        <f t="shared" si="13"/>
        <v>0</v>
      </c>
      <c r="F4" t="b">
        <f t="shared" si="14"/>
        <v>0</v>
      </c>
      <c r="G4" t="b">
        <f t="shared" si="15"/>
        <v>0</v>
      </c>
      <c r="H4" s="2" t="b">
        <f t="shared" si="16"/>
        <v>0</v>
      </c>
      <c r="I4" s="2" t="b">
        <f t="shared" si="1"/>
        <v>0</v>
      </c>
      <c r="J4" s="2" t="b">
        <f t="shared" si="17"/>
        <v>0</v>
      </c>
      <c r="K4" s="2" t="b">
        <f t="shared" si="2"/>
        <v>0</v>
      </c>
      <c r="L4" s="2" t="b">
        <f t="shared" si="3"/>
        <v>0</v>
      </c>
      <c r="M4" s="2" t="b">
        <f t="shared" si="4"/>
        <v>0</v>
      </c>
      <c r="N4" s="2" t="b">
        <f t="shared" si="5"/>
        <v>0</v>
      </c>
      <c r="O4" s="2" t="str">
        <f t="shared" si="18"/>
        <v>TRUE</v>
      </c>
      <c r="P4" s="2" t="b">
        <f t="shared" si="6"/>
        <v>0</v>
      </c>
      <c r="Q4" s="2" t="b">
        <f t="shared" si="7"/>
        <v>1</v>
      </c>
      <c r="R4" s="2" t="b">
        <f t="shared" si="8"/>
        <v>0</v>
      </c>
      <c r="S4" s="2" t="b">
        <f t="shared" si="9"/>
        <v>0</v>
      </c>
      <c r="T4" s="2" t="b">
        <f t="shared" si="10"/>
        <v>0</v>
      </c>
      <c r="U4" s="2" t="b">
        <f t="shared" si="11"/>
        <v>0</v>
      </c>
      <c r="V4" s="2"/>
      <c r="W4" s="2" t="s">
        <v>28</v>
      </c>
      <c r="X4" s="2">
        <v>1798</v>
      </c>
      <c r="Y4" s="2">
        <v>4854.9799999999996</v>
      </c>
      <c r="Z4" s="2" t="s">
        <v>29</v>
      </c>
      <c r="AD4" s="2" t="s">
        <v>31</v>
      </c>
      <c r="AE4" s="2" t="s">
        <v>41</v>
      </c>
      <c r="AF4" s="2" t="s">
        <v>42</v>
      </c>
      <c r="AG4" s="2" t="s">
        <v>43</v>
      </c>
    </row>
    <row r="5" spans="1:33" x14ac:dyDescent="0.25">
      <c r="A5" s="2" t="s">
        <v>44</v>
      </c>
      <c r="B5" s="2" t="s">
        <v>45</v>
      </c>
      <c r="C5" s="2" t="b">
        <f t="shared" si="0"/>
        <v>1</v>
      </c>
      <c r="D5" s="2" t="b">
        <f t="shared" si="12"/>
        <v>0</v>
      </c>
      <c r="E5" s="2" t="b">
        <f t="shared" si="13"/>
        <v>0</v>
      </c>
      <c r="F5" t="b">
        <f t="shared" si="14"/>
        <v>1</v>
      </c>
      <c r="G5" t="b">
        <f t="shared" si="15"/>
        <v>0</v>
      </c>
      <c r="H5" s="2" t="b">
        <f t="shared" si="16"/>
        <v>0</v>
      </c>
      <c r="I5" s="2" t="b">
        <f t="shared" si="1"/>
        <v>0</v>
      </c>
      <c r="J5" s="2" t="b">
        <f t="shared" si="17"/>
        <v>0</v>
      </c>
      <c r="K5" s="2" t="b">
        <f t="shared" si="2"/>
        <v>0</v>
      </c>
      <c r="L5" s="2" t="b">
        <f t="shared" si="3"/>
        <v>0</v>
      </c>
      <c r="M5" s="2" t="b">
        <f t="shared" si="4"/>
        <v>0</v>
      </c>
      <c r="N5" s="2" t="b">
        <f t="shared" si="5"/>
        <v>0</v>
      </c>
      <c r="O5" s="2" t="str">
        <f t="shared" si="18"/>
        <v>TRUE</v>
      </c>
      <c r="P5" s="2" t="b">
        <f t="shared" si="6"/>
        <v>0</v>
      </c>
      <c r="Q5" s="2" t="b">
        <f t="shared" si="7"/>
        <v>1</v>
      </c>
      <c r="R5" s="2" t="b">
        <f t="shared" si="8"/>
        <v>0</v>
      </c>
      <c r="S5" s="2" t="b">
        <f t="shared" si="9"/>
        <v>0</v>
      </c>
      <c r="T5" s="2" t="b">
        <f t="shared" si="10"/>
        <v>0</v>
      </c>
      <c r="U5" s="2" t="b">
        <f t="shared" si="11"/>
        <v>0</v>
      </c>
      <c r="V5" s="2"/>
      <c r="W5" s="2" t="s">
        <v>28</v>
      </c>
      <c r="X5" s="2">
        <v>153</v>
      </c>
      <c r="Y5" s="2">
        <v>413.59</v>
      </c>
      <c r="Z5" s="2" t="s">
        <v>29</v>
      </c>
      <c r="AD5" s="2" t="s">
        <v>31</v>
      </c>
      <c r="AE5" s="2" t="s">
        <v>41</v>
      </c>
      <c r="AF5" s="2" t="s">
        <v>32</v>
      </c>
      <c r="AG5" s="2" t="s">
        <v>46</v>
      </c>
    </row>
    <row r="6" spans="1:33" x14ac:dyDescent="0.25">
      <c r="A6" s="2" t="s">
        <v>47</v>
      </c>
      <c r="B6" s="2" t="s">
        <v>48</v>
      </c>
      <c r="C6" s="2" t="b">
        <f t="shared" si="0"/>
        <v>1</v>
      </c>
      <c r="D6" s="2" t="b">
        <f t="shared" si="12"/>
        <v>0</v>
      </c>
      <c r="E6" s="2" t="b">
        <f t="shared" si="13"/>
        <v>0</v>
      </c>
      <c r="F6" t="b">
        <f t="shared" si="14"/>
        <v>1</v>
      </c>
      <c r="G6" t="b">
        <f t="shared" si="15"/>
        <v>1</v>
      </c>
      <c r="H6" s="2" t="b">
        <f t="shared" si="16"/>
        <v>0</v>
      </c>
      <c r="I6" s="2" t="b">
        <f t="shared" si="1"/>
        <v>0</v>
      </c>
      <c r="J6" s="2" t="b">
        <f t="shared" si="17"/>
        <v>0</v>
      </c>
      <c r="K6" s="2" t="b">
        <f t="shared" si="2"/>
        <v>0</v>
      </c>
      <c r="L6" s="2" t="b">
        <f t="shared" si="3"/>
        <v>0</v>
      </c>
      <c r="M6" s="2" t="b">
        <f t="shared" si="4"/>
        <v>0</v>
      </c>
      <c r="N6" s="2" t="b">
        <f t="shared" si="5"/>
        <v>0</v>
      </c>
      <c r="O6" s="2" t="str">
        <f t="shared" si="18"/>
        <v>TRUE</v>
      </c>
      <c r="P6" s="2" t="b">
        <f t="shared" si="6"/>
        <v>0</v>
      </c>
      <c r="Q6" s="2" t="b">
        <f t="shared" si="7"/>
        <v>1</v>
      </c>
      <c r="R6" s="2" t="b">
        <f t="shared" si="8"/>
        <v>0</v>
      </c>
      <c r="S6" s="2" t="b">
        <f t="shared" si="9"/>
        <v>0</v>
      </c>
      <c r="T6" s="2" t="b">
        <f t="shared" si="10"/>
        <v>0</v>
      </c>
      <c r="U6" s="2" t="b">
        <f t="shared" si="11"/>
        <v>0</v>
      </c>
      <c r="V6" s="2"/>
      <c r="W6" s="2" t="s">
        <v>28</v>
      </c>
      <c r="X6" s="2">
        <v>1379</v>
      </c>
      <c r="Y6" s="2">
        <v>3724.14</v>
      </c>
      <c r="Z6" s="2" t="s">
        <v>29</v>
      </c>
      <c r="AA6" s="2" t="s">
        <v>30</v>
      </c>
      <c r="AD6" s="2" t="s">
        <v>31</v>
      </c>
      <c r="AE6" s="2" t="s">
        <v>36</v>
      </c>
      <c r="AF6" s="2" t="s">
        <v>37</v>
      </c>
      <c r="AG6" s="2" t="s">
        <v>49</v>
      </c>
    </row>
    <row r="7" spans="1:33" x14ac:dyDescent="0.25">
      <c r="A7" s="2" t="s">
        <v>50</v>
      </c>
      <c r="B7" s="2" t="s">
        <v>51</v>
      </c>
      <c r="C7" s="2" t="b">
        <f t="shared" si="0"/>
        <v>1</v>
      </c>
      <c r="D7" s="2" t="b">
        <f t="shared" si="12"/>
        <v>0</v>
      </c>
      <c r="E7" s="2" t="b">
        <f t="shared" si="13"/>
        <v>0</v>
      </c>
      <c r="F7" t="b">
        <f t="shared" si="14"/>
        <v>1</v>
      </c>
      <c r="G7" t="b">
        <f t="shared" si="15"/>
        <v>1</v>
      </c>
      <c r="H7" s="2" t="b">
        <f t="shared" si="16"/>
        <v>0</v>
      </c>
      <c r="I7" s="2" t="b">
        <f t="shared" si="1"/>
        <v>0</v>
      </c>
      <c r="J7" s="2" t="b">
        <f t="shared" si="17"/>
        <v>0</v>
      </c>
      <c r="K7" s="2" t="b">
        <f t="shared" si="2"/>
        <v>0</v>
      </c>
      <c r="L7" s="2" t="b">
        <f t="shared" si="3"/>
        <v>0</v>
      </c>
      <c r="M7" s="2" t="b">
        <f t="shared" si="4"/>
        <v>0</v>
      </c>
      <c r="N7" s="2" t="b">
        <f t="shared" si="5"/>
        <v>0</v>
      </c>
      <c r="O7" s="2" t="str">
        <f t="shared" si="18"/>
        <v>TRUE</v>
      </c>
      <c r="P7" s="2" t="b">
        <f t="shared" si="6"/>
        <v>0</v>
      </c>
      <c r="Q7" s="2" t="b">
        <f t="shared" si="7"/>
        <v>1</v>
      </c>
      <c r="R7" s="2" t="b">
        <f t="shared" si="8"/>
        <v>0</v>
      </c>
      <c r="S7" s="2" t="b">
        <f t="shared" si="9"/>
        <v>0</v>
      </c>
      <c r="T7" s="2" t="b">
        <f t="shared" si="10"/>
        <v>0</v>
      </c>
      <c r="U7" s="2" t="b">
        <f t="shared" si="11"/>
        <v>0</v>
      </c>
      <c r="V7" s="2"/>
      <c r="W7" s="2" t="s">
        <v>28</v>
      </c>
      <c r="X7" s="2">
        <v>448</v>
      </c>
      <c r="Y7" s="2">
        <v>1209.0899999999999</v>
      </c>
      <c r="Z7" s="2" t="s">
        <v>29</v>
      </c>
      <c r="AA7" s="2" t="s">
        <v>30</v>
      </c>
      <c r="AD7" s="2" t="s">
        <v>31</v>
      </c>
      <c r="AF7" s="2" t="s">
        <v>32</v>
      </c>
      <c r="AG7" s="2" t="s">
        <v>52</v>
      </c>
    </row>
    <row r="8" spans="1:33" x14ac:dyDescent="0.25">
      <c r="A8" s="2" t="s">
        <v>53</v>
      </c>
      <c r="B8" s="2" t="s">
        <v>54</v>
      </c>
      <c r="C8" s="2" t="b">
        <f t="shared" si="0"/>
        <v>1</v>
      </c>
      <c r="D8" s="2" t="b">
        <f t="shared" si="12"/>
        <v>0</v>
      </c>
      <c r="E8" s="2" t="b">
        <f t="shared" si="13"/>
        <v>0</v>
      </c>
      <c r="F8" t="b">
        <f t="shared" si="14"/>
        <v>0</v>
      </c>
      <c r="G8" t="b">
        <f t="shared" si="15"/>
        <v>0</v>
      </c>
      <c r="H8" s="2" t="b">
        <f t="shared" si="16"/>
        <v>0</v>
      </c>
      <c r="I8" s="2" t="b">
        <f t="shared" si="1"/>
        <v>0</v>
      </c>
      <c r="J8" s="2" t="b">
        <f t="shared" si="17"/>
        <v>0</v>
      </c>
      <c r="K8" s="2" t="b">
        <f t="shared" si="2"/>
        <v>0</v>
      </c>
      <c r="L8" s="2" t="b">
        <f t="shared" si="3"/>
        <v>0</v>
      </c>
      <c r="M8" s="2" t="b">
        <f t="shared" si="4"/>
        <v>0</v>
      </c>
      <c r="N8" s="2" t="b">
        <f t="shared" si="5"/>
        <v>0</v>
      </c>
      <c r="O8" s="2" t="str">
        <f t="shared" si="18"/>
        <v>TRUE</v>
      </c>
      <c r="P8" s="2" t="b">
        <f t="shared" si="6"/>
        <v>0</v>
      </c>
      <c r="Q8" s="2" t="b">
        <f t="shared" si="7"/>
        <v>0</v>
      </c>
      <c r="R8" s="2" t="b">
        <f t="shared" si="8"/>
        <v>1</v>
      </c>
      <c r="S8" s="2" t="b">
        <f t="shared" si="9"/>
        <v>0</v>
      </c>
      <c r="T8" s="2" t="b">
        <f t="shared" si="10"/>
        <v>0</v>
      </c>
      <c r="U8" s="2" t="b">
        <f t="shared" si="11"/>
        <v>0</v>
      </c>
      <c r="V8" s="2"/>
      <c r="W8" s="2" t="s">
        <v>28</v>
      </c>
      <c r="X8" s="2">
        <v>4347</v>
      </c>
      <c r="Z8" s="2" t="s">
        <v>29</v>
      </c>
      <c r="AA8" s="2" t="s">
        <v>41</v>
      </c>
      <c r="AD8" s="2" t="s">
        <v>31</v>
      </c>
      <c r="AE8" s="2" t="s">
        <v>41</v>
      </c>
      <c r="AF8" s="2" t="s">
        <v>42</v>
      </c>
    </row>
    <row r="9" spans="1:33" x14ac:dyDescent="0.25">
      <c r="A9" s="2" t="s">
        <v>55</v>
      </c>
      <c r="B9" s="2" t="s">
        <v>56</v>
      </c>
      <c r="C9" s="2" t="b">
        <f t="shared" si="0"/>
        <v>1</v>
      </c>
      <c r="D9" s="2" t="b">
        <f t="shared" si="12"/>
        <v>0</v>
      </c>
      <c r="E9" s="2" t="b">
        <f t="shared" si="13"/>
        <v>0</v>
      </c>
      <c r="F9" t="b">
        <f t="shared" si="14"/>
        <v>0</v>
      </c>
      <c r="G9" t="b">
        <f t="shared" si="15"/>
        <v>0</v>
      </c>
      <c r="H9" s="2" t="b">
        <f t="shared" si="16"/>
        <v>0</v>
      </c>
      <c r="I9" s="2" t="b">
        <f t="shared" si="1"/>
        <v>0</v>
      </c>
      <c r="J9" s="2" t="b">
        <f t="shared" si="17"/>
        <v>0</v>
      </c>
      <c r="K9" s="2" t="b">
        <f t="shared" si="2"/>
        <v>0</v>
      </c>
      <c r="L9" s="2" t="b">
        <f t="shared" si="3"/>
        <v>0</v>
      </c>
      <c r="M9" s="2" t="b">
        <f t="shared" si="4"/>
        <v>0</v>
      </c>
      <c r="N9" s="2" t="b">
        <f t="shared" si="5"/>
        <v>0</v>
      </c>
      <c r="O9" s="2" t="str">
        <f t="shared" si="18"/>
        <v>TRUE</v>
      </c>
      <c r="P9" s="2" t="b">
        <f t="shared" si="6"/>
        <v>0</v>
      </c>
      <c r="Q9" s="2" t="b">
        <f t="shared" si="7"/>
        <v>1</v>
      </c>
      <c r="R9" s="2" t="b">
        <f t="shared" si="8"/>
        <v>0</v>
      </c>
      <c r="S9" s="2" t="b">
        <f t="shared" si="9"/>
        <v>0</v>
      </c>
      <c r="T9" s="2" t="b">
        <f t="shared" si="10"/>
        <v>0</v>
      </c>
      <c r="U9" s="2" t="b">
        <f t="shared" si="11"/>
        <v>0</v>
      </c>
      <c r="V9" s="2"/>
      <c r="W9" s="2" t="s">
        <v>28</v>
      </c>
      <c r="X9" s="2">
        <v>172</v>
      </c>
      <c r="Y9" s="2">
        <v>463.89</v>
      </c>
      <c r="Z9" s="2" t="s">
        <v>29</v>
      </c>
      <c r="AA9" s="2" t="s">
        <v>30</v>
      </c>
      <c r="AD9" s="2" t="s">
        <v>31</v>
      </c>
      <c r="AE9" s="2" t="s">
        <v>41</v>
      </c>
      <c r="AF9" s="2" t="s">
        <v>57</v>
      </c>
      <c r="AG9" s="2" t="s">
        <v>58</v>
      </c>
    </row>
    <row r="10" spans="1:33" x14ac:dyDescent="0.25">
      <c r="A10" s="2" t="s">
        <v>59</v>
      </c>
      <c r="B10" s="2" t="s">
        <v>60</v>
      </c>
      <c r="C10" s="2" t="b">
        <f t="shared" si="0"/>
        <v>1</v>
      </c>
      <c r="D10" s="2" t="b">
        <f t="shared" si="12"/>
        <v>0</v>
      </c>
      <c r="E10" s="2" t="b">
        <f t="shared" si="13"/>
        <v>0</v>
      </c>
      <c r="F10" t="b">
        <f t="shared" si="14"/>
        <v>1</v>
      </c>
      <c r="G10" t="b">
        <f t="shared" si="15"/>
        <v>1</v>
      </c>
      <c r="H10" s="2" t="b">
        <f t="shared" si="16"/>
        <v>0</v>
      </c>
      <c r="I10" s="2" t="b">
        <f t="shared" si="1"/>
        <v>0</v>
      </c>
      <c r="J10" s="2" t="b">
        <f t="shared" si="17"/>
        <v>0</v>
      </c>
      <c r="K10" s="2" t="b">
        <f t="shared" si="2"/>
        <v>0</v>
      </c>
      <c r="L10" s="2" t="b">
        <f t="shared" si="3"/>
        <v>0</v>
      </c>
      <c r="M10" s="2" t="b">
        <f t="shared" si="4"/>
        <v>0</v>
      </c>
      <c r="N10" s="2" t="b">
        <f t="shared" si="5"/>
        <v>0</v>
      </c>
      <c r="O10" s="2" t="str">
        <f t="shared" si="18"/>
        <v>TRUE</v>
      </c>
      <c r="P10" s="2" t="b">
        <f t="shared" si="6"/>
        <v>0</v>
      </c>
      <c r="Q10" s="2" t="b">
        <f t="shared" si="7"/>
        <v>1</v>
      </c>
      <c r="R10" s="2" t="b">
        <f t="shared" si="8"/>
        <v>0</v>
      </c>
      <c r="S10" s="2" t="b">
        <f t="shared" si="9"/>
        <v>0</v>
      </c>
      <c r="T10" s="2" t="b">
        <f t="shared" si="10"/>
        <v>0</v>
      </c>
      <c r="U10" s="2" t="b">
        <f t="shared" si="11"/>
        <v>0</v>
      </c>
      <c r="V10" s="2"/>
      <c r="W10" s="2" t="s">
        <v>28</v>
      </c>
      <c r="X10" s="2">
        <v>103</v>
      </c>
      <c r="Y10" s="2">
        <v>277.58999999999997</v>
      </c>
      <c r="Z10" s="2" t="s">
        <v>29</v>
      </c>
      <c r="AA10" s="2" t="s">
        <v>30</v>
      </c>
      <c r="AD10" s="2" t="s">
        <v>31</v>
      </c>
      <c r="AE10" s="2" t="s">
        <v>61</v>
      </c>
      <c r="AF10" s="2" t="s">
        <v>32</v>
      </c>
      <c r="AG10" s="2" t="s">
        <v>62</v>
      </c>
    </row>
    <row r="11" spans="1:33" x14ac:dyDescent="0.25">
      <c r="A11" s="2" t="s">
        <v>63</v>
      </c>
      <c r="B11" s="2" t="s">
        <v>64</v>
      </c>
      <c r="C11" s="2" t="b">
        <f t="shared" si="0"/>
        <v>1</v>
      </c>
      <c r="D11" s="2" t="b">
        <f t="shared" si="12"/>
        <v>0</v>
      </c>
      <c r="E11" s="2" t="b">
        <f t="shared" si="13"/>
        <v>0</v>
      </c>
      <c r="F11" t="b">
        <f t="shared" si="14"/>
        <v>0</v>
      </c>
      <c r="G11" t="b">
        <f t="shared" si="15"/>
        <v>0</v>
      </c>
      <c r="H11" s="2" t="b">
        <f t="shared" si="16"/>
        <v>0</v>
      </c>
      <c r="I11" s="2" t="b">
        <f t="shared" si="1"/>
        <v>0</v>
      </c>
      <c r="J11" s="2" t="b">
        <f t="shared" si="17"/>
        <v>0</v>
      </c>
      <c r="K11" s="2" t="b">
        <f t="shared" si="2"/>
        <v>0</v>
      </c>
      <c r="L11" s="2" t="b">
        <f t="shared" si="3"/>
        <v>0</v>
      </c>
      <c r="M11" s="2" t="b">
        <f t="shared" si="4"/>
        <v>0</v>
      </c>
      <c r="N11" s="2" t="b">
        <f t="shared" si="5"/>
        <v>0</v>
      </c>
      <c r="O11" s="2" t="str">
        <f t="shared" si="18"/>
        <v>TRUE</v>
      </c>
      <c r="P11" s="2" t="b">
        <f t="shared" si="6"/>
        <v>0</v>
      </c>
      <c r="Q11" s="2" t="b">
        <f t="shared" si="7"/>
        <v>1</v>
      </c>
      <c r="R11" s="2" t="b">
        <f t="shared" si="8"/>
        <v>0</v>
      </c>
      <c r="S11" s="2" t="b">
        <f t="shared" si="9"/>
        <v>0</v>
      </c>
      <c r="T11" s="2" t="b">
        <f t="shared" si="10"/>
        <v>1</v>
      </c>
      <c r="U11" s="2" t="b">
        <f t="shared" si="11"/>
        <v>0</v>
      </c>
      <c r="V11" s="2"/>
      <c r="W11" s="2" t="s">
        <v>28</v>
      </c>
      <c r="X11" s="2">
        <v>86</v>
      </c>
      <c r="Y11" s="2">
        <v>232.88</v>
      </c>
      <c r="Z11" s="2" t="s">
        <v>29</v>
      </c>
      <c r="AA11" s="2" t="s">
        <v>30</v>
      </c>
      <c r="AD11" s="2" t="s">
        <v>31</v>
      </c>
      <c r="AE11" s="2" t="s">
        <v>41</v>
      </c>
      <c r="AF11" s="2" t="s">
        <v>57</v>
      </c>
      <c r="AG11" s="2" t="s">
        <v>65</v>
      </c>
    </row>
    <row r="12" spans="1:33" x14ac:dyDescent="0.25">
      <c r="A12" s="2" t="s">
        <v>66</v>
      </c>
      <c r="B12" s="2" t="s">
        <v>67</v>
      </c>
      <c r="C12" s="2" t="b">
        <f t="shared" si="0"/>
        <v>0</v>
      </c>
      <c r="D12" s="2" t="b">
        <f t="shared" si="12"/>
        <v>1</v>
      </c>
      <c r="E12" s="2" t="b">
        <f t="shared" si="13"/>
        <v>0</v>
      </c>
      <c r="F12" t="b">
        <f t="shared" si="14"/>
        <v>0</v>
      </c>
      <c r="G12" t="b">
        <f t="shared" si="15"/>
        <v>1</v>
      </c>
      <c r="H12" s="2" t="b">
        <f t="shared" si="16"/>
        <v>0</v>
      </c>
      <c r="I12" s="2" t="b">
        <f t="shared" si="1"/>
        <v>0</v>
      </c>
      <c r="J12" s="2" t="b">
        <f t="shared" si="17"/>
        <v>0</v>
      </c>
      <c r="K12" s="2" t="b">
        <f t="shared" si="2"/>
        <v>0</v>
      </c>
      <c r="L12" s="2" t="b">
        <f t="shared" si="3"/>
        <v>0</v>
      </c>
      <c r="M12" s="2" t="b">
        <f t="shared" si="4"/>
        <v>0</v>
      </c>
      <c r="N12" s="2" t="b">
        <f t="shared" si="5"/>
        <v>0</v>
      </c>
      <c r="O12" s="2" t="str">
        <f t="shared" si="18"/>
        <v>TRUE</v>
      </c>
      <c r="P12" s="2" t="b">
        <f t="shared" si="6"/>
        <v>0</v>
      </c>
      <c r="Q12" s="2" t="b">
        <f t="shared" si="7"/>
        <v>1</v>
      </c>
      <c r="R12" s="2" t="b">
        <f t="shared" si="8"/>
        <v>0</v>
      </c>
      <c r="S12" s="2" t="b">
        <f t="shared" si="9"/>
        <v>0</v>
      </c>
      <c r="T12" s="2" t="b">
        <f t="shared" si="10"/>
        <v>0</v>
      </c>
      <c r="U12" s="2" t="b">
        <f t="shared" si="11"/>
        <v>0</v>
      </c>
      <c r="V12" s="2"/>
      <c r="W12" s="2" t="s">
        <v>28</v>
      </c>
      <c r="X12" s="2">
        <v>535</v>
      </c>
      <c r="Y12" s="2">
        <v>1443.83</v>
      </c>
      <c r="Z12" s="2" t="s">
        <v>29</v>
      </c>
      <c r="AA12" s="2" t="s">
        <v>30</v>
      </c>
      <c r="AD12" s="2" t="s">
        <v>31</v>
      </c>
      <c r="AE12" s="2" t="s">
        <v>36</v>
      </c>
      <c r="AF12" s="2" t="s">
        <v>57</v>
      </c>
      <c r="AG12" s="2" t="s">
        <v>68</v>
      </c>
    </row>
    <row r="13" spans="1:33" x14ac:dyDescent="0.25">
      <c r="A13" s="2" t="s">
        <v>69</v>
      </c>
      <c r="B13" s="2" t="s">
        <v>70</v>
      </c>
      <c r="C13" s="2" t="b">
        <f>NOT(OR(ISNUMBER(SEARCH("IBM Power",B13)),ISNUMBER(SEARCH("ARM",B13))))</f>
        <v>0</v>
      </c>
      <c r="D13" s="2" t="b">
        <f t="shared" si="12"/>
        <v>1</v>
      </c>
      <c r="E13" s="2" t="b">
        <f t="shared" si="13"/>
        <v>0</v>
      </c>
      <c r="F13" t="b">
        <f t="shared" si="14"/>
        <v>0</v>
      </c>
      <c r="G13" t="b">
        <f t="shared" si="15"/>
        <v>0</v>
      </c>
      <c r="H13" s="2" t="b">
        <f t="shared" si="16"/>
        <v>0</v>
      </c>
      <c r="I13" s="2" t="b">
        <f t="shared" si="1"/>
        <v>0</v>
      </c>
      <c r="J13" s="2" t="b">
        <f t="shared" si="17"/>
        <v>0</v>
      </c>
      <c r="K13" s="2" t="b">
        <f t="shared" si="2"/>
        <v>0</v>
      </c>
      <c r="L13" s="2" t="b">
        <f t="shared" si="3"/>
        <v>0</v>
      </c>
      <c r="M13" s="2" t="b">
        <f t="shared" si="4"/>
        <v>0</v>
      </c>
      <c r="N13" s="2" t="b">
        <f t="shared" si="5"/>
        <v>0</v>
      </c>
      <c r="O13" s="2" t="str">
        <f t="shared" si="18"/>
        <v>TRUE</v>
      </c>
      <c r="P13" s="2" t="b">
        <f t="shared" si="6"/>
        <v>0</v>
      </c>
      <c r="Q13" s="2" t="b">
        <f t="shared" si="7"/>
        <v>1</v>
      </c>
      <c r="R13" s="2" t="b">
        <f t="shared" si="8"/>
        <v>0</v>
      </c>
      <c r="S13" s="2" t="b">
        <f t="shared" si="9"/>
        <v>0</v>
      </c>
      <c r="T13" s="2" t="b">
        <f t="shared" si="10"/>
        <v>0</v>
      </c>
      <c r="U13" s="2" t="b">
        <f t="shared" si="11"/>
        <v>0</v>
      </c>
      <c r="V13" s="2"/>
      <c r="W13" s="2" t="s">
        <v>28</v>
      </c>
      <c r="X13" s="2">
        <v>59</v>
      </c>
      <c r="Y13" s="2">
        <v>158.36000000000001</v>
      </c>
      <c r="Z13" s="2" t="s">
        <v>29</v>
      </c>
      <c r="AA13" s="2" t="s">
        <v>41</v>
      </c>
      <c r="AD13" s="2" t="s">
        <v>31</v>
      </c>
      <c r="AE13" s="2" t="s">
        <v>41</v>
      </c>
      <c r="AF13" s="2" t="s">
        <v>57</v>
      </c>
      <c r="AG13" s="2" t="s">
        <v>71</v>
      </c>
    </row>
    <row r="14" spans="1:33" x14ac:dyDescent="0.25">
      <c r="A14" s="2" t="s">
        <v>72</v>
      </c>
      <c r="B14" s="2" t="s">
        <v>73</v>
      </c>
      <c r="C14" s="2" t="b">
        <f t="shared" ref="C14:C77" si="19">NOT(OR(ISNUMBER(SEARCH("IBM Power",B14)),ISNUMBER(SEARCH("ARM",B14))))</f>
        <v>0</v>
      </c>
      <c r="D14" s="2" t="b">
        <f t="shared" si="12"/>
        <v>1</v>
      </c>
      <c r="E14" s="2" t="b">
        <f t="shared" si="13"/>
        <v>0</v>
      </c>
      <c r="F14" t="b">
        <f t="shared" si="14"/>
        <v>0</v>
      </c>
      <c r="G14" t="b">
        <f t="shared" si="15"/>
        <v>0</v>
      </c>
      <c r="H14" s="2" t="b">
        <f t="shared" si="16"/>
        <v>0</v>
      </c>
      <c r="I14" s="2" t="b">
        <f t="shared" si="1"/>
        <v>0</v>
      </c>
      <c r="J14" s="2" t="b">
        <f t="shared" si="17"/>
        <v>0</v>
      </c>
      <c r="K14" s="2" t="b">
        <f t="shared" si="2"/>
        <v>0</v>
      </c>
      <c r="L14" s="2" t="b">
        <f t="shared" si="3"/>
        <v>0</v>
      </c>
      <c r="M14" s="2" t="b">
        <f t="shared" si="4"/>
        <v>0</v>
      </c>
      <c r="N14" s="2" t="b">
        <f t="shared" si="5"/>
        <v>0</v>
      </c>
      <c r="O14" s="2" t="str">
        <f t="shared" si="18"/>
        <v>TRUE</v>
      </c>
      <c r="P14" s="2" t="b">
        <f t="shared" si="6"/>
        <v>0</v>
      </c>
      <c r="Q14" s="2" t="b">
        <f t="shared" si="7"/>
        <v>1</v>
      </c>
      <c r="R14" s="2" t="b">
        <f t="shared" si="8"/>
        <v>0</v>
      </c>
      <c r="S14" s="2" t="b">
        <f t="shared" si="9"/>
        <v>0</v>
      </c>
      <c r="T14" s="2" t="b">
        <f t="shared" si="10"/>
        <v>1</v>
      </c>
      <c r="U14" s="2" t="b">
        <f t="shared" si="11"/>
        <v>0</v>
      </c>
      <c r="V14" s="2"/>
      <c r="W14" s="2" t="s">
        <v>28</v>
      </c>
      <c r="X14" s="2">
        <v>79</v>
      </c>
      <c r="Y14" s="2">
        <v>214.25</v>
      </c>
      <c r="Z14" s="2" t="s">
        <v>29</v>
      </c>
      <c r="AA14" s="2" t="s">
        <v>41</v>
      </c>
      <c r="AD14" s="2" t="s">
        <v>31</v>
      </c>
      <c r="AE14" s="2" t="s">
        <v>41</v>
      </c>
      <c r="AF14" s="2" t="s">
        <v>57</v>
      </c>
      <c r="AG14" s="2" t="s">
        <v>74</v>
      </c>
    </row>
    <row r="15" spans="1:33" x14ac:dyDescent="0.25">
      <c r="A15" s="2" t="s">
        <v>75</v>
      </c>
      <c r="B15" s="2" t="s">
        <v>76</v>
      </c>
      <c r="C15" s="2" t="b">
        <f t="shared" si="19"/>
        <v>0</v>
      </c>
      <c r="D15" s="2" t="b">
        <f t="shared" si="12"/>
        <v>1</v>
      </c>
      <c r="E15" s="2" t="b">
        <f t="shared" si="13"/>
        <v>0</v>
      </c>
      <c r="F15" t="b">
        <f t="shared" si="14"/>
        <v>1</v>
      </c>
      <c r="G15" t="b">
        <f t="shared" si="15"/>
        <v>1</v>
      </c>
      <c r="H15" s="2" t="b">
        <f t="shared" si="16"/>
        <v>0</v>
      </c>
      <c r="I15" s="2" t="b">
        <f t="shared" si="1"/>
        <v>0</v>
      </c>
      <c r="J15" s="2" t="b">
        <f t="shared" si="17"/>
        <v>0</v>
      </c>
      <c r="K15" s="2" t="b">
        <f t="shared" si="2"/>
        <v>0</v>
      </c>
      <c r="L15" s="2" t="b">
        <f t="shared" si="3"/>
        <v>0</v>
      </c>
      <c r="M15" s="2" t="b">
        <f t="shared" si="4"/>
        <v>0</v>
      </c>
      <c r="N15" s="2" t="b">
        <f t="shared" si="5"/>
        <v>0</v>
      </c>
      <c r="O15" s="2" t="str">
        <f t="shared" si="18"/>
        <v>TRUE</v>
      </c>
      <c r="P15" s="2" t="b">
        <f t="shared" si="6"/>
        <v>0</v>
      </c>
      <c r="Q15" s="2" t="b">
        <f t="shared" si="7"/>
        <v>1</v>
      </c>
      <c r="R15" s="2" t="b">
        <f t="shared" si="8"/>
        <v>0</v>
      </c>
      <c r="S15" s="2" t="b">
        <f t="shared" si="9"/>
        <v>0</v>
      </c>
      <c r="T15" s="2" t="b">
        <f t="shared" si="10"/>
        <v>0</v>
      </c>
      <c r="U15" s="2" t="b">
        <f t="shared" si="11"/>
        <v>0</v>
      </c>
      <c r="V15" s="2"/>
      <c r="W15" s="2" t="s">
        <v>28</v>
      </c>
      <c r="X15" s="2">
        <v>172</v>
      </c>
      <c r="Y15" s="2">
        <v>463.89</v>
      </c>
      <c r="Z15" s="2" t="s">
        <v>29</v>
      </c>
      <c r="AA15" s="2" t="s">
        <v>30</v>
      </c>
      <c r="AD15" s="2" t="s">
        <v>77</v>
      </c>
      <c r="AE15" s="2" t="s">
        <v>41</v>
      </c>
      <c r="AF15" s="2" t="s">
        <v>32</v>
      </c>
      <c r="AG15" s="2" t="s">
        <v>78</v>
      </c>
    </row>
    <row r="16" spans="1:33" x14ac:dyDescent="0.25">
      <c r="A16" s="2" t="s">
        <v>79</v>
      </c>
      <c r="B16" s="2" t="s">
        <v>80</v>
      </c>
      <c r="C16" s="2" t="b">
        <f t="shared" si="19"/>
        <v>1</v>
      </c>
      <c r="D16" s="2" t="b">
        <f t="shared" si="12"/>
        <v>0</v>
      </c>
      <c r="E16" s="2" t="b">
        <f t="shared" si="13"/>
        <v>0</v>
      </c>
      <c r="F16" t="b">
        <f t="shared" si="14"/>
        <v>0</v>
      </c>
      <c r="G16" t="b">
        <f t="shared" si="15"/>
        <v>1</v>
      </c>
      <c r="H16" s="2" t="b">
        <f t="shared" si="16"/>
        <v>0</v>
      </c>
      <c r="I16" s="2" t="b">
        <f t="shared" si="1"/>
        <v>0</v>
      </c>
      <c r="J16" s="2" t="b">
        <f t="shared" si="17"/>
        <v>0</v>
      </c>
      <c r="K16" s="2" t="b">
        <f t="shared" si="2"/>
        <v>0</v>
      </c>
      <c r="L16" s="2" t="b">
        <f t="shared" si="3"/>
        <v>0</v>
      </c>
      <c r="M16" s="2" t="b">
        <f t="shared" si="4"/>
        <v>0</v>
      </c>
      <c r="N16" s="2" t="b">
        <f t="shared" si="5"/>
        <v>0</v>
      </c>
      <c r="O16" s="2" t="str">
        <f t="shared" si="18"/>
        <v>TRUE</v>
      </c>
      <c r="P16" s="2" t="b">
        <f t="shared" si="6"/>
        <v>0</v>
      </c>
      <c r="Q16" s="2" t="b">
        <f t="shared" si="7"/>
        <v>1</v>
      </c>
      <c r="R16" s="2" t="b">
        <f t="shared" si="8"/>
        <v>0</v>
      </c>
      <c r="S16" s="2" t="b">
        <f t="shared" si="9"/>
        <v>0</v>
      </c>
      <c r="T16" s="2" t="b">
        <f t="shared" si="10"/>
        <v>0</v>
      </c>
      <c r="U16" s="2" t="b">
        <f t="shared" si="11"/>
        <v>0</v>
      </c>
      <c r="V16" s="2"/>
      <c r="W16" s="2" t="s">
        <v>28</v>
      </c>
      <c r="X16" s="2">
        <v>535</v>
      </c>
      <c r="Y16" s="2">
        <v>1443.83</v>
      </c>
      <c r="Z16" s="2" t="s">
        <v>29</v>
      </c>
      <c r="AA16" s="2" t="s">
        <v>30</v>
      </c>
      <c r="AD16" s="2" t="s">
        <v>31</v>
      </c>
      <c r="AE16" s="2" t="s">
        <v>36</v>
      </c>
      <c r="AF16" s="2" t="s">
        <v>57</v>
      </c>
      <c r="AG16" s="2" t="s">
        <v>81</v>
      </c>
    </row>
    <row r="17" spans="1:33" x14ac:dyDescent="0.25">
      <c r="A17" s="2" t="s">
        <v>82</v>
      </c>
      <c r="B17" s="2" t="s">
        <v>83</v>
      </c>
      <c r="C17" s="2" t="b">
        <f t="shared" si="19"/>
        <v>1</v>
      </c>
      <c r="D17" s="2" t="b">
        <f t="shared" si="12"/>
        <v>0</v>
      </c>
      <c r="E17" s="2" t="b">
        <f t="shared" si="13"/>
        <v>0</v>
      </c>
      <c r="F17" t="b">
        <f t="shared" si="14"/>
        <v>0</v>
      </c>
      <c r="G17" t="b">
        <f t="shared" si="15"/>
        <v>1</v>
      </c>
      <c r="H17" s="2" t="b">
        <f t="shared" si="16"/>
        <v>0</v>
      </c>
      <c r="I17" s="2" t="b">
        <f t="shared" si="1"/>
        <v>0</v>
      </c>
      <c r="J17" s="2" t="b">
        <f t="shared" si="17"/>
        <v>0</v>
      </c>
      <c r="K17" s="2" t="b">
        <f t="shared" si="2"/>
        <v>0</v>
      </c>
      <c r="L17" s="2" t="b">
        <f t="shared" si="3"/>
        <v>0</v>
      </c>
      <c r="M17" s="2" t="b">
        <f t="shared" si="4"/>
        <v>0</v>
      </c>
      <c r="N17" s="2" t="b">
        <f t="shared" si="5"/>
        <v>0</v>
      </c>
      <c r="O17" s="2" t="str">
        <f t="shared" si="18"/>
        <v>TRUE</v>
      </c>
      <c r="P17" s="2" t="b">
        <f t="shared" si="6"/>
        <v>0</v>
      </c>
      <c r="Q17" s="2" t="b">
        <f t="shared" si="7"/>
        <v>1</v>
      </c>
      <c r="R17" s="2" t="b">
        <f t="shared" si="8"/>
        <v>0</v>
      </c>
      <c r="S17" s="2" t="b">
        <f t="shared" si="9"/>
        <v>0</v>
      </c>
      <c r="T17" s="2" t="b">
        <f t="shared" si="10"/>
        <v>1</v>
      </c>
      <c r="U17" s="2" t="b">
        <f t="shared" si="11"/>
        <v>0</v>
      </c>
      <c r="V17" s="2"/>
      <c r="W17" s="2" t="s">
        <v>28</v>
      </c>
      <c r="X17" s="2">
        <v>268</v>
      </c>
      <c r="Y17" s="2">
        <v>722.84</v>
      </c>
      <c r="Z17" s="2" t="s">
        <v>29</v>
      </c>
      <c r="AA17" s="2" t="s">
        <v>30</v>
      </c>
      <c r="AD17" s="2" t="s">
        <v>31</v>
      </c>
      <c r="AE17" s="2" t="s">
        <v>36</v>
      </c>
      <c r="AF17" s="2" t="s">
        <v>57</v>
      </c>
      <c r="AG17" s="2" t="s">
        <v>84</v>
      </c>
    </row>
    <row r="18" spans="1:33" x14ac:dyDescent="0.25">
      <c r="A18" s="2" t="s">
        <v>85</v>
      </c>
      <c r="B18" s="2" t="s">
        <v>86</v>
      </c>
      <c r="C18" s="2" t="b">
        <f t="shared" si="19"/>
        <v>1</v>
      </c>
      <c r="D18" s="2" t="b">
        <f t="shared" si="12"/>
        <v>0</v>
      </c>
      <c r="E18" s="2" t="b">
        <f t="shared" si="13"/>
        <v>0</v>
      </c>
      <c r="F18" t="b">
        <f t="shared" si="14"/>
        <v>1</v>
      </c>
      <c r="G18" t="b">
        <f t="shared" si="15"/>
        <v>1</v>
      </c>
      <c r="H18" s="2" t="b">
        <f t="shared" si="16"/>
        <v>0</v>
      </c>
      <c r="I18" s="2" t="b">
        <f t="shared" si="1"/>
        <v>0</v>
      </c>
      <c r="J18" s="2" t="b">
        <f t="shared" si="17"/>
        <v>0</v>
      </c>
      <c r="K18" s="2" t="b">
        <f t="shared" si="2"/>
        <v>0</v>
      </c>
      <c r="L18" s="2" t="b">
        <f t="shared" si="3"/>
        <v>0</v>
      </c>
      <c r="M18" s="2" t="b">
        <f t="shared" si="4"/>
        <v>0</v>
      </c>
      <c r="N18" s="2" t="b">
        <f t="shared" si="5"/>
        <v>0</v>
      </c>
      <c r="O18" s="2" t="str">
        <f t="shared" si="18"/>
        <v>TRUE</v>
      </c>
      <c r="P18" s="2" t="b">
        <f t="shared" si="6"/>
        <v>0</v>
      </c>
      <c r="Q18" s="2" t="b">
        <f t="shared" si="7"/>
        <v>1</v>
      </c>
      <c r="R18" s="2" t="b">
        <f t="shared" si="8"/>
        <v>0</v>
      </c>
      <c r="S18" s="2" t="b">
        <f t="shared" si="9"/>
        <v>0</v>
      </c>
      <c r="T18" s="2" t="b">
        <f t="shared" si="10"/>
        <v>0</v>
      </c>
      <c r="U18" s="2" t="b">
        <f t="shared" si="11"/>
        <v>0</v>
      </c>
      <c r="V18" s="2"/>
      <c r="W18" s="2" t="s">
        <v>28</v>
      </c>
      <c r="X18" s="2">
        <v>68</v>
      </c>
      <c r="Y18" s="2">
        <v>184.44</v>
      </c>
      <c r="Z18" s="2" t="s">
        <v>29</v>
      </c>
      <c r="AA18" s="2" t="s">
        <v>30</v>
      </c>
      <c r="AD18" s="2" t="s">
        <v>31</v>
      </c>
      <c r="AE18" s="2" t="s">
        <v>61</v>
      </c>
      <c r="AF18" s="2" t="s">
        <v>32</v>
      </c>
      <c r="AG18" s="2" t="s">
        <v>87</v>
      </c>
    </row>
    <row r="19" spans="1:33" x14ac:dyDescent="0.25">
      <c r="A19" s="2" t="s">
        <v>88</v>
      </c>
      <c r="B19" s="2" t="s">
        <v>89</v>
      </c>
      <c r="C19" s="2" t="b">
        <f t="shared" si="19"/>
        <v>1</v>
      </c>
      <c r="D19" s="2" t="b">
        <f t="shared" si="12"/>
        <v>0</v>
      </c>
      <c r="E19" s="2" t="b">
        <f t="shared" si="13"/>
        <v>0</v>
      </c>
      <c r="F19" t="b">
        <f t="shared" si="14"/>
        <v>0</v>
      </c>
      <c r="G19" t="b">
        <f t="shared" si="15"/>
        <v>0</v>
      </c>
      <c r="H19" s="2" t="b">
        <f t="shared" si="16"/>
        <v>0</v>
      </c>
      <c r="I19" s="2" t="b">
        <f t="shared" si="1"/>
        <v>0</v>
      </c>
      <c r="J19" s="2" t="b">
        <f t="shared" si="17"/>
        <v>0</v>
      </c>
      <c r="K19" s="2" t="b">
        <f t="shared" si="2"/>
        <v>0</v>
      </c>
      <c r="L19" s="2" t="b">
        <f t="shared" si="3"/>
        <v>0</v>
      </c>
      <c r="M19" s="2" t="b">
        <f t="shared" si="4"/>
        <v>0</v>
      </c>
      <c r="N19" s="2" t="b">
        <f t="shared" si="5"/>
        <v>0</v>
      </c>
      <c r="O19" s="2" t="str">
        <f t="shared" si="18"/>
        <v>TRUE</v>
      </c>
      <c r="P19" s="2" t="b">
        <f t="shared" si="6"/>
        <v>0</v>
      </c>
      <c r="Q19" s="2" t="b">
        <f t="shared" si="7"/>
        <v>0</v>
      </c>
      <c r="R19" s="2" t="b">
        <f t="shared" si="8"/>
        <v>0</v>
      </c>
      <c r="S19" s="2" t="b">
        <f t="shared" si="9"/>
        <v>1</v>
      </c>
      <c r="T19" s="2" t="b">
        <f t="shared" si="10"/>
        <v>0</v>
      </c>
      <c r="U19" s="2" t="b">
        <f t="shared" si="11"/>
        <v>0</v>
      </c>
      <c r="V19" s="2"/>
      <c r="W19" s="2" t="s">
        <v>28</v>
      </c>
      <c r="X19" s="2">
        <v>275</v>
      </c>
      <c r="Y19" s="2">
        <v>743.34</v>
      </c>
      <c r="Z19" s="2" t="s">
        <v>29</v>
      </c>
      <c r="AA19" s="2" t="s">
        <v>30</v>
      </c>
      <c r="AD19" s="2" t="s">
        <v>31</v>
      </c>
      <c r="AE19" s="2" t="s">
        <v>41</v>
      </c>
      <c r="AF19" s="2" t="s">
        <v>57</v>
      </c>
      <c r="AG19" s="2" t="s">
        <v>90</v>
      </c>
    </row>
    <row r="20" spans="1:33" x14ac:dyDescent="0.25">
      <c r="A20" s="2" t="s">
        <v>91</v>
      </c>
      <c r="B20" s="2" t="s">
        <v>92</v>
      </c>
      <c r="C20" s="2" t="b">
        <f t="shared" si="19"/>
        <v>1</v>
      </c>
      <c r="D20" s="2" t="b">
        <f t="shared" si="12"/>
        <v>0</v>
      </c>
      <c r="E20" s="2" t="b">
        <f t="shared" si="13"/>
        <v>0</v>
      </c>
      <c r="F20" t="b">
        <f t="shared" si="14"/>
        <v>0</v>
      </c>
      <c r="G20" t="b">
        <f t="shared" si="15"/>
        <v>0</v>
      </c>
      <c r="H20" s="2" t="b">
        <f t="shared" si="16"/>
        <v>0</v>
      </c>
      <c r="I20" s="2" t="b">
        <f t="shared" si="1"/>
        <v>0</v>
      </c>
      <c r="J20" s="2" t="b">
        <f t="shared" si="17"/>
        <v>0</v>
      </c>
      <c r="K20" s="2" t="b">
        <f t="shared" si="2"/>
        <v>0</v>
      </c>
      <c r="L20" s="2" t="b">
        <f t="shared" si="3"/>
        <v>0</v>
      </c>
      <c r="M20" s="2" t="b">
        <f t="shared" si="4"/>
        <v>0</v>
      </c>
      <c r="N20" s="2" t="b">
        <f t="shared" si="5"/>
        <v>0</v>
      </c>
      <c r="O20" s="2" t="str">
        <f t="shared" si="18"/>
        <v>TRUE</v>
      </c>
      <c r="P20" s="2" t="b">
        <f t="shared" si="6"/>
        <v>0</v>
      </c>
      <c r="Q20" s="2" t="b">
        <f t="shared" si="7"/>
        <v>0</v>
      </c>
      <c r="R20" s="2" t="b">
        <f t="shared" si="8"/>
        <v>0</v>
      </c>
      <c r="S20" s="2" t="b">
        <f t="shared" si="9"/>
        <v>1</v>
      </c>
      <c r="T20" s="2" t="b">
        <f t="shared" si="10"/>
        <v>1</v>
      </c>
      <c r="U20" s="2" t="b">
        <f t="shared" si="11"/>
        <v>0</v>
      </c>
      <c r="V20" s="2"/>
      <c r="W20" s="2" t="s">
        <v>28</v>
      </c>
      <c r="X20" s="2">
        <v>138</v>
      </c>
      <c r="Y20" s="2">
        <v>372.6</v>
      </c>
      <c r="Z20" s="2" t="s">
        <v>29</v>
      </c>
      <c r="AA20" s="2" t="s">
        <v>30</v>
      </c>
      <c r="AD20" s="2" t="s">
        <v>31</v>
      </c>
      <c r="AE20" s="2" t="s">
        <v>41</v>
      </c>
      <c r="AF20" s="2" t="s">
        <v>57</v>
      </c>
      <c r="AG20" s="2" t="s">
        <v>93</v>
      </c>
    </row>
    <row r="21" spans="1:33" ht="15.75" customHeight="1" x14ac:dyDescent="0.25">
      <c r="A21" s="2" t="s">
        <v>94</v>
      </c>
      <c r="B21" s="2" t="s">
        <v>95</v>
      </c>
      <c r="C21" s="2" t="b">
        <f t="shared" si="19"/>
        <v>0</v>
      </c>
      <c r="D21" s="2" t="b">
        <f t="shared" si="12"/>
        <v>1</v>
      </c>
      <c r="E21" s="2" t="b">
        <f t="shared" si="13"/>
        <v>0</v>
      </c>
      <c r="F21" t="b">
        <f t="shared" si="14"/>
        <v>0</v>
      </c>
      <c r="G21" t="b">
        <f t="shared" si="15"/>
        <v>1</v>
      </c>
      <c r="H21" s="2" t="b">
        <f t="shared" si="16"/>
        <v>0</v>
      </c>
      <c r="I21" s="2" t="b">
        <f t="shared" si="1"/>
        <v>0</v>
      </c>
      <c r="J21" s="2" t="b">
        <f t="shared" si="17"/>
        <v>0</v>
      </c>
      <c r="K21" s="2" t="b">
        <f t="shared" si="2"/>
        <v>0</v>
      </c>
      <c r="L21" s="2" t="b">
        <f t="shared" si="3"/>
        <v>0</v>
      </c>
      <c r="M21" s="2" t="b">
        <f t="shared" si="4"/>
        <v>0</v>
      </c>
      <c r="N21" s="2" t="b">
        <f t="shared" si="5"/>
        <v>0</v>
      </c>
      <c r="O21" s="2" t="str">
        <f t="shared" si="18"/>
        <v>TRUE</v>
      </c>
      <c r="P21" s="2" t="b">
        <f t="shared" si="6"/>
        <v>0</v>
      </c>
      <c r="Q21" s="2" t="b">
        <f t="shared" si="7"/>
        <v>0</v>
      </c>
      <c r="R21" s="2" t="b">
        <f t="shared" si="8"/>
        <v>0</v>
      </c>
      <c r="S21" s="2" t="b">
        <f t="shared" si="9"/>
        <v>1</v>
      </c>
      <c r="T21" s="2" t="b">
        <f t="shared" si="10"/>
        <v>0</v>
      </c>
      <c r="U21" s="2" t="b">
        <f t="shared" si="11"/>
        <v>0</v>
      </c>
      <c r="V21" s="2"/>
      <c r="W21" s="2" t="s">
        <v>28</v>
      </c>
      <c r="X21" s="2">
        <v>859</v>
      </c>
      <c r="Y21" s="2">
        <v>2319.44</v>
      </c>
      <c r="Z21" s="2" t="s">
        <v>29</v>
      </c>
      <c r="AA21" s="2" t="s">
        <v>30</v>
      </c>
      <c r="AD21" s="2" t="s">
        <v>31</v>
      </c>
      <c r="AE21" s="2" t="s">
        <v>36</v>
      </c>
      <c r="AF21" s="2" t="s">
        <v>57</v>
      </c>
      <c r="AG21" s="2" t="s">
        <v>96</v>
      </c>
    </row>
    <row r="22" spans="1:33" ht="15.75" customHeight="1" x14ac:dyDescent="0.25">
      <c r="A22" s="2" t="s">
        <v>97</v>
      </c>
      <c r="B22" s="2" t="s">
        <v>98</v>
      </c>
      <c r="C22" s="2" t="b">
        <f t="shared" si="19"/>
        <v>0</v>
      </c>
      <c r="D22" s="2" t="b">
        <f t="shared" si="12"/>
        <v>1</v>
      </c>
      <c r="E22" s="2" t="b">
        <f t="shared" si="13"/>
        <v>0</v>
      </c>
      <c r="F22" t="b">
        <f t="shared" si="14"/>
        <v>0</v>
      </c>
      <c r="G22" t="b">
        <f t="shared" si="15"/>
        <v>0</v>
      </c>
      <c r="H22" s="2" t="b">
        <f t="shared" si="16"/>
        <v>0</v>
      </c>
      <c r="I22" s="2" t="b">
        <f t="shared" si="1"/>
        <v>0</v>
      </c>
      <c r="J22" s="2" t="b">
        <f t="shared" si="17"/>
        <v>0</v>
      </c>
      <c r="K22" s="2" t="b">
        <f t="shared" si="2"/>
        <v>0</v>
      </c>
      <c r="L22" s="2" t="b">
        <f t="shared" si="3"/>
        <v>0</v>
      </c>
      <c r="M22" s="2" t="b">
        <f t="shared" si="4"/>
        <v>0</v>
      </c>
      <c r="N22" s="2" t="b">
        <f t="shared" si="5"/>
        <v>0</v>
      </c>
      <c r="O22" s="2" t="str">
        <f t="shared" si="18"/>
        <v>TRUE</v>
      </c>
      <c r="P22" s="2" t="b">
        <f t="shared" si="6"/>
        <v>0</v>
      </c>
      <c r="Q22" s="2" t="b">
        <f t="shared" si="7"/>
        <v>0</v>
      </c>
      <c r="R22" s="2" t="b">
        <f t="shared" si="8"/>
        <v>0</v>
      </c>
      <c r="S22" s="2" t="b">
        <f t="shared" si="9"/>
        <v>1</v>
      </c>
      <c r="T22" s="2" t="b">
        <f t="shared" si="10"/>
        <v>0</v>
      </c>
      <c r="U22" s="2" t="b">
        <f t="shared" si="11"/>
        <v>0</v>
      </c>
      <c r="V22" s="2"/>
      <c r="W22" s="2" t="s">
        <v>28</v>
      </c>
      <c r="X22" s="2">
        <v>93</v>
      </c>
      <c r="Y22" s="2">
        <v>251.51</v>
      </c>
      <c r="Z22" s="2" t="s">
        <v>29</v>
      </c>
      <c r="AA22" s="2" t="s">
        <v>30</v>
      </c>
      <c r="AD22" s="2" t="s">
        <v>31</v>
      </c>
      <c r="AE22" s="2" t="s">
        <v>41</v>
      </c>
      <c r="AF22" s="2" t="s">
        <v>42</v>
      </c>
      <c r="AG22" s="2" t="s">
        <v>99</v>
      </c>
    </row>
    <row r="23" spans="1:33" ht="15.75" customHeight="1" x14ac:dyDescent="0.25">
      <c r="A23" s="2" t="s">
        <v>100</v>
      </c>
      <c r="B23" s="2" t="s">
        <v>101</v>
      </c>
      <c r="C23" s="2" t="b">
        <f t="shared" si="19"/>
        <v>0</v>
      </c>
      <c r="D23" s="2" t="b">
        <f t="shared" si="12"/>
        <v>1</v>
      </c>
      <c r="E23" s="2" t="b">
        <f t="shared" si="13"/>
        <v>0</v>
      </c>
      <c r="F23" t="b">
        <f t="shared" si="14"/>
        <v>1</v>
      </c>
      <c r="G23" t="b">
        <f t="shared" si="15"/>
        <v>0</v>
      </c>
      <c r="H23" s="2" t="b">
        <f t="shared" si="16"/>
        <v>0</v>
      </c>
      <c r="I23" s="2" t="b">
        <f t="shared" si="1"/>
        <v>0</v>
      </c>
      <c r="J23" s="2" t="b">
        <f t="shared" si="17"/>
        <v>0</v>
      </c>
      <c r="K23" s="2" t="b">
        <f t="shared" si="2"/>
        <v>0</v>
      </c>
      <c r="L23" s="2" t="b">
        <f t="shared" si="3"/>
        <v>0</v>
      </c>
      <c r="M23" s="2" t="b">
        <f t="shared" si="4"/>
        <v>0</v>
      </c>
      <c r="N23" s="2" t="b">
        <f t="shared" si="5"/>
        <v>0</v>
      </c>
      <c r="O23" s="2" t="str">
        <f t="shared" si="18"/>
        <v>TRUE</v>
      </c>
      <c r="P23" s="2" t="b">
        <f t="shared" si="6"/>
        <v>0</v>
      </c>
      <c r="Q23" s="2" t="b">
        <f t="shared" si="7"/>
        <v>0</v>
      </c>
      <c r="R23" s="2" t="b">
        <f t="shared" si="8"/>
        <v>0</v>
      </c>
      <c r="S23" s="2" t="b">
        <f t="shared" si="9"/>
        <v>1</v>
      </c>
      <c r="T23" s="2" t="b">
        <f t="shared" si="10"/>
        <v>0</v>
      </c>
      <c r="U23" s="2" t="b">
        <f t="shared" si="11"/>
        <v>0</v>
      </c>
      <c r="V23" s="2"/>
      <c r="W23" s="2" t="s">
        <v>28</v>
      </c>
      <c r="X23" s="2">
        <v>275</v>
      </c>
      <c r="Y23" s="2">
        <v>743.34</v>
      </c>
      <c r="Z23" s="2" t="s">
        <v>29</v>
      </c>
      <c r="AA23" s="2" t="s">
        <v>30</v>
      </c>
      <c r="AD23" s="2" t="s">
        <v>77</v>
      </c>
      <c r="AE23" s="2" t="s">
        <v>41</v>
      </c>
      <c r="AF23" s="2" t="s">
        <v>32</v>
      </c>
      <c r="AG23" s="2" t="s">
        <v>102</v>
      </c>
    </row>
    <row r="24" spans="1:33" ht="15.75" customHeight="1" x14ac:dyDescent="0.25">
      <c r="A24" s="2" t="s">
        <v>103</v>
      </c>
      <c r="B24" s="2" t="s">
        <v>104</v>
      </c>
      <c r="C24" s="2" t="b">
        <f t="shared" si="19"/>
        <v>1</v>
      </c>
      <c r="D24" s="2" t="b">
        <f t="shared" si="12"/>
        <v>0</v>
      </c>
      <c r="E24" s="2" t="b">
        <f t="shared" si="13"/>
        <v>0</v>
      </c>
      <c r="F24" t="b">
        <f t="shared" si="14"/>
        <v>0</v>
      </c>
      <c r="G24" t="b">
        <f t="shared" si="15"/>
        <v>1</v>
      </c>
      <c r="H24" s="2" t="b">
        <f t="shared" si="16"/>
        <v>0</v>
      </c>
      <c r="I24" s="2" t="b">
        <f t="shared" si="1"/>
        <v>0</v>
      </c>
      <c r="J24" s="2" t="b">
        <f t="shared" si="17"/>
        <v>0</v>
      </c>
      <c r="K24" s="2" t="b">
        <f t="shared" si="2"/>
        <v>0</v>
      </c>
      <c r="L24" s="2" t="b">
        <f t="shared" si="3"/>
        <v>0</v>
      </c>
      <c r="M24" s="2" t="b">
        <f t="shared" si="4"/>
        <v>0</v>
      </c>
      <c r="N24" s="2" t="b">
        <f t="shared" si="5"/>
        <v>0</v>
      </c>
      <c r="O24" s="2" t="str">
        <f t="shared" si="18"/>
        <v>TRUE</v>
      </c>
      <c r="P24" s="2" t="b">
        <f t="shared" si="6"/>
        <v>0</v>
      </c>
      <c r="Q24" s="2" t="b">
        <f t="shared" si="7"/>
        <v>0</v>
      </c>
      <c r="R24" s="2" t="b">
        <f t="shared" si="8"/>
        <v>0</v>
      </c>
      <c r="S24" s="2" t="b">
        <f t="shared" si="9"/>
        <v>1</v>
      </c>
      <c r="T24" s="2" t="b">
        <f t="shared" si="10"/>
        <v>0</v>
      </c>
      <c r="U24" s="2" t="b">
        <f t="shared" si="11"/>
        <v>0</v>
      </c>
      <c r="V24" s="2"/>
      <c r="W24" s="2" t="s">
        <v>28</v>
      </c>
      <c r="X24" s="2">
        <v>859</v>
      </c>
      <c r="Y24" s="2">
        <v>2319.44</v>
      </c>
      <c r="Z24" s="2" t="s">
        <v>29</v>
      </c>
      <c r="AA24" s="2" t="s">
        <v>30</v>
      </c>
      <c r="AD24" s="2" t="s">
        <v>31</v>
      </c>
      <c r="AE24" s="2" t="s">
        <v>36</v>
      </c>
      <c r="AF24" s="2" t="s">
        <v>57</v>
      </c>
      <c r="AG24" s="2" t="s">
        <v>105</v>
      </c>
    </row>
    <row r="25" spans="1:33" ht="15.75" customHeight="1" x14ac:dyDescent="0.25">
      <c r="A25" s="2" t="s">
        <v>106</v>
      </c>
      <c r="B25" s="2" t="s">
        <v>107</v>
      </c>
      <c r="C25" s="2" t="b">
        <f t="shared" si="19"/>
        <v>1</v>
      </c>
      <c r="D25" s="2" t="b">
        <f t="shared" si="12"/>
        <v>0</v>
      </c>
      <c r="E25" s="2" t="b">
        <f t="shared" si="13"/>
        <v>0</v>
      </c>
      <c r="F25" t="b">
        <f t="shared" si="14"/>
        <v>0</v>
      </c>
      <c r="G25" t="b">
        <f t="shared" si="15"/>
        <v>1</v>
      </c>
      <c r="H25" s="2" t="b">
        <f t="shared" si="16"/>
        <v>0</v>
      </c>
      <c r="I25" s="2" t="b">
        <f t="shared" si="1"/>
        <v>0</v>
      </c>
      <c r="J25" s="2" t="b">
        <f t="shared" si="17"/>
        <v>0</v>
      </c>
      <c r="K25" s="2" t="b">
        <f t="shared" si="2"/>
        <v>0</v>
      </c>
      <c r="L25" s="2" t="b">
        <f t="shared" si="3"/>
        <v>0</v>
      </c>
      <c r="M25" s="2" t="b">
        <f t="shared" si="4"/>
        <v>0</v>
      </c>
      <c r="N25" s="2" t="b">
        <f t="shared" si="5"/>
        <v>0</v>
      </c>
      <c r="O25" s="2" t="str">
        <f t="shared" si="18"/>
        <v>TRUE</v>
      </c>
      <c r="P25" s="2" t="b">
        <f t="shared" si="6"/>
        <v>0</v>
      </c>
      <c r="Q25" s="2" t="b">
        <f t="shared" si="7"/>
        <v>0</v>
      </c>
      <c r="R25" s="2" t="b">
        <f t="shared" si="8"/>
        <v>0</v>
      </c>
      <c r="S25" s="2" t="b">
        <f t="shared" si="9"/>
        <v>1</v>
      </c>
      <c r="T25" s="2" t="b">
        <f t="shared" si="10"/>
        <v>1</v>
      </c>
      <c r="U25" s="2" t="b">
        <f t="shared" si="11"/>
        <v>0</v>
      </c>
      <c r="V25" s="2"/>
      <c r="W25" s="2" t="s">
        <v>28</v>
      </c>
      <c r="X25" s="2">
        <v>430</v>
      </c>
      <c r="Y25" s="2">
        <v>1160.6500000000001</v>
      </c>
      <c r="Z25" s="2" t="s">
        <v>29</v>
      </c>
      <c r="AA25" s="2" t="s">
        <v>30</v>
      </c>
      <c r="AD25" s="2" t="s">
        <v>31</v>
      </c>
      <c r="AE25" s="2" t="s">
        <v>36</v>
      </c>
      <c r="AF25" s="2" t="s">
        <v>57</v>
      </c>
      <c r="AG25" s="2" t="s">
        <v>108</v>
      </c>
    </row>
    <row r="26" spans="1:33" ht="15.75" customHeight="1" x14ac:dyDescent="0.25">
      <c r="A26" s="2" t="s">
        <v>109</v>
      </c>
      <c r="B26" s="2" t="s">
        <v>110</v>
      </c>
      <c r="C26" s="2" t="b">
        <f t="shared" si="19"/>
        <v>1</v>
      </c>
      <c r="D26" s="2" t="b">
        <f t="shared" si="12"/>
        <v>0</v>
      </c>
      <c r="E26" s="2" t="b">
        <f t="shared" si="13"/>
        <v>0</v>
      </c>
      <c r="F26" t="b">
        <f t="shared" si="14"/>
        <v>0</v>
      </c>
      <c r="G26" t="b">
        <f t="shared" si="15"/>
        <v>1</v>
      </c>
      <c r="H26" s="2" t="b">
        <f t="shared" si="16"/>
        <v>0</v>
      </c>
      <c r="I26" s="2" t="b">
        <f t="shared" si="1"/>
        <v>0</v>
      </c>
      <c r="J26" s="2" t="b">
        <f t="shared" si="17"/>
        <v>0</v>
      </c>
      <c r="K26" s="2" t="b">
        <f t="shared" si="2"/>
        <v>0</v>
      </c>
      <c r="L26" s="2" t="b">
        <f t="shared" si="3"/>
        <v>0</v>
      </c>
      <c r="M26" s="2" t="b">
        <f t="shared" si="4"/>
        <v>0</v>
      </c>
      <c r="N26" s="2" t="b">
        <f t="shared" si="5"/>
        <v>0</v>
      </c>
      <c r="O26" s="2" t="str">
        <f t="shared" si="18"/>
        <v>FALSE</v>
      </c>
      <c r="P26" s="2" t="b">
        <f t="shared" si="6"/>
        <v>0</v>
      </c>
      <c r="Q26" s="2" t="b">
        <f t="shared" si="7"/>
        <v>0</v>
      </c>
      <c r="R26" s="2" t="b">
        <f t="shared" si="8"/>
        <v>0</v>
      </c>
      <c r="S26" s="2" t="b">
        <f t="shared" si="9"/>
        <v>0</v>
      </c>
      <c r="T26" s="2" t="b">
        <f t="shared" si="10"/>
        <v>0</v>
      </c>
      <c r="U26" s="2" t="b">
        <f t="shared" si="11"/>
        <v>0</v>
      </c>
      <c r="V26" s="2"/>
      <c r="W26" s="2" t="s">
        <v>28</v>
      </c>
      <c r="X26" s="2">
        <v>68</v>
      </c>
      <c r="Y26" s="2">
        <v>184.44</v>
      </c>
      <c r="Z26" s="2" t="s">
        <v>29</v>
      </c>
      <c r="AA26" s="2" t="s">
        <v>111</v>
      </c>
      <c r="AD26" s="2" t="s">
        <v>112</v>
      </c>
      <c r="AE26" s="2" t="s">
        <v>113</v>
      </c>
      <c r="AF26" s="2" t="s">
        <v>57</v>
      </c>
      <c r="AG26" s="2" t="s">
        <v>114</v>
      </c>
    </row>
    <row r="27" spans="1:33" ht="15.75" customHeight="1" x14ac:dyDescent="0.25">
      <c r="A27" s="2" t="s">
        <v>115</v>
      </c>
      <c r="B27" s="2" t="s">
        <v>116</v>
      </c>
      <c r="C27" s="2" t="b">
        <f t="shared" si="19"/>
        <v>1</v>
      </c>
      <c r="D27" s="2" t="b">
        <f t="shared" si="12"/>
        <v>0</v>
      </c>
      <c r="E27" s="2" t="b">
        <f t="shared" si="13"/>
        <v>0</v>
      </c>
      <c r="F27" t="b">
        <f t="shared" si="14"/>
        <v>0</v>
      </c>
      <c r="G27" t="b">
        <f t="shared" si="15"/>
        <v>1</v>
      </c>
      <c r="H27" s="2" t="b">
        <f t="shared" si="16"/>
        <v>0</v>
      </c>
      <c r="I27" s="2" t="b">
        <f t="shared" si="1"/>
        <v>0</v>
      </c>
      <c r="J27" s="2" t="b">
        <f t="shared" si="17"/>
        <v>0</v>
      </c>
      <c r="K27" s="2" t="b">
        <f t="shared" si="2"/>
        <v>0</v>
      </c>
      <c r="L27" s="2" t="b">
        <f t="shared" si="3"/>
        <v>0</v>
      </c>
      <c r="M27" s="2" t="b">
        <f t="shared" si="4"/>
        <v>0</v>
      </c>
      <c r="N27" s="2" t="b">
        <f t="shared" si="5"/>
        <v>0</v>
      </c>
      <c r="O27" s="2" t="str">
        <f t="shared" si="18"/>
        <v>FALSE</v>
      </c>
      <c r="P27" s="2" t="b">
        <f t="shared" si="6"/>
        <v>0</v>
      </c>
      <c r="Q27" s="2" t="b">
        <f t="shared" si="7"/>
        <v>0</v>
      </c>
      <c r="R27" s="2" t="b">
        <f t="shared" si="8"/>
        <v>0</v>
      </c>
      <c r="S27" s="2" t="b">
        <f t="shared" si="9"/>
        <v>0</v>
      </c>
      <c r="T27" s="2" t="b">
        <f t="shared" si="10"/>
        <v>0</v>
      </c>
      <c r="U27" s="2" t="b">
        <f t="shared" si="11"/>
        <v>0</v>
      </c>
      <c r="V27" s="2"/>
      <c r="W27" s="2" t="s">
        <v>28</v>
      </c>
      <c r="X27" s="2">
        <v>6900</v>
      </c>
      <c r="Y27" s="2">
        <v>18630</v>
      </c>
      <c r="Z27" s="2" t="s">
        <v>29</v>
      </c>
      <c r="AA27" s="2" t="s">
        <v>111</v>
      </c>
      <c r="AD27" s="2" t="s">
        <v>117</v>
      </c>
      <c r="AE27" s="2" t="s">
        <v>36</v>
      </c>
      <c r="AF27" s="2" t="s">
        <v>57</v>
      </c>
      <c r="AG27" s="2" t="s">
        <v>118</v>
      </c>
    </row>
    <row r="28" spans="1:33" ht="15.75" customHeight="1" x14ac:dyDescent="0.25">
      <c r="A28" s="2" t="s">
        <v>119</v>
      </c>
      <c r="B28" s="2" t="s">
        <v>120</v>
      </c>
      <c r="C28" s="2" t="b">
        <f t="shared" si="19"/>
        <v>1</v>
      </c>
      <c r="D28" s="2" t="b">
        <f t="shared" si="12"/>
        <v>0</v>
      </c>
      <c r="E28" s="2" t="b">
        <f t="shared" si="13"/>
        <v>0</v>
      </c>
      <c r="F28" t="b">
        <f t="shared" si="14"/>
        <v>0</v>
      </c>
      <c r="G28" t="b">
        <f t="shared" si="15"/>
        <v>1</v>
      </c>
      <c r="H28" s="2" t="b">
        <f t="shared" si="16"/>
        <v>0</v>
      </c>
      <c r="I28" s="2" t="b">
        <f t="shared" si="1"/>
        <v>0</v>
      </c>
      <c r="J28" s="2" t="b">
        <f t="shared" si="17"/>
        <v>0</v>
      </c>
      <c r="K28" s="2" t="b">
        <f t="shared" si="2"/>
        <v>0</v>
      </c>
      <c r="L28" s="2" t="b">
        <f t="shared" si="3"/>
        <v>0</v>
      </c>
      <c r="M28" s="2" t="b">
        <f t="shared" si="4"/>
        <v>0</v>
      </c>
      <c r="N28" s="2" t="b">
        <f t="shared" si="5"/>
        <v>0</v>
      </c>
      <c r="O28" s="2" t="str">
        <f t="shared" si="18"/>
        <v>FALSE</v>
      </c>
      <c r="P28" s="2" t="b">
        <f t="shared" si="6"/>
        <v>0</v>
      </c>
      <c r="Q28" s="2" t="b">
        <f t="shared" si="7"/>
        <v>0</v>
      </c>
      <c r="R28" s="2" t="b">
        <f t="shared" si="8"/>
        <v>0</v>
      </c>
      <c r="S28" s="2" t="b">
        <f t="shared" si="9"/>
        <v>0</v>
      </c>
      <c r="T28" s="2" t="b">
        <f t="shared" si="10"/>
        <v>0</v>
      </c>
      <c r="U28" s="2" t="b">
        <f t="shared" si="11"/>
        <v>0</v>
      </c>
      <c r="V28" s="2"/>
      <c r="W28" s="2" t="s">
        <v>28</v>
      </c>
      <c r="X28" s="2">
        <v>3450</v>
      </c>
      <c r="Y28" s="2">
        <v>9315</v>
      </c>
      <c r="Z28" s="2" t="s">
        <v>29</v>
      </c>
      <c r="AA28" s="2" t="s">
        <v>111</v>
      </c>
      <c r="AD28" s="2" t="s">
        <v>121</v>
      </c>
      <c r="AE28" s="2" t="s">
        <v>36</v>
      </c>
      <c r="AF28" s="2" t="s">
        <v>57</v>
      </c>
      <c r="AG28" s="2" t="s">
        <v>122</v>
      </c>
    </row>
    <row r="29" spans="1:33" ht="15.75" customHeight="1" x14ac:dyDescent="0.25">
      <c r="A29" s="2" t="s">
        <v>123</v>
      </c>
      <c r="B29" s="2" t="s">
        <v>124</v>
      </c>
      <c r="C29" s="2" t="b">
        <f t="shared" si="19"/>
        <v>1</v>
      </c>
      <c r="D29" s="2" t="b">
        <f t="shared" si="12"/>
        <v>0</v>
      </c>
      <c r="E29" s="2" t="b">
        <f t="shared" si="13"/>
        <v>0</v>
      </c>
      <c r="F29" t="b">
        <f t="shared" si="14"/>
        <v>0</v>
      </c>
      <c r="G29" t="b">
        <f t="shared" si="15"/>
        <v>1</v>
      </c>
      <c r="H29" s="2" t="b">
        <f t="shared" si="16"/>
        <v>0</v>
      </c>
      <c r="I29" s="2" t="b">
        <f t="shared" si="1"/>
        <v>0</v>
      </c>
      <c r="J29" s="2" t="b">
        <f t="shared" si="17"/>
        <v>0</v>
      </c>
      <c r="K29" s="2" t="b">
        <f t="shared" si="2"/>
        <v>0</v>
      </c>
      <c r="L29" s="2" t="b">
        <f t="shared" si="3"/>
        <v>0</v>
      </c>
      <c r="M29" s="2" t="b">
        <f t="shared" si="4"/>
        <v>0</v>
      </c>
      <c r="N29" s="2" t="b">
        <f t="shared" si="5"/>
        <v>0</v>
      </c>
      <c r="O29" s="2" t="str">
        <f t="shared" si="18"/>
        <v>FALSE</v>
      </c>
      <c r="P29" s="2" t="b">
        <f t="shared" si="6"/>
        <v>0</v>
      </c>
      <c r="Q29" s="2" t="b">
        <f t="shared" si="7"/>
        <v>0</v>
      </c>
      <c r="R29" s="2" t="b">
        <f t="shared" si="8"/>
        <v>0</v>
      </c>
      <c r="S29" s="2" t="b">
        <f t="shared" si="9"/>
        <v>0</v>
      </c>
      <c r="T29" s="2" t="b">
        <f t="shared" si="10"/>
        <v>0</v>
      </c>
      <c r="U29" s="2" t="b">
        <f t="shared" si="11"/>
        <v>0</v>
      </c>
      <c r="V29" s="2"/>
      <c r="W29" s="2" t="s">
        <v>28</v>
      </c>
      <c r="X29" s="2">
        <v>206</v>
      </c>
      <c r="Y29" s="2">
        <v>557.04</v>
      </c>
      <c r="Z29" s="2" t="s">
        <v>29</v>
      </c>
      <c r="AA29" s="2" t="s">
        <v>30</v>
      </c>
      <c r="AD29" s="2" t="s">
        <v>121</v>
      </c>
      <c r="AE29" s="2" t="s">
        <v>61</v>
      </c>
      <c r="AF29" s="2" t="s">
        <v>57</v>
      </c>
      <c r="AG29" s="2" t="s">
        <v>125</v>
      </c>
    </row>
    <row r="30" spans="1:33" ht="15.75" customHeight="1" x14ac:dyDescent="0.25">
      <c r="A30" s="2" t="s">
        <v>126</v>
      </c>
      <c r="B30" s="2" t="s">
        <v>127</v>
      </c>
      <c r="C30" s="2" t="b">
        <f t="shared" si="19"/>
        <v>1</v>
      </c>
      <c r="D30" s="2" t="b">
        <f t="shared" si="12"/>
        <v>0</v>
      </c>
      <c r="E30" s="2" t="b">
        <f t="shared" si="13"/>
        <v>0</v>
      </c>
      <c r="F30" t="b">
        <f t="shared" si="14"/>
        <v>0</v>
      </c>
      <c r="G30" t="b">
        <f t="shared" si="15"/>
        <v>1</v>
      </c>
      <c r="H30" s="2" t="b">
        <f t="shared" si="16"/>
        <v>0</v>
      </c>
      <c r="I30" s="2" t="b">
        <f t="shared" si="1"/>
        <v>0</v>
      </c>
      <c r="J30" s="2" t="b">
        <f t="shared" si="17"/>
        <v>0</v>
      </c>
      <c r="K30" s="2" t="b">
        <f t="shared" si="2"/>
        <v>0</v>
      </c>
      <c r="L30" s="2" t="b">
        <f t="shared" si="3"/>
        <v>0</v>
      </c>
      <c r="M30" s="2" t="b">
        <f t="shared" si="4"/>
        <v>0</v>
      </c>
      <c r="N30" s="2" t="b">
        <f t="shared" si="5"/>
        <v>0</v>
      </c>
      <c r="O30" s="2" t="str">
        <f t="shared" si="18"/>
        <v>TRUE</v>
      </c>
      <c r="P30" s="2" t="b">
        <f t="shared" si="6"/>
        <v>0</v>
      </c>
      <c r="Q30" s="2" t="b">
        <f t="shared" si="7"/>
        <v>0</v>
      </c>
      <c r="R30" s="2" t="b">
        <f t="shared" si="8"/>
        <v>1</v>
      </c>
      <c r="S30" s="2" t="b">
        <f t="shared" si="9"/>
        <v>0</v>
      </c>
      <c r="T30" s="2" t="b">
        <f t="shared" si="10"/>
        <v>0</v>
      </c>
      <c r="U30" s="2" t="b">
        <f t="shared" si="11"/>
        <v>0</v>
      </c>
      <c r="V30" s="2"/>
      <c r="W30" s="2" t="s">
        <v>28</v>
      </c>
      <c r="X30" s="2">
        <v>310</v>
      </c>
      <c r="Z30" s="2" t="s">
        <v>29</v>
      </c>
      <c r="AA30" s="2" t="s">
        <v>30</v>
      </c>
      <c r="AD30" s="2" t="s">
        <v>31</v>
      </c>
      <c r="AE30" s="2" t="s">
        <v>41</v>
      </c>
      <c r="AF30" s="2" t="s">
        <v>57</v>
      </c>
    </row>
    <row r="31" spans="1:33" ht="15.75" customHeight="1" x14ac:dyDescent="0.25">
      <c r="A31" s="2" t="s">
        <v>128</v>
      </c>
      <c r="B31" s="2" t="s">
        <v>129</v>
      </c>
      <c r="C31" s="2" t="b">
        <f t="shared" si="19"/>
        <v>1</v>
      </c>
      <c r="D31" s="2" t="b">
        <f t="shared" si="12"/>
        <v>0</v>
      </c>
      <c r="E31" s="2" t="b">
        <f t="shared" si="13"/>
        <v>0</v>
      </c>
      <c r="F31" t="b">
        <f t="shared" si="14"/>
        <v>0</v>
      </c>
      <c r="G31" t="b">
        <f t="shared" si="15"/>
        <v>1</v>
      </c>
      <c r="H31" s="2" t="b">
        <f t="shared" si="16"/>
        <v>0</v>
      </c>
      <c r="I31" s="2" t="b">
        <f t="shared" si="1"/>
        <v>0</v>
      </c>
      <c r="J31" s="2" t="b">
        <f t="shared" si="17"/>
        <v>0</v>
      </c>
      <c r="K31" s="2" t="b">
        <f t="shared" si="2"/>
        <v>0</v>
      </c>
      <c r="L31" s="2" t="b">
        <f t="shared" si="3"/>
        <v>0</v>
      </c>
      <c r="M31" s="2" t="b">
        <f t="shared" si="4"/>
        <v>0</v>
      </c>
      <c r="N31" s="2" t="b">
        <f t="shared" si="5"/>
        <v>0</v>
      </c>
      <c r="O31" s="2" t="str">
        <f t="shared" si="18"/>
        <v>TRUE</v>
      </c>
      <c r="P31" s="2" t="b">
        <f t="shared" si="6"/>
        <v>0</v>
      </c>
      <c r="Q31" s="2" t="b">
        <f t="shared" si="7"/>
        <v>0</v>
      </c>
      <c r="R31" s="2" t="b">
        <f t="shared" si="8"/>
        <v>1</v>
      </c>
      <c r="S31" s="2" t="b">
        <f t="shared" si="9"/>
        <v>0</v>
      </c>
      <c r="T31" s="2" t="b">
        <f t="shared" si="10"/>
        <v>0</v>
      </c>
      <c r="U31" s="2" t="b">
        <f t="shared" si="11"/>
        <v>0</v>
      </c>
      <c r="V31" s="2"/>
      <c r="W31" s="2" t="s">
        <v>28</v>
      </c>
      <c r="X31" s="2">
        <v>965</v>
      </c>
      <c r="Z31" s="2" t="s">
        <v>29</v>
      </c>
      <c r="AA31" s="2" t="s">
        <v>30</v>
      </c>
      <c r="AD31" s="2" t="s">
        <v>31</v>
      </c>
      <c r="AE31" s="2" t="s">
        <v>36</v>
      </c>
      <c r="AF31" s="2" t="s">
        <v>57</v>
      </c>
    </row>
    <row r="32" spans="1:33" ht="15.75" customHeight="1" x14ac:dyDescent="0.25">
      <c r="A32" s="2" t="s">
        <v>130</v>
      </c>
      <c r="B32" s="2" t="s">
        <v>131</v>
      </c>
      <c r="C32" s="2" t="b">
        <f t="shared" si="19"/>
        <v>1</v>
      </c>
      <c r="D32" s="2" t="b">
        <f t="shared" si="12"/>
        <v>0</v>
      </c>
      <c r="E32" s="2" t="b">
        <f t="shared" si="13"/>
        <v>0</v>
      </c>
      <c r="F32" t="b">
        <f t="shared" si="14"/>
        <v>1</v>
      </c>
      <c r="G32" t="b">
        <f t="shared" si="15"/>
        <v>1</v>
      </c>
      <c r="H32" s="2" t="b">
        <f t="shared" si="16"/>
        <v>0</v>
      </c>
      <c r="I32" s="2" t="b">
        <f t="shared" si="1"/>
        <v>0</v>
      </c>
      <c r="J32" s="2" t="b">
        <f t="shared" si="17"/>
        <v>0</v>
      </c>
      <c r="K32" s="2" t="b">
        <f t="shared" si="2"/>
        <v>0</v>
      </c>
      <c r="L32" s="2" t="b">
        <f t="shared" si="3"/>
        <v>1</v>
      </c>
      <c r="M32" s="2" t="b">
        <f t="shared" si="4"/>
        <v>0</v>
      </c>
      <c r="N32" s="2" t="b">
        <f t="shared" si="5"/>
        <v>0</v>
      </c>
      <c r="O32" s="2" t="str">
        <f t="shared" si="18"/>
        <v>FALSE</v>
      </c>
      <c r="P32" s="2" t="b">
        <f t="shared" si="6"/>
        <v>0</v>
      </c>
      <c r="Q32" s="2" t="b">
        <f t="shared" si="7"/>
        <v>0</v>
      </c>
      <c r="R32" s="2" t="b">
        <f t="shared" si="8"/>
        <v>0</v>
      </c>
      <c r="S32" s="2" t="b">
        <f t="shared" si="9"/>
        <v>0</v>
      </c>
      <c r="T32" s="2" t="b">
        <f t="shared" si="10"/>
        <v>0</v>
      </c>
      <c r="U32" s="2" t="b">
        <f t="shared" si="11"/>
        <v>0</v>
      </c>
      <c r="V32" s="2"/>
      <c r="W32" s="2" t="s">
        <v>28</v>
      </c>
      <c r="X32" s="2">
        <v>896</v>
      </c>
      <c r="Y32" s="2">
        <v>2420.04</v>
      </c>
      <c r="Z32" s="2" t="s">
        <v>29</v>
      </c>
      <c r="AA32" s="2" t="s">
        <v>30</v>
      </c>
      <c r="AD32" s="2" t="s">
        <v>77</v>
      </c>
      <c r="AE32" s="2" t="s">
        <v>41</v>
      </c>
      <c r="AF32" s="2" t="s">
        <v>32</v>
      </c>
      <c r="AG32" s="2" t="s">
        <v>132</v>
      </c>
    </row>
    <row r="33" spans="1:33" ht="15.75" customHeight="1" x14ac:dyDescent="0.25">
      <c r="A33" s="2" t="s">
        <v>133</v>
      </c>
      <c r="B33" s="2" t="s">
        <v>134</v>
      </c>
      <c r="C33" s="2" t="b">
        <f t="shared" si="19"/>
        <v>1</v>
      </c>
      <c r="D33" s="2" t="b">
        <f t="shared" si="12"/>
        <v>0</v>
      </c>
      <c r="E33" s="2" t="b">
        <f t="shared" si="13"/>
        <v>0</v>
      </c>
      <c r="F33" t="b">
        <f t="shared" si="14"/>
        <v>1</v>
      </c>
      <c r="G33" t="b">
        <f t="shared" si="15"/>
        <v>1</v>
      </c>
      <c r="H33" s="2" t="b">
        <f t="shared" si="16"/>
        <v>0</v>
      </c>
      <c r="I33" s="2" t="b">
        <f t="shared" si="1"/>
        <v>0</v>
      </c>
      <c r="J33" s="2" t="b">
        <f t="shared" si="17"/>
        <v>0</v>
      </c>
      <c r="K33" s="2" t="b">
        <f t="shared" si="2"/>
        <v>0</v>
      </c>
      <c r="L33" s="2" t="b">
        <f t="shared" si="3"/>
        <v>0</v>
      </c>
      <c r="M33" s="2" t="b">
        <f t="shared" si="4"/>
        <v>1</v>
      </c>
      <c r="N33" s="2" t="b">
        <f t="shared" si="5"/>
        <v>0</v>
      </c>
      <c r="O33" s="2" t="str">
        <f t="shared" si="18"/>
        <v>FALSE</v>
      </c>
      <c r="P33" s="2" t="b">
        <f t="shared" si="6"/>
        <v>0</v>
      </c>
      <c r="Q33" s="2" t="b">
        <f t="shared" si="7"/>
        <v>0</v>
      </c>
      <c r="R33" s="2" t="b">
        <f t="shared" si="8"/>
        <v>0</v>
      </c>
      <c r="S33" s="2" t="b">
        <f t="shared" si="9"/>
        <v>0</v>
      </c>
      <c r="T33" s="2" t="b">
        <f t="shared" si="10"/>
        <v>0</v>
      </c>
      <c r="U33" s="2" t="b">
        <f t="shared" si="11"/>
        <v>0</v>
      </c>
      <c r="V33" s="2"/>
      <c r="W33" s="2" t="s">
        <v>28</v>
      </c>
      <c r="X33" s="2">
        <v>551</v>
      </c>
      <c r="Y33" s="2">
        <v>1488.54</v>
      </c>
      <c r="Z33" s="2" t="s">
        <v>29</v>
      </c>
      <c r="AA33" s="2" t="s">
        <v>30</v>
      </c>
      <c r="AD33" s="2" t="s">
        <v>135</v>
      </c>
      <c r="AE33" s="2" t="s">
        <v>41</v>
      </c>
      <c r="AF33" s="2" t="s">
        <v>32</v>
      </c>
      <c r="AG33" s="2" t="s">
        <v>136</v>
      </c>
    </row>
    <row r="34" spans="1:33" ht="15.75" customHeight="1" x14ac:dyDescent="0.25">
      <c r="A34" s="2" t="s">
        <v>137</v>
      </c>
      <c r="B34" s="2" t="s">
        <v>138</v>
      </c>
      <c r="C34" s="2" t="b">
        <f t="shared" si="19"/>
        <v>1</v>
      </c>
      <c r="D34" s="2" t="b">
        <f t="shared" si="12"/>
        <v>0</v>
      </c>
      <c r="E34" s="2" t="b">
        <f t="shared" si="13"/>
        <v>0</v>
      </c>
      <c r="F34" t="b">
        <f t="shared" si="14"/>
        <v>1</v>
      </c>
      <c r="G34" t="b">
        <f t="shared" si="15"/>
        <v>0</v>
      </c>
      <c r="H34" s="2" t="b">
        <f t="shared" ref="H34:H65" si="20">ISNUMBER( SEARCH("virtual datacenter",B34))</f>
        <v>0</v>
      </c>
      <c r="I34" s="2" t="b">
        <f t="shared" ref="I34:I65" si="21">ISNUMBER(SEARCH("SAP", B34))</f>
        <v>0</v>
      </c>
      <c r="J34" s="2" t="b">
        <f t="shared" si="17"/>
        <v>0</v>
      </c>
      <c r="K34" s="2" t="b">
        <f t="shared" ref="K34:K65" si="22">ISNUMBER( SEARCH("SAP Solutions",B34))</f>
        <v>0</v>
      </c>
      <c r="L34" s="2" t="b">
        <f t="shared" ref="L34:L65" si="23">ISNUMBER(SEARCH("Premium", B34))</f>
        <v>1</v>
      </c>
      <c r="M34" s="2" t="b">
        <f t="shared" ref="M34:M65" si="24">ISNUMBER(SEARCH("Standard", B34))</f>
        <v>0</v>
      </c>
      <c r="N34" s="2" t="b">
        <f t="shared" ref="N34:N65" si="25">ISNUMBER(SEARCH("Self-support", B34))</f>
        <v>0</v>
      </c>
      <c r="O34" s="2" t="str">
        <f t="shared" si="18"/>
        <v>FALSE</v>
      </c>
      <c r="P34" s="2" t="b">
        <f t="shared" ref="P34:P65" si="26">OR(ISNUMBER(SEARCH("satellite", B34)), ISNUMBER(SEARCH("smart management", B34)))</f>
        <v>0</v>
      </c>
      <c r="Q34" s="2" t="b">
        <f t="shared" ref="Q34:Q65" si="27">ISNUMBER(SEARCH("Extended Update support", B34))</f>
        <v>0</v>
      </c>
      <c r="R34" s="2" t="b">
        <f t="shared" ref="R34:R65" si="28">ISNUMBER(SEARCH("extended life cycle support", B34))</f>
        <v>0</v>
      </c>
      <c r="S34" s="2" t="b">
        <f t="shared" ref="S34:S65" si="29">ISNUMBER(SEARCH("high availability", B34))</f>
        <v>0</v>
      </c>
      <c r="T34" s="2" t="b">
        <f t="shared" ref="T34:T65" si="30">ISNUMBER(SEARCH("disaster recovery", B34))</f>
        <v>0</v>
      </c>
      <c r="U34" s="2" t="b">
        <f t="shared" ref="U34:U65" si="31">OR(ISNUMBER(SEARCH("edge", B34)), ISNUMBER(SEARCH("gateway", B34)), ISNUMBER(SEARCH("endpoint", B34)))</f>
        <v>0</v>
      </c>
      <c r="V34" s="2"/>
      <c r="W34" s="2" t="s">
        <v>28</v>
      </c>
      <c r="X34" s="2">
        <v>2243</v>
      </c>
      <c r="Y34" s="2">
        <v>6054.75</v>
      </c>
      <c r="Z34" s="2" t="s">
        <v>29</v>
      </c>
      <c r="AA34" s="2" t="s">
        <v>41</v>
      </c>
      <c r="AD34" s="2" t="s">
        <v>77</v>
      </c>
      <c r="AE34" s="2" t="s">
        <v>41</v>
      </c>
      <c r="AF34" s="2" t="s">
        <v>37</v>
      </c>
      <c r="AG34" s="2" t="s">
        <v>139</v>
      </c>
    </row>
    <row r="35" spans="1:33" ht="15.75" customHeight="1" x14ac:dyDescent="0.25">
      <c r="A35" s="2" t="s">
        <v>140</v>
      </c>
      <c r="B35" s="2" t="s">
        <v>141</v>
      </c>
      <c r="C35" s="2" t="b">
        <f t="shared" si="19"/>
        <v>1</v>
      </c>
      <c r="D35" s="2" t="b">
        <f t="shared" si="12"/>
        <v>0</v>
      </c>
      <c r="E35" s="2" t="b">
        <f t="shared" si="13"/>
        <v>0</v>
      </c>
      <c r="F35" t="b">
        <f t="shared" si="14"/>
        <v>1</v>
      </c>
      <c r="G35" t="b">
        <f t="shared" si="15"/>
        <v>0</v>
      </c>
      <c r="H35" s="2" t="b">
        <f t="shared" si="20"/>
        <v>0</v>
      </c>
      <c r="I35" s="2" t="b">
        <f t="shared" si="21"/>
        <v>0</v>
      </c>
      <c r="J35" s="2" t="b">
        <f t="shared" si="17"/>
        <v>0</v>
      </c>
      <c r="K35" s="2" t="b">
        <f t="shared" si="22"/>
        <v>0</v>
      </c>
      <c r="L35" s="2" t="b">
        <f t="shared" si="23"/>
        <v>0</v>
      </c>
      <c r="M35" s="2" t="b">
        <f t="shared" si="24"/>
        <v>1</v>
      </c>
      <c r="N35" s="2" t="b">
        <f t="shared" si="25"/>
        <v>0</v>
      </c>
      <c r="O35" s="2" t="str">
        <f t="shared" si="18"/>
        <v>FALSE</v>
      </c>
      <c r="P35" s="2" t="b">
        <f t="shared" si="26"/>
        <v>0</v>
      </c>
      <c r="Q35" s="2" t="b">
        <f t="shared" si="27"/>
        <v>0</v>
      </c>
      <c r="R35" s="2" t="b">
        <f t="shared" si="28"/>
        <v>0</v>
      </c>
      <c r="S35" s="2" t="b">
        <f t="shared" si="29"/>
        <v>0</v>
      </c>
      <c r="T35" s="2" t="b">
        <f t="shared" si="30"/>
        <v>0</v>
      </c>
      <c r="U35" s="2" t="b">
        <f t="shared" si="31"/>
        <v>0</v>
      </c>
      <c r="V35" s="2"/>
      <c r="W35" s="2" t="s">
        <v>28</v>
      </c>
      <c r="X35" s="2">
        <v>1379</v>
      </c>
      <c r="Y35" s="2">
        <v>3722.27</v>
      </c>
      <c r="Z35" s="2" t="s">
        <v>29</v>
      </c>
      <c r="AA35" s="2" t="s">
        <v>41</v>
      </c>
      <c r="AD35" s="2" t="s">
        <v>135</v>
      </c>
      <c r="AE35" s="2" t="s">
        <v>41</v>
      </c>
      <c r="AF35" s="2" t="s">
        <v>37</v>
      </c>
      <c r="AG35" s="2" t="s">
        <v>142</v>
      </c>
    </row>
    <row r="36" spans="1:33" ht="15.75" customHeight="1" x14ac:dyDescent="0.25">
      <c r="A36" s="2" t="s">
        <v>143</v>
      </c>
      <c r="B36" s="2" t="s">
        <v>144</v>
      </c>
      <c r="C36" s="2" t="b">
        <f t="shared" si="19"/>
        <v>1</v>
      </c>
      <c r="D36" s="2" t="b">
        <f t="shared" si="12"/>
        <v>0</v>
      </c>
      <c r="E36" s="2" t="b">
        <f t="shared" si="13"/>
        <v>0</v>
      </c>
      <c r="F36" t="b">
        <f t="shared" si="14"/>
        <v>1</v>
      </c>
      <c r="G36" t="b">
        <f t="shared" si="15"/>
        <v>1</v>
      </c>
      <c r="H36" s="2" t="b">
        <f t="shared" si="20"/>
        <v>0</v>
      </c>
      <c r="I36" s="2" t="b">
        <f t="shared" si="21"/>
        <v>0</v>
      </c>
      <c r="J36" s="2" t="b">
        <f t="shared" si="17"/>
        <v>0</v>
      </c>
      <c r="K36" s="2" t="b">
        <f t="shared" si="22"/>
        <v>0</v>
      </c>
      <c r="L36" s="2" t="b">
        <f t="shared" si="23"/>
        <v>1</v>
      </c>
      <c r="M36" s="2" t="b">
        <f t="shared" si="24"/>
        <v>0</v>
      </c>
      <c r="N36" s="2" t="b">
        <f t="shared" si="25"/>
        <v>0</v>
      </c>
      <c r="O36" s="2" t="str">
        <f t="shared" si="18"/>
        <v>TRUE</v>
      </c>
      <c r="P36" s="2" t="b">
        <f t="shared" si="26"/>
        <v>0</v>
      </c>
      <c r="Q36" s="2" t="b">
        <f t="shared" si="27"/>
        <v>0</v>
      </c>
      <c r="R36" s="2" t="b">
        <f t="shared" si="28"/>
        <v>0</v>
      </c>
      <c r="S36" s="2" t="b">
        <f t="shared" si="29"/>
        <v>0</v>
      </c>
      <c r="T36" s="2" t="b">
        <f t="shared" si="30"/>
        <v>1</v>
      </c>
      <c r="U36" s="2" t="b">
        <f t="shared" si="31"/>
        <v>0</v>
      </c>
      <c r="V36" s="2"/>
      <c r="W36" s="2" t="s">
        <v>28</v>
      </c>
      <c r="X36" s="2">
        <v>448</v>
      </c>
      <c r="Y36" s="2">
        <v>1210.95</v>
      </c>
      <c r="Z36" s="2" t="s">
        <v>29</v>
      </c>
      <c r="AA36" s="2" t="s">
        <v>30</v>
      </c>
      <c r="AD36" s="2" t="s">
        <v>77</v>
      </c>
      <c r="AE36" s="2" t="s">
        <v>41</v>
      </c>
      <c r="AF36" s="2" t="s">
        <v>32</v>
      </c>
      <c r="AG36" s="2" t="s">
        <v>145</v>
      </c>
    </row>
    <row r="37" spans="1:33" ht="15.75" customHeight="1" x14ac:dyDescent="0.25">
      <c r="A37" s="2" t="s">
        <v>146</v>
      </c>
      <c r="B37" s="2" t="s">
        <v>147</v>
      </c>
      <c r="C37" s="2" t="b">
        <f t="shared" si="19"/>
        <v>1</v>
      </c>
      <c r="D37" s="2" t="b">
        <f t="shared" si="12"/>
        <v>0</v>
      </c>
      <c r="E37" s="2" t="b">
        <f t="shared" si="13"/>
        <v>0</v>
      </c>
      <c r="F37" t="b">
        <f t="shared" si="14"/>
        <v>1</v>
      </c>
      <c r="G37" t="b">
        <f t="shared" si="15"/>
        <v>1</v>
      </c>
      <c r="H37" s="2" t="b">
        <f t="shared" si="20"/>
        <v>0</v>
      </c>
      <c r="I37" s="2" t="b">
        <f t="shared" si="21"/>
        <v>0</v>
      </c>
      <c r="J37" s="2" t="b">
        <f t="shared" si="17"/>
        <v>0</v>
      </c>
      <c r="K37" s="2" t="b">
        <f t="shared" si="22"/>
        <v>0</v>
      </c>
      <c r="L37" s="2" t="b">
        <f t="shared" si="23"/>
        <v>0</v>
      </c>
      <c r="M37" s="2" t="b">
        <f t="shared" si="24"/>
        <v>1</v>
      </c>
      <c r="N37" s="2" t="b">
        <f t="shared" si="25"/>
        <v>0</v>
      </c>
      <c r="O37" s="2" t="str">
        <f t="shared" si="18"/>
        <v>TRUE</v>
      </c>
      <c r="P37" s="2" t="b">
        <f t="shared" si="26"/>
        <v>0</v>
      </c>
      <c r="Q37" s="2" t="b">
        <f t="shared" si="27"/>
        <v>0</v>
      </c>
      <c r="R37" s="2" t="b">
        <f t="shared" si="28"/>
        <v>0</v>
      </c>
      <c r="S37" s="2" t="b">
        <f t="shared" si="29"/>
        <v>0</v>
      </c>
      <c r="T37" s="2" t="b">
        <f t="shared" si="30"/>
        <v>1</v>
      </c>
      <c r="U37" s="2" t="b">
        <f t="shared" si="31"/>
        <v>0</v>
      </c>
      <c r="V37" s="2"/>
      <c r="W37" s="2" t="s">
        <v>28</v>
      </c>
      <c r="X37" s="2">
        <v>276</v>
      </c>
      <c r="Y37" s="2">
        <v>745.2</v>
      </c>
      <c r="Z37" s="2" t="s">
        <v>29</v>
      </c>
      <c r="AA37" s="2" t="s">
        <v>30</v>
      </c>
      <c r="AD37" s="2" t="s">
        <v>135</v>
      </c>
      <c r="AE37" s="2" t="s">
        <v>41</v>
      </c>
      <c r="AF37" s="2" t="s">
        <v>32</v>
      </c>
      <c r="AG37" s="2" t="s">
        <v>148</v>
      </c>
    </row>
    <row r="38" spans="1:33" ht="15.75" customHeight="1" x14ac:dyDescent="0.25">
      <c r="A38" s="2" t="s">
        <v>149</v>
      </c>
      <c r="B38" s="2" t="s">
        <v>150</v>
      </c>
      <c r="C38" s="2" t="b">
        <f t="shared" si="19"/>
        <v>1</v>
      </c>
      <c r="D38" s="2" t="b">
        <f t="shared" si="12"/>
        <v>0</v>
      </c>
      <c r="E38" s="2" t="b">
        <f t="shared" si="13"/>
        <v>0</v>
      </c>
      <c r="F38" t="b">
        <f t="shared" si="14"/>
        <v>0</v>
      </c>
      <c r="G38" t="b">
        <f t="shared" si="15"/>
        <v>0</v>
      </c>
      <c r="H38" s="2" t="b">
        <f t="shared" si="20"/>
        <v>0</v>
      </c>
      <c r="I38" s="2" t="b">
        <f t="shared" si="21"/>
        <v>0</v>
      </c>
      <c r="J38" s="2" t="b">
        <f t="shared" si="17"/>
        <v>0</v>
      </c>
      <c r="K38" s="2" t="b">
        <f t="shared" si="22"/>
        <v>0</v>
      </c>
      <c r="L38" s="2" t="b">
        <f t="shared" si="23"/>
        <v>0</v>
      </c>
      <c r="M38" s="2" t="b">
        <f t="shared" si="24"/>
        <v>0</v>
      </c>
      <c r="N38" s="2" t="b">
        <f t="shared" si="25"/>
        <v>1</v>
      </c>
      <c r="O38" s="2" t="str">
        <f t="shared" si="18"/>
        <v>FALSE</v>
      </c>
      <c r="P38" s="2" t="b">
        <f t="shared" si="26"/>
        <v>0</v>
      </c>
      <c r="Q38" s="2" t="b">
        <f t="shared" si="27"/>
        <v>0</v>
      </c>
      <c r="R38" s="2" t="b">
        <f t="shared" si="28"/>
        <v>0</v>
      </c>
      <c r="S38" s="2" t="b">
        <f t="shared" si="29"/>
        <v>0</v>
      </c>
      <c r="T38" s="2" t="b">
        <f t="shared" si="30"/>
        <v>0</v>
      </c>
      <c r="U38" s="2" t="b">
        <f t="shared" si="31"/>
        <v>0</v>
      </c>
      <c r="V38" s="2"/>
      <c r="W38" s="2" t="s">
        <v>28</v>
      </c>
      <c r="X38" s="2">
        <v>241</v>
      </c>
      <c r="Y38" s="2">
        <v>650.19000000000005</v>
      </c>
      <c r="Z38" s="2" t="s">
        <v>29</v>
      </c>
      <c r="AA38" s="2" t="s">
        <v>30</v>
      </c>
      <c r="AD38" s="2" t="s">
        <v>112</v>
      </c>
      <c r="AE38" s="2" t="s">
        <v>41</v>
      </c>
      <c r="AF38" s="2" t="s">
        <v>57</v>
      </c>
      <c r="AG38" s="2" t="s">
        <v>151</v>
      </c>
    </row>
    <row r="39" spans="1:33" ht="15.75" customHeight="1" x14ac:dyDescent="0.25">
      <c r="A39" s="2" t="s">
        <v>152</v>
      </c>
      <c r="B39" s="2" t="s">
        <v>153</v>
      </c>
      <c r="C39" s="2" t="b">
        <f t="shared" si="19"/>
        <v>1</v>
      </c>
      <c r="D39" s="2" t="b">
        <f t="shared" si="12"/>
        <v>0</v>
      </c>
      <c r="E39" s="2" t="b">
        <f t="shared" si="13"/>
        <v>0</v>
      </c>
      <c r="F39" t="b">
        <f t="shared" si="14"/>
        <v>0</v>
      </c>
      <c r="G39" t="b">
        <f t="shared" si="15"/>
        <v>0</v>
      </c>
      <c r="H39" s="2" t="b">
        <f t="shared" si="20"/>
        <v>0</v>
      </c>
      <c r="I39" s="2" t="b">
        <f t="shared" si="21"/>
        <v>0</v>
      </c>
      <c r="J39" s="2" t="b">
        <f t="shared" si="17"/>
        <v>0</v>
      </c>
      <c r="K39" s="2" t="b">
        <f t="shared" si="22"/>
        <v>0</v>
      </c>
      <c r="L39" s="2" t="b">
        <f t="shared" si="23"/>
        <v>0</v>
      </c>
      <c r="M39" s="2" t="b">
        <f t="shared" si="24"/>
        <v>0</v>
      </c>
      <c r="N39" s="2" t="b">
        <f t="shared" si="25"/>
        <v>1</v>
      </c>
      <c r="O39" s="2" t="str">
        <f t="shared" si="18"/>
        <v>TRUE</v>
      </c>
      <c r="P39" s="2" t="b">
        <f t="shared" si="26"/>
        <v>0</v>
      </c>
      <c r="Q39" s="2" t="b">
        <f t="shared" si="27"/>
        <v>0</v>
      </c>
      <c r="R39" s="2" t="b">
        <f t="shared" si="28"/>
        <v>0</v>
      </c>
      <c r="S39" s="2" t="b">
        <f t="shared" si="29"/>
        <v>0</v>
      </c>
      <c r="T39" s="2" t="b">
        <f t="shared" si="30"/>
        <v>1</v>
      </c>
      <c r="U39" s="2" t="b">
        <f t="shared" si="31"/>
        <v>0</v>
      </c>
      <c r="V39" s="2"/>
      <c r="W39" s="2" t="s">
        <v>28</v>
      </c>
      <c r="X39" s="2">
        <v>121</v>
      </c>
      <c r="Y39" s="2">
        <v>326.02999999999997</v>
      </c>
      <c r="Z39" s="2" t="s">
        <v>29</v>
      </c>
      <c r="AA39" s="2" t="s">
        <v>30</v>
      </c>
      <c r="AD39" s="2" t="s">
        <v>112</v>
      </c>
      <c r="AE39" s="2" t="s">
        <v>41</v>
      </c>
      <c r="AF39" s="2" t="s">
        <v>57</v>
      </c>
      <c r="AG39" s="2" t="s">
        <v>154</v>
      </c>
    </row>
    <row r="40" spans="1:33" ht="15.75" customHeight="1" x14ac:dyDescent="0.25">
      <c r="A40" s="2" t="s">
        <v>155</v>
      </c>
      <c r="B40" s="2" t="s">
        <v>156</v>
      </c>
      <c r="C40" s="2" t="b">
        <f t="shared" si="19"/>
        <v>1</v>
      </c>
      <c r="D40" s="2" t="b">
        <f t="shared" si="12"/>
        <v>0</v>
      </c>
      <c r="E40" s="2" t="b">
        <f t="shared" si="13"/>
        <v>0</v>
      </c>
      <c r="F40" t="b">
        <f t="shared" si="14"/>
        <v>0</v>
      </c>
      <c r="G40" t="b">
        <f t="shared" si="15"/>
        <v>0</v>
      </c>
      <c r="H40" s="2" t="b">
        <f t="shared" si="20"/>
        <v>0</v>
      </c>
      <c r="I40" s="2" t="b">
        <f t="shared" si="21"/>
        <v>0</v>
      </c>
      <c r="J40" s="2" t="b">
        <f t="shared" si="17"/>
        <v>0</v>
      </c>
      <c r="K40" s="2" t="b">
        <f t="shared" si="22"/>
        <v>0</v>
      </c>
      <c r="L40" s="2" t="b">
        <f t="shared" si="23"/>
        <v>0</v>
      </c>
      <c r="M40" s="2" t="b">
        <f t="shared" si="24"/>
        <v>0</v>
      </c>
      <c r="N40" s="2" t="b">
        <f t="shared" si="25"/>
        <v>1</v>
      </c>
      <c r="O40" s="2" t="str">
        <f t="shared" si="18"/>
        <v>TRUE</v>
      </c>
      <c r="P40" s="2" t="b">
        <f t="shared" si="26"/>
        <v>1</v>
      </c>
      <c r="Q40" s="2" t="b">
        <f t="shared" si="27"/>
        <v>0</v>
      </c>
      <c r="R40" s="2" t="b">
        <f t="shared" si="28"/>
        <v>0</v>
      </c>
      <c r="S40" s="2" t="b">
        <f t="shared" si="29"/>
        <v>0</v>
      </c>
      <c r="T40" s="2" t="b">
        <f t="shared" si="30"/>
        <v>0</v>
      </c>
      <c r="U40" s="2" t="b">
        <f t="shared" si="31"/>
        <v>0</v>
      </c>
      <c r="V40" s="2"/>
      <c r="W40" s="2" t="s">
        <v>28</v>
      </c>
      <c r="X40" s="2">
        <v>482</v>
      </c>
      <c r="Y40" s="2">
        <v>1302.24</v>
      </c>
      <c r="Z40" s="2" t="s">
        <v>29</v>
      </c>
      <c r="AA40" s="2" t="s">
        <v>30</v>
      </c>
      <c r="AD40" s="2" t="s">
        <v>112</v>
      </c>
      <c r="AE40" s="2" t="s">
        <v>41</v>
      </c>
      <c r="AF40" s="2" t="s">
        <v>57</v>
      </c>
      <c r="AG40" s="2" t="s">
        <v>157</v>
      </c>
    </row>
    <row r="41" spans="1:33" ht="15.75" customHeight="1" x14ac:dyDescent="0.25">
      <c r="A41" s="2" t="s">
        <v>158</v>
      </c>
      <c r="B41" s="2" t="s">
        <v>159</v>
      </c>
      <c r="C41" s="2" t="b">
        <f t="shared" si="19"/>
        <v>1</v>
      </c>
      <c r="D41" s="2" t="b">
        <f t="shared" si="12"/>
        <v>0</v>
      </c>
      <c r="E41" s="2" t="b">
        <f t="shared" si="13"/>
        <v>0</v>
      </c>
      <c r="F41" t="b">
        <f t="shared" si="14"/>
        <v>0</v>
      </c>
      <c r="G41" t="b">
        <f t="shared" si="15"/>
        <v>0</v>
      </c>
      <c r="H41" s="2" t="b">
        <f t="shared" si="20"/>
        <v>0</v>
      </c>
      <c r="I41" s="2" t="b">
        <f t="shared" si="21"/>
        <v>0</v>
      </c>
      <c r="J41" s="2" t="b">
        <f t="shared" si="17"/>
        <v>0</v>
      </c>
      <c r="K41" s="2" t="b">
        <f t="shared" si="22"/>
        <v>0</v>
      </c>
      <c r="L41" s="2" t="b">
        <f t="shared" si="23"/>
        <v>0</v>
      </c>
      <c r="M41" s="2" t="b">
        <f t="shared" si="24"/>
        <v>0</v>
      </c>
      <c r="N41" s="2" t="b">
        <f t="shared" si="25"/>
        <v>1</v>
      </c>
      <c r="O41" s="2" t="str">
        <f t="shared" si="18"/>
        <v>TRUE</v>
      </c>
      <c r="P41" s="2" t="b">
        <f t="shared" si="26"/>
        <v>1</v>
      </c>
      <c r="Q41" s="2" t="b">
        <f t="shared" si="27"/>
        <v>0</v>
      </c>
      <c r="R41" s="2" t="b">
        <f t="shared" si="28"/>
        <v>0</v>
      </c>
      <c r="S41" s="2" t="b">
        <f t="shared" si="29"/>
        <v>0</v>
      </c>
      <c r="T41" s="2" t="b">
        <f t="shared" si="30"/>
        <v>1</v>
      </c>
      <c r="U41" s="2" t="b">
        <f t="shared" si="31"/>
        <v>0</v>
      </c>
      <c r="V41" s="2"/>
      <c r="W41" s="2" t="s">
        <v>28</v>
      </c>
      <c r="X41" s="2">
        <v>296</v>
      </c>
      <c r="Y41" s="2">
        <v>799.23</v>
      </c>
      <c r="Z41" s="2" t="s">
        <v>29</v>
      </c>
      <c r="AA41" s="2" t="s">
        <v>30</v>
      </c>
      <c r="AD41" s="2" t="s">
        <v>112</v>
      </c>
      <c r="AE41" s="2" t="s">
        <v>41</v>
      </c>
      <c r="AF41" s="2" t="s">
        <v>57</v>
      </c>
      <c r="AG41" s="2" t="s">
        <v>160</v>
      </c>
    </row>
    <row r="42" spans="1:33" ht="15.75" customHeight="1" x14ac:dyDescent="0.25">
      <c r="A42" s="2" t="s">
        <v>161</v>
      </c>
      <c r="B42" s="2" t="s">
        <v>162</v>
      </c>
      <c r="C42" s="2" t="b">
        <f t="shared" si="19"/>
        <v>0</v>
      </c>
      <c r="D42" s="2" t="b">
        <f t="shared" si="12"/>
        <v>0</v>
      </c>
      <c r="E42" s="2" t="b">
        <f t="shared" si="13"/>
        <v>1</v>
      </c>
      <c r="F42" t="b">
        <f t="shared" si="14"/>
        <v>1</v>
      </c>
      <c r="G42" t="b">
        <f t="shared" si="15"/>
        <v>0</v>
      </c>
      <c r="H42" s="2" t="b">
        <f t="shared" si="20"/>
        <v>0</v>
      </c>
      <c r="I42" s="2" t="b">
        <f t="shared" si="21"/>
        <v>0</v>
      </c>
      <c r="J42" s="2" t="b">
        <f t="shared" si="17"/>
        <v>0</v>
      </c>
      <c r="K42" s="2" t="b">
        <f t="shared" si="22"/>
        <v>0</v>
      </c>
      <c r="L42" s="2" t="b">
        <f t="shared" si="23"/>
        <v>0</v>
      </c>
      <c r="M42" s="2" t="b">
        <f t="shared" si="24"/>
        <v>1</v>
      </c>
      <c r="N42" s="2" t="b">
        <f t="shared" si="25"/>
        <v>0</v>
      </c>
      <c r="O42" s="2" t="str">
        <f t="shared" si="18"/>
        <v>FALSE</v>
      </c>
      <c r="P42" s="2" t="b">
        <f t="shared" si="26"/>
        <v>0</v>
      </c>
      <c r="Q42" s="2" t="b">
        <f t="shared" si="27"/>
        <v>0</v>
      </c>
      <c r="R42" s="2" t="b">
        <f t="shared" si="28"/>
        <v>0</v>
      </c>
      <c r="S42" s="2" t="b">
        <f t="shared" si="29"/>
        <v>0</v>
      </c>
      <c r="T42" s="2" t="b">
        <f t="shared" si="30"/>
        <v>0</v>
      </c>
      <c r="U42" s="2" t="b">
        <f t="shared" si="31"/>
        <v>0</v>
      </c>
      <c r="V42" s="2"/>
      <c r="W42" s="2" t="s">
        <v>28</v>
      </c>
      <c r="X42" s="2">
        <v>551</v>
      </c>
      <c r="Y42" s="2">
        <v>1488.54</v>
      </c>
      <c r="Z42" s="2" t="s">
        <v>29</v>
      </c>
      <c r="AA42" s="2" t="s">
        <v>30</v>
      </c>
      <c r="AD42" s="2" t="s">
        <v>135</v>
      </c>
      <c r="AE42" s="2" t="s">
        <v>41</v>
      </c>
      <c r="AF42" s="2" t="s">
        <v>37</v>
      </c>
      <c r="AG42" s="2" t="s">
        <v>163</v>
      </c>
    </row>
    <row r="43" spans="1:33" ht="15.75" customHeight="1" x14ac:dyDescent="0.25">
      <c r="A43" s="2" t="s">
        <v>164</v>
      </c>
      <c r="B43" s="2" t="s">
        <v>165</v>
      </c>
      <c r="C43" s="2" t="b">
        <f t="shared" si="19"/>
        <v>0</v>
      </c>
      <c r="D43" s="2" t="b">
        <f t="shared" si="12"/>
        <v>0</v>
      </c>
      <c r="E43" s="2" t="b">
        <f t="shared" si="13"/>
        <v>1</v>
      </c>
      <c r="F43" t="b">
        <f t="shared" si="14"/>
        <v>1</v>
      </c>
      <c r="G43" t="b">
        <f t="shared" si="15"/>
        <v>0</v>
      </c>
      <c r="H43" s="2" t="b">
        <f t="shared" si="20"/>
        <v>0</v>
      </c>
      <c r="I43" s="2" t="b">
        <f t="shared" si="21"/>
        <v>0</v>
      </c>
      <c r="J43" s="2" t="b">
        <f t="shared" si="17"/>
        <v>0</v>
      </c>
      <c r="K43" s="2" t="b">
        <f t="shared" si="22"/>
        <v>0</v>
      </c>
      <c r="L43" s="2" t="b">
        <f t="shared" si="23"/>
        <v>1</v>
      </c>
      <c r="M43" s="2" t="b">
        <f t="shared" si="24"/>
        <v>0</v>
      </c>
      <c r="N43" s="2" t="b">
        <f t="shared" si="25"/>
        <v>0</v>
      </c>
      <c r="O43" s="2" t="str">
        <f t="shared" si="18"/>
        <v>FALSE</v>
      </c>
      <c r="P43" s="2" t="b">
        <f t="shared" si="26"/>
        <v>0</v>
      </c>
      <c r="Q43" s="2" t="b">
        <f t="shared" si="27"/>
        <v>0</v>
      </c>
      <c r="R43" s="2" t="b">
        <f t="shared" si="28"/>
        <v>0</v>
      </c>
      <c r="S43" s="2" t="b">
        <f t="shared" si="29"/>
        <v>0</v>
      </c>
      <c r="T43" s="2" t="b">
        <f t="shared" si="30"/>
        <v>0</v>
      </c>
      <c r="U43" s="2" t="b">
        <f t="shared" si="31"/>
        <v>0</v>
      </c>
      <c r="V43" s="2"/>
      <c r="W43" s="2" t="s">
        <v>28</v>
      </c>
      <c r="X43" s="2">
        <v>896</v>
      </c>
      <c r="Y43" s="2">
        <v>2420.04</v>
      </c>
      <c r="Z43" s="2" t="s">
        <v>29</v>
      </c>
      <c r="AA43" s="2" t="s">
        <v>30</v>
      </c>
      <c r="AD43" s="2" t="s">
        <v>77</v>
      </c>
      <c r="AE43" s="2" t="s">
        <v>41</v>
      </c>
      <c r="AF43" s="2" t="s">
        <v>37</v>
      </c>
      <c r="AG43" s="2" t="s">
        <v>166</v>
      </c>
    </row>
    <row r="44" spans="1:33" ht="15.75" customHeight="1" x14ac:dyDescent="0.25">
      <c r="A44" s="2" t="s">
        <v>167</v>
      </c>
      <c r="B44" s="2" t="s">
        <v>168</v>
      </c>
      <c r="C44" s="2" t="b">
        <f t="shared" si="19"/>
        <v>0</v>
      </c>
      <c r="D44" s="2" t="b">
        <f t="shared" si="12"/>
        <v>0</v>
      </c>
      <c r="E44" s="2" t="b">
        <f t="shared" si="13"/>
        <v>1</v>
      </c>
      <c r="F44" t="b">
        <f t="shared" si="14"/>
        <v>1</v>
      </c>
      <c r="G44" t="b">
        <f t="shared" si="15"/>
        <v>0</v>
      </c>
      <c r="H44" s="2" t="b">
        <f t="shared" si="20"/>
        <v>0</v>
      </c>
      <c r="I44" s="2" t="b">
        <f t="shared" si="21"/>
        <v>0</v>
      </c>
      <c r="J44" s="2" t="b">
        <f t="shared" si="17"/>
        <v>0</v>
      </c>
      <c r="K44" s="2" t="b">
        <f t="shared" si="22"/>
        <v>0</v>
      </c>
      <c r="L44" s="2" t="b">
        <f t="shared" si="23"/>
        <v>0</v>
      </c>
      <c r="M44" s="2" t="b">
        <f t="shared" si="24"/>
        <v>1</v>
      </c>
      <c r="N44" s="2" t="b">
        <f t="shared" si="25"/>
        <v>0</v>
      </c>
      <c r="O44" s="2" t="str">
        <f t="shared" si="18"/>
        <v>TRUE</v>
      </c>
      <c r="P44" s="2" t="b">
        <f t="shared" si="26"/>
        <v>1</v>
      </c>
      <c r="Q44" s="2" t="b">
        <f t="shared" si="27"/>
        <v>0</v>
      </c>
      <c r="R44" s="2" t="b">
        <f t="shared" si="28"/>
        <v>0</v>
      </c>
      <c r="S44" s="2" t="b">
        <f t="shared" si="29"/>
        <v>0</v>
      </c>
      <c r="T44" s="2" t="b">
        <f t="shared" si="30"/>
        <v>0</v>
      </c>
      <c r="U44" s="2" t="b">
        <f t="shared" si="31"/>
        <v>0</v>
      </c>
      <c r="V44" s="2"/>
      <c r="W44" s="2" t="s">
        <v>28</v>
      </c>
      <c r="X44" s="2">
        <v>810</v>
      </c>
      <c r="Y44" s="2">
        <v>2187.16</v>
      </c>
      <c r="Z44" s="2" t="s">
        <v>29</v>
      </c>
      <c r="AA44" s="2" t="s">
        <v>30</v>
      </c>
      <c r="AD44" s="2" t="s">
        <v>135</v>
      </c>
      <c r="AE44" s="2" t="s">
        <v>41</v>
      </c>
      <c r="AF44" s="2" t="s">
        <v>37</v>
      </c>
      <c r="AG44" s="2" t="s">
        <v>169</v>
      </c>
    </row>
    <row r="45" spans="1:33" ht="15.75" customHeight="1" x14ac:dyDescent="0.25">
      <c r="A45" s="2" t="s">
        <v>170</v>
      </c>
      <c r="B45" s="2" t="s">
        <v>171</v>
      </c>
      <c r="C45" s="2" t="b">
        <f t="shared" si="19"/>
        <v>0</v>
      </c>
      <c r="D45" s="2" t="b">
        <f t="shared" si="12"/>
        <v>0</v>
      </c>
      <c r="E45" s="2" t="b">
        <f t="shared" si="13"/>
        <v>1</v>
      </c>
      <c r="F45" t="b">
        <f t="shared" si="14"/>
        <v>1</v>
      </c>
      <c r="G45" t="b">
        <f t="shared" si="15"/>
        <v>0</v>
      </c>
      <c r="H45" s="2" t="b">
        <f t="shared" si="20"/>
        <v>0</v>
      </c>
      <c r="I45" s="2" t="b">
        <f t="shared" si="21"/>
        <v>0</v>
      </c>
      <c r="J45" s="2" t="b">
        <f t="shared" si="17"/>
        <v>0</v>
      </c>
      <c r="K45" s="2" t="b">
        <f t="shared" si="22"/>
        <v>0</v>
      </c>
      <c r="L45" s="2" t="b">
        <f t="shared" si="23"/>
        <v>1</v>
      </c>
      <c r="M45" s="2" t="b">
        <f t="shared" si="24"/>
        <v>0</v>
      </c>
      <c r="N45" s="2" t="b">
        <f t="shared" si="25"/>
        <v>0</v>
      </c>
      <c r="O45" s="2" t="str">
        <f t="shared" si="18"/>
        <v>TRUE</v>
      </c>
      <c r="P45" s="2" t="b">
        <f t="shared" si="26"/>
        <v>1</v>
      </c>
      <c r="Q45" s="2" t="b">
        <f t="shared" si="27"/>
        <v>0</v>
      </c>
      <c r="R45" s="2" t="b">
        <f t="shared" si="28"/>
        <v>0</v>
      </c>
      <c r="S45" s="2" t="b">
        <f t="shared" si="29"/>
        <v>0</v>
      </c>
      <c r="T45" s="2" t="b">
        <f t="shared" si="30"/>
        <v>0</v>
      </c>
      <c r="U45" s="2" t="b">
        <f t="shared" si="31"/>
        <v>0</v>
      </c>
      <c r="V45" s="2"/>
      <c r="W45" s="2" t="s">
        <v>28</v>
      </c>
      <c r="X45" s="2">
        <v>1201</v>
      </c>
      <c r="Y45" s="2">
        <v>3243.48</v>
      </c>
      <c r="Z45" s="2" t="s">
        <v>29</v>
      </c>
      <c r="AA45" s="2" t="s">
        <v>30</v>
      </c>
      <c r="AD45" s="2" t="s">
        <v>77</v>
      </c>
      <c r="AE45" s="2" t="s">
        <v>41</v>
      </c>
      <c r="AF45" s="2" t="s">
        <v>37</v>
      </c>
      <c r="AG45" s="2" t="s">
        <v>172</v>
      </c>
    </row>
    <row r="46" spans="1:33" ht="15.75" customHeight="1" x14ac:dyDescent="0.25">
      <c r="A46" s="2" t="s">
        <v>173</v>
      </c>
      <c r="B46" s="2" t="s">
        <v>174</v>
      </c>
      <c r="C46" s="2" t="b">
        <f t="shared" si="19"/>
        <v>1</v>
      </c>
      <c r="D46" s="2" t="b">
        <f t="shared" si="12"/>
        <v>0</v>
      </c>
      <c r="E46" s="2" t="b">
        <f t="shared" si="13"/>
        <v>0</v>
      </c>
      <c r="F46" t="b">
        <f t="shared" si="14"/>
        <v>1</v>
      </c>
      <c r="G46" t="b">
        <f t="shared" si="15"/>
        <v>0</v>
      </c>
      <c r="H46" s="2" t="b">
        <f t="shared" si="20"/>
        <v>0</v>
      </c>
      <c r="I46" s="2" t="b">
        <f t="shared" si="21"/>
        <v>0</v>
      </c>
      <c r="J46" s="2" t="b">
        <f t="shared" si="17"/>
        <v>0</v>
      </c>
      <c r="K46" s="2" t="b">
        <f t="shared" si="22"/>
        <v>0</v>
      </c>
      <c r="L46" s="2" t="b">
        <f t="shared" si="23"/>
        <v>1</v>
      </c>
      <c r="M46" s="2" t="b">
        <f t="shared" si="24"/>
        <v>0</v>
      </c>
      <c r="N46" s="2" t="b">
        <f t="shared" si="25"/>
        <v>0</v>
      </c>
      <c r="O46" s="2" t="str">
        <f t="shared" si="18"/>
        <v>FALSE</v>
      </c>
      <c r="P46" s="2" t="b">
        <f t="shared" si="26"/>
        <v>0</v>
      </c>
      <c r="Q46" s="2" t="b">
        <f t="shared" si="27"/>
        <v>0</v>
      </c>
      <c r="R46" s="2" t="b">
        <f t="shared" si="28"/>
        <v>0</v>
      </c>
      <c r="S46" s="2" t="b">
        <f t="shared" si="29"/>
        <v>0</v>
      </c>
      <c r="T46" s="2" t="b">
        <f t="shared" si="30"/>
        <v>0</v>
      </c>
      <c r="U46" s="2" t="b">
        <f t="shared" si="31"/>
        <v>0</v>
      </c>
      <c r="V46" s="2"/>
      <c r="W46" s="2" t="s">
        <v>28</v>
      </c>
      <c r="X46" s="2">
        <v>1139</v>
      </c>
      <c r="Y46" s="2">
        <v>3073.95</v>
      </c>
      <c r="Z46" s="2" t="s">
        <v>29</v>
      </c>
      <c r="AA46" s="2" t="s">
        <v>41</v>
      </c>
      <c r="AD46" s="2" t="s">
        <v>77</v>
      </c>
      <c r="AE46" s="2" t="s">
        <v>41</v>
      </c>
      <c r="AF46" s="2" t="s">
        <v>37</v>
      </c>
      <c r="AG46" s="2" t="s">
        <v>175</v>
      </c>
    </row>
    <row r="47" spans="1:33" ht="15.75" customHeight="1" x14ac:dyDescent="0.25">
      <c r="A47" s="2" t="s">
        <v>176</v>
      </c>
      <c r="B47" s="2" t="s">
        <v>177</v>
      </c>
      <c r="C47" s="2" t="b">
        <f t="shared" si="19"/>
        <v>1</v>
      </c>
      <c r="D47" s="2" t="b">
        <f t="shared" si="12"/>
        <v>0</v>
      </c>
      <c r="E47" s="2" t="b">
        <f t="shared" si="13"/>
        <v>0</v>
      </c>
      <c r="F47" t="b">
        <f t="shared" si="14"/>
        <v>1</v>
      </c>
      <c r="G47" t="b">
        <f t="shared" si="15"/>
        <v>0</v>
      </c>
      <c r="H47" s="2" t="b">
        <f t="shared" si="20"/>
        <v>0</v>
      </c>
      <c r="I47" s="2" t="b">
        <f t="shared" si="21"/>
        <v>0</v>
      </c>
      <c r="J47" s="2" t="b">
        <f t="shared" si="17"/>
        <v>0</v>
      </c>
      <c r="K47" s="2" t="b">
        <f t="shared" si="22"/>
        <v>0</v>
      </c>
      <c r="L47" s="2" t="b">
        <f t="shared" si="23"/>
        <v>0</v>
      </c>
      <c r="M47" s="2" t="b">
        <f t="shared" si="24"/>
        <v>1</v>
      </c>
      <c r="N47" s="2" t="b">
        <f t="shared" si="25"/>
        <v>0</v>
      </c>
      <c r="O47" s="2" t="str">
        <f t="shared" si="18"/>
        <v>FALSE</v>
      </c>
      <c r="P47" s="2" t="b">
        <f t="shared" si="26"/>
        <v>0</v>
      </c>
      <c r="Q47" s="2" t="b">
        <f t="shared" si="27"/>
        <v>0</v>
      </c>
      <c r="R47" s="2" t="b">
        <f t="shared" si="28"/>
        <v>0</v>
      </c>
      <c r="S47" s="2" t="b">
        <f t="shared" si="29"/>
        <v>0</v>
      </c>
      <c r="T47" s="2" t="b">
        <f t="shared" si="30"/>
        <v>0</v>
      </c>
      <c r="U47" s="2" t="b">
        <f t="shared" si="31"/>
        <v>0</v>
      </c>
      <c r="V47" s="2"/>
      <c r="W47" s="2" t="s">
        <v>28</v>
      </c>
      <c r="X47" s="2">
        <v>689</v>
      </c>
      <c r="Y47" s="2">
        <v>1861.14</v>
      </c>
      <c r="Z47" s="2" t="s">
        <v>29</v>
      </c>
      <c r="AA47" s="2" t="s">
        <v>41</v>
      </c>
      <c r="AD47" s="2" t="s">
        <v>135</v>
      </c>
      <c r="AE47" s="2" t="s">
        <v>41</v>
      </c>
      <c r="AF47" s="2" t="s">
        <v>37</v>
      </c>
      <c r="AG47" s="2" t="s">
        <v>178</v>
      </c>
    </row>
    <row r="48" spans="1:33" ht="15.75" customHeight="1" x14ac:dyDescent="0.25">
      <c r="A48" s="2" t="s">
        <v>179</v>
      </c>
      <c r="B48" s="2" t="s">
        <v>180</v>
      </c>
      <c r="C48" s="2" t="b">
        <f t="shared" si="19"/>
        <v>1</v>
      </c>
      <c r="D48" s="2" t="b">
        <f t="shared" si="12"/>
        <v>0</v>
      </c>
      <c r="E48" s="2" t="b">
        <f t="shared" si="13"/>
        <v>0</v>
      </c>
      <c r="F48" t="b">
        <f t="shared" si="14"/>
        <v>0</v>
      </c>
      <c r="G48" t="b">
        <f t="shared" si="15"/>
        <v>1</v>
      </c>
      <c r="H48" s="2" t="b">
        <f t="shared" si="20"/>
        <v>0</v>
      </c>
      <c r="I48" s="2" t="b">
        <f t="shared" si="21"/>
        <v>0</v>
      </c>
      <c r="J48" s="2" t="b">
        <f t="shared" si="17"/>
        <v>0</v>
      </c>
      <c r="K48" s="2" t="b">
        <f t="shared" si="22"/>
        <v>0</v>
      </c>
      <c r="L48" s="2" t="b">
        <f t="shared" si="23"/>
        <v>1</v>
      </c>
      <c r="M48" s="2" t="b">
        <f t="shared" si="24"/>
        <v>0</v>
      </c>
      <c r="N48" s="2" t="b">
        <f t="shared" si="25"/>
        <v>0</v>
      </c>
      <c r="O48" s="2" t="str">
        <f t="shared" si="18"/>
        <v>FALSE</v>
      </c>
      <c r="P48" s="2" t="b">
        <f t="shared" si="26"/>
        <v>0</v>
      </c>
      <c r="Q48" s="2" t="b">
        <f t="shared" si="27"/>
        <v>0</v>
      </c>
      <c r="R48" s="2" t="b">
        <f t="shared" si="28"/>
        <v>0</v>
      </c>
      <c r="S48" s="2" t="b">
        <f t="shared" si="29"/>
        <v>0</v>
      </c>
      <c r="T48" s="2" t="b">
        <f t="shared" si="30"/>
        <v>0</v>
      </c>
      <c r="U48" s="2" t="b">
        <f t="shared" si="31"/>
        <v>0</v>
      </c>
      <c r="V48" s="2"/>
      <c r="W48" s="2" t="s">
        <v>28</v>
      </c>
      <c r="X48" s="2">
        <v>310</v>
      </c>
      <c r="Y48" s="2">
        <v>836.49</v>
      </c>
      <c r="Z48" s="2" t="s">
        <v>29</v>
      </c>
      <c r="AA48" s="2" t="s">
        <v>30</v>
      </c>
      <c r="AD48" s="2" t="s">
        <v>77</v>
      </c>
      <c r="AE48" s="2" t="s">
        <v>41</v>
      </c>
      <c r="AF48" s="2" t="s">
        <v>57</v>
      </c>
      <c r="AG48" s="2" t="s">
        <v>181</v>
      </c>
    </row>
    <row r="49" spans="1:33" ht="15.75" customHeight="1" x14ac:dyDescent="0.25">
      <c r="A49" s="2" t="s">
        <v>182</v>
      </c>
      <c r="B49" s="2" t="s">
        <v>183</v>
      </c>
      <c r="C49" s="2" t="b">
        <f t="shared" si="19"/>
        <v>1</v>
      </c>
      <c r="D49" s="2" t="b">
        <f t="shared" si="12"/>
        <v>0</v>
      </c>
      <c r="E49" s="2" t="b">
        <f t="shared" si="13"/>
        <v>0</v>
      </c>
      <c r="F49" t="b">
        <f t="shared" si="14"/>
        <v>0</v>
      </c>
      <c r="G49" t="b">
        <f t="shared" si="15"/>
        <v>1</v>
      </c>
      <c r="H49" s="2" t="b">
        <f t="shared" si="20"/>
        <v>0</v>
      </c>
      <c r="I49" s="2" t="b">
        <f t="shared" si="21"/>
        <v>0</v>
      </c>
      <c r="J49" s="2" t="b">
        <f t="shared" si="17"/>
        <v>0</v>
      </c>
      <c r="K49" s="2" t="b">
        <f t="shared" si="22"/>
        <v>0</v>
      </c>
      <c r="L49" s="2" t="b">
        <f t="shared" si="23"/>
        <v>0</v>
      </c>
      <c r="M49" s="2" t="b">
        <f t="shared" si="24"/>
        <v>1</v>
      </c>
      <c r="N49" s="2" t="b">
        <f t="shared" si="25"/>
        <v>0</v>
      </c>
      <c r="O49" s="2" t="str">
        <f t="shared" si="18"/>
        <v>FALSE</v>
      </c>
      <c r="P49" s="2" t="b">
        <f t="shared" si="26"/>
        <v>0</v>
      </c>
      <c r="Q49" s="2" t="b">
        <f t="shared" si="27"/>
        <v>0</v>
      </c>
      <c r="R49" s="2" t="b">
        <f t="shared" si="28"/>
        <v>0</v>
      </c>
      <c r="S49" s="2" t="b">
        <f t="shared" si="29"/>
        <v>0</v>
      </c>
      <c r="T49" s="2" t="b">
        <f t="shared" si="30"/>
        <v>0</v>
      </c>
      <c r="U49" s="2" t="b">
        <f t="shared" si="31"/>
        <v>0</v>
      </c>
      <c r="V49" s="2"/>
      <c r="W49" s="2" t="s">
        <v>28</v>
      </c>
      <c r="X49" s="2">
        <v>206</v>
      </c>
      <c r="Y49" s="2">
        <v>557.04</v>
      </c>
      <c r="Z49" s="2" t="s">
        <v>29</v>
      </c>
      <c r="AA49" s="2" t="s">
        <v>30</v>
      </c>
      <c r="AD49" s="2" t="s">
        <v>135</v>
      </c>
      <c r="AE49" s="2" t="s">
        <v>41</v>
      </c>
      <c r="AF49" s="2" t="s">
        <v>57</v>
      </c>
      <c r="AG49" s="2" t="s">
        <v>184</v>
      </c>
    </row>
    <row r="50" spans="1:33" ht="15.75" customHeight="1" x14ac:dyDescent="0.25">
      <c r="A50" s="2" t="s">
        <v>185</v>
      </c>
      <c r="B50" s="2" t="s">
        <v>186</v>
      </c>
      <c r="C50" s="2" t="b">
        <f t="shared" si="19"/>
        <v>1</v>
      </c>
      <c r="D50" s="2" t="b">
        <f t="shared" si="12"/>
        <v>0</v>
      </c>
      <c r="E50" s="2" t="b">
        <f t="shared" si="13"/>
        <v>0</v>
      </c>
      <c r="F50" t="b">
        <f t="shared" si="14"/>
        <v>0</v>
      </c>
      <c r="G50" t="b">
        <f t="shared" si="15"/>
        <v>1</v>
      </c>
      <c r="H50" s="2" t="b">
        <f t="shared" si="20"/>
        <v>0</v>
      </c>
      <c r="I50" s="2" t="b">
        <f t="shared" si="21"/>
        <v>0</v>
      </c>
      <c r="J50" s="2" t="b">
        <f t="shared" si="17"/>
        <v>0</v>
      </c>
      <c r="K50" s="2" t="b">
        <f t="shared" si="22"/>
        <v>0</v>
      </c>
      <c r="L50" s="2" t="b">
        <f t="shared" si="23"/>
        <v>0</v>
      </c>
      <c r="M50" s="2" t="b">
        <f t="shared" si="24"/>
        <v>0</v>
      </c>
      <c r="N50" s="2" t="b">
        <f t="shared" si="25"/>
        <v>1</v>
      </c>
      <c r="O50" s="2" t="str">
        <f t="shared" si="18"/>
        <v>FALSE</v>
      </c>
      <c r="P50" s="2" t="b">
        <f t="shared" si="26"/>
        <v>0</v>
      </c>
      <c r="Q50" s="2" t="b">
        <f t="shared" si="27"/>
        <v>0</v>
      </c>
      <c r="R50" s="2" t="b">
        <f t="shared" si="28"/>
        <v>0</v>
      </c>
      <c r="S50" s="2" t="b">
        <f t="shared" si="29"/>
        <v>0</v>
      </c>
      <c r="T50" s="2" t="b">
        <f t="shared" si="30"/>
        <v>0</v>
      </c>
      <c r="U50" s="2" t="b">
        <f t="shared" si="31"/>
        <v>0</v>
      </c>
      <c r="V50" s="2"/>
      <c r="W50" s="2" t="s">
        <v>28</v>
      </c>
      <c r="X50" s="2">
        <v>55</v>
      </c>
      <c r="Y50" s="2">
        <v>147.18</v>
      </c>
      <c r="Z50" s="2" t="s">
        <v>29</v>
      </c>
      <c r="AA50" s="2" t="s">
        <v>30</v>
      </c>
      <c r="AD50" s="2" t="s">
        <v>112</v>
      </c>
      <c r="AE50" s="2" t="s">
        <v>41</v>
      </c>
      <c r="AF50" s="2" t="s">
        <v>57</v>
      </c>
      <c r="AG50" s="2" t="s">
        <v>187</v>
      </c>
    </row>
    <row r="51" spans="1:33" ht="15.75" customHeight="1" x14ac:dyDescent="0.25">
      <c r="A51" s="2" t="s">
        <v>188</v>
      </c>
      <c r="B51" s="2" t="s">
        <v>189</v>
      </c>
      <c r="C51" s="2" t="b">
        <f t="shared" si="19"/>
        <v>0</v>
      </c>
      <c r="D51" s="2" t="b">
        <f t="shared" si="12"/>
        <v>0</v>
      </c>
      <c r="E51" s="2" t="b">
        <f t="shared" si="13"/>
        <v>1</v>
      </c>
      <c r="F51" t="b">
        <f t="shared" si="14"/>
        <v>1</v>
      </c>
      <c r="G51" t="b">
        <f t="shared" si="15"/>
        <v>0</v>
      </c>
      <c r="H51" s="2" t="b">
        <f t="shared" si="20"/>
        <v>0</v>
      </c>
      <c r="I51" s="2" t="b">
        <f t="shared" si="21"/>
        <v>0</v>
      </c>
      <c r="J51" s="2" t="b">
        <f t="shared" si="17"/>
        <v>0</v>
      </c>
      <c r="K51" s="2" t="b">
        <f t="shared" si="22"/>
        <v>0</v>
      </c>
      <c r="L51" s="2" t="b">
        <f t="shared" si="23"/>
        <v>0</v>
      </c>
      <c r="M51" s="2" t="b">
        <f t="shared" si="24"/>
        <v>0</v>
      </c>
      <c r="N51" s="2" t="b">
        <f t="shared" si="25"/>
        <v>1</v>
      </c>
      <c r="O51" s="2" t="str">
        <f t="shared" si="18"/>
        <v>FALSE</v>
      </c>
      <c r="P51" s="2" t="b">
        <f t="shared" si="26"/>
        <v>0</v>
      </c>
      <c r="Q51" s="2" t="b">
        <f t="shared" si="27"/>
        <v>0</v>
      </c>
      <c r="R51" s="2" t="b">
        <f t="shared" si="28"/>
        <v>0</v>
      </c>
      <c r="S51" s="2" t="b">
        <f t="shared" si="29"/>
        <v>0</v>
      </c>
      <c r="T51" s="2" t="b">
        <f t="shared" si="30"/>
        <v>0</v>
      </c>
      <c r="U51" s="2" t="b">
        <f t="shared" si="31"/>
        <v>0</v>
      </c>
      <c r="V51" s="2"/>
      <c r="W51" s="2" t="s">
        <v>28</v>
      </c>
      <c r="X51" s="2">
        <v>55</v>
      </c>
      <c r="Y51" s="2">
        <v>147.18</v>
      </c>
      <c r="Z51" s="2" t="s">
        <v>29</v>
      </c>
      <c r="AA51" s="2" t="s">
        <v>30</v>
      </c>
      <c r="AD51" s="2" t="s">
        <v>112</v>
      </c>
      <c r="AE51" s="2" t="s">
        <v>41</v>
      </c>
      <c r="AF51" s="2" t="s">
        <v>37</v>
      </c>
      <c r="AG51" s="2" t="s">
        <v>190</v>
      </c>
    </row>
    <row r="52" spans="1:33" ht="15.75" customHeight="1" x14ac:dyDescent="0.25">
      <c r="A52" s="2" t="s">
        <v>191</v>
      </c>
      <c r="B52" s="2" t="s">
        <v>192</v>
      </c>
      <c r="C52" s="2" t="b">
        <f t="shared" si="19"/>
        <v>0</v>
      </c>
      <c r="D52" s="2" t="b">
        <f t="shared" si="12"/>
        <v>0</v>
      </c>
      <c r="E52" s="2" t="b">
        <f t="shared" si="13"/>
        <v>1</v>
      </c>
      <c r="F52" t="b">
        <f t="shared" si="14"/>
        <v>1</v>
      </c>
      <c r="G52" t="b">
        <f t="shared" si="15"/>
        <v>0</v>
      </c>
      <c r="H52" s="2" t="b">
        <f t="shared" si="20"/>
        <v>0</v>
      </c>
      <c r="I52" s="2" t="b">
        <f t="shared" si="21"/>
        <v>0</v>
      </c>
      <c r="J52" s="2" t="b">
        <f t="shared" si="17"/>
        <v>0</v>
      </c>
      <c r="K52" s="2" t="b">
        <f t="shared" si="22"/>
        <v>0</v>
      </c>
      <c r="L52" s="2" t="b">
        <f t="shared" si="23"/>
        <v>0</v>
      </c>
      <c r="M52" s="2" t="b">
        <f t="shared" si="24"/>
        <v>0</v>
      </c>
      <c r="N52" s="2" t="b">
        <f t="shared" si="25"/>
        <v>1</v>
      </c>
      <c r="O52" s="2" t="str">
        <f t="shared" si="18"/>
        <v>TRUE</v>
      </c>
      <c r="P52" s="2" t="b">
        <f t="shared" si="26"/>
        <v>1</v>
      </c>
      <c r="Q52" s="2" t="b">
        <f t="shared" si="27"/>
        <v>0</v>
      </c>
      <c r="R52" s="2" t="b">
        <f t="shared" si="28"/>
        <v>0</v>
      </c>
      <c r="S52" s="2" t="b">
        <f t="shared" si="29"/>
        <v>0</v>
      </c>
      <c r="T52" s="2" t="b">
        <f t="shared" si="30"/>
        <v>0</v>
      </c>
      <c r="U52" s="2" t="b">
        <f t="shared" si="31"/>
        <v>0</v>
      </c>
      <c r="V52" s="2"/>
      <c r="W52" s="2" t="s">
        <v>28</v>
      </c>
      <c r="X52" s="2">
        <v>118</v>
      </c>
      <c r="Y52" s="2">
        <v>318.57</v>
      </c>
      <c r="Z52" s="2" t="s">
        <v>29</v>
      </c>
      <c r="AA52" s="2" t="s">
        <v>30</v>
      </c>
      <c r="AD52" s="2" t="s">
        <v>112</v>
      </c>
      <c r="AE52" s="2" t="s">
        <v>41</v>
      </c>
      <c r="AF52" s="2" t="s">
        <v>37</v>
      </c>
      <c r="AG52" s="2" t="s">
        <v>193</v>
      </c>
    </row>
    <row r="53" spans="1:33" ht="15.75" customHeight="1" x14ac:dyDescent="0.25">
      <c r="A53" s="2" t="s">
        <v>194</v>
      </c>
      <c r="B53" s="2" t="s">
        <v>195</v>
      </c>
      <c r="C53" s="2" t="b">
        <f t="shared" si="19"/>
        <v>0</v>
      </c>
      <c r="D53" s="2" t="b">
        <f t="shared" si="12"/>
        <v>1</v>
      </c>
      <c r="E53" s="2" t="b">
        <f t="shared" si="13"/>
        <v>0</v>
      </c>
      <c r="F53" t="b">
        <f t="shared" si="14"/>
        <v>0</v>
      </c>
      <c r="G53" t="b">
        <f t="shared" si="15"/>
        <v>0</v>
      </c>
      <c r="H53" s="2" t="b">
        <f t="shared" si="20"/>
        <v>0</v>
      </c>
      <c r="I53" s="2" t="b">
        <f t="shared" si="21"/>
        <v>0</v>
      </c>
      <c r="J53" s="2" t="b">
        <f t="shared" si="17"/>
        <v>0</v>
      </c>
      <c r="K53" s="2" t="b">
        <f t="shared" si="22"/>
        <v>0</v>
      </c>
      <c r="L53" s="2" t="b">
        <f t="shared" si="23"/>
        <v>0</v>
      </c>
      <c r="M53" s="2" t="b">
        <f t="shared" si="24"/>
        <v>0</v>
      </c>
      <c r="N53" s="2" t="b">
        <f t="shared" si="25"/>
        <v>1</v>
      </c>
      <c r="O53" s="2" t="str">
        <f t="shared" si="18"/>
        <v>FALSE</v>
      </c>
      <c r="P53" s="2" t="b">
        <f t="shared" si="26"/>
        <v>0</v>
      </c>
      <c r="Q53" s="2" t="b">
        <f t="shared" si="27"/>
        <v>0</v>
      </c>
      <c r="R53" s="2" t="b">
        <f t="shared" si="28"/>
        <v>0</v>
      </c>
      <c r="S53" s="2" t="b">
        <f t="shared" si="29"/>
        <v>0</v>
      </c>
      <c r="T53" s="2" t="b">
        <f t="shared" si="30"/>
        <v>0</v>
      </c>
      <c r="U53" s="2" t="b">
        <f t="shared" si="31"/>
        <v>0</v>
      </c>
      <c r="V53" s="2"/>
      <c r="W53" s="2" t="s">
        <v>28</v>
      </c>
      <c r="X53" s="2">
        <v>55</v>
      </c>
      <c r="Y53" s="2">
        <v>147.18</v>
      </c>
      <c r="Z53" s="2" t="s">
        <v>29</v>
      </c>
      <c r="AA53" s="2" t="s">
        <v>30</v>
      </c>
      <c r="AD53" s="2" t="s">
        <v>112</v>
      </c>
      <c r="AE53" s="2" t="s">
        <v>41</v>
      </c>
      <c r="AF53" s="2" t="s">
        <v>57</v>
      </c>
      <c r="AG53" s="2" t="s">
        <v>196</v>
      </c>
    </row>
    <row r="54" spans="1:33" ht="15.75" customHeight="1" x14ac:dyDescent="0.25">
      <c r="A54" s="2" t="s">
        <v>197</v>
      </c>
      <c r="B54" s="2" t="s">
        <v>198</v>
      </c>
      <c r="C54" s="2" t="b">
        <f t="shared" si="19"/>
        <v>1</v>
      </c>
      <c r="D54" s="2" t="b">
        <f t="shared" si="12"/>
        <v>0</v>
      </c>
      <c r="E54" s="2" t="b">
        <f t="shared" si="13"/>
        <v>0</v>
      </c>
      <c r="F54" t="b">
        <f t="shared" si="14"/>
        <v>0</v>
      </c>
      <c r="G54" t="b">
        <f t="shared" si="15"/>
        <v>1</v>
      </c>
      <c r="H54" s="2" t="b">
        <f t="shared" si="20"/>
        <v>0</v>
      </c>
      <c r="I54" s="2" t="b">
        <f t="shared" si="21"/>
        <v>0</v>
      </c>
      <c r="J54" s="2" t="b">
        <f t="shared" si="17"/>
        <v>0</v>
      </c>
      <c r="K54" s="2" t="b">
        <f t="shared" si="22"/>
        <v>0</v>
      </c>
      <c r="L54" s="2" t="b">
        <f t="shared" si="23"/>
        <v>0</v>
      </c>
      <c r="M54" s="2" t="b">
        <f t="shared" si="24"/>
        <v>0</v>
      </c>
      <c r="N54" s="2" t="b">
        <f t="shared" si="25"/>
        <v>1</v>
      </c>
      <c r="O54" s="2" t="str">
        <f t="shared" si="18"/>
        <v>TRUE</v>
      </c>
      <c r="P54" s="2" t="b">
        <f t="shared" si="26"/>
        <v>0</v>
      </c>
      <c r="Q54" s="2" t="b">
        <f t="shared" si="27"/>
        <v>1</v>
      </c>
      <c r="R54" s="2" t="b">
        <f t="shared" si="28"/>
        <v>0</v>
      </c>
      <c r="S54" s="2" t="b">
        <f t="shared" si="29"/>
        <v>0</v>
      </c>
      <c r="T54" s="2" t="b">
        <f t="shared" si="30"/>
        <v>0</v>
      </c>
      <c r="U54" s="2" t="b">
        <f t="shared" si="31"/>
        <v>0</v>
      </c>
      <c r="V54" s="2"/>
      <c r="W54" s="2" t="s">
        <v>28</v>
      </c>
      <c r="X54" s="2">
        <v>93</v>
      </c>
      <c r="Y54" s="2">
        <v>251.51</v>
      </c>
      <c r="Z54" s="2" t="s">
        <v>29</v>
      </c>
      <c r="AA54" s="2" t="s">
        <v>30</v>
      </c>
      <c r="AD54" s="2" t="s">
        <v>112</v>
      </c>
      <c r="AE54" s="2" t="s">
        <v>41</v>
      </c>
      <c r="AF54" s="2" t="s">
        <v>57</v>
      </c>
      <c r="AG54" s="2" t="s">
        <v>199</v>
      </c>
    </row>
    <row r="55" spans="1:33" ht="15.75" customHeight="1" x14ac:dyDescent="0.25">
      <c r="A55" s="2" t="s">
        <v>200</v>
      </c>
      <c r="B55" s="2" t="s">
        <v>201</v>
      </c>
      <c r="C55" s="2" t="b">
        <f t="shared" si="19"/>
        <v>0</v>
      </c>
      <c r="D55" s="2" t="b">
        <f t="shared" si="12"/>
        <v>1</v>
      </c>
      <c r="E55" s="2" t="b">
        <f t="shared" si="13"/>
        <v>0</v>
      </c>
      <c r="F55" t="b">
        <f t="shared" si="14"/>
        <v>0</v>
      </c>
      <c r="G55" t="b">
        <f t="shared" si="15"/>
        <v>0</v>
      </c>
      <c r="H55" s="2" t="b">
        <f t="shared" si="20"/>
        <v>0</v>
      </c>
      <c r="I55" s="2" t="b">
        <f t="shared" si="21"/>
        <v>0</v>
      </c>
      <c r="J55" s="2" t="b">
        <f t="shared" si="17"/>
        <v>0</v>
      </c>
      <c r="K55" s="2" t="b">
        <f t="shared" si="22"/>
        <v>0</v>
      </c>
      <c r="L55" s="2" t="b">
        <f t="shared" si="23"/>
        <v>0</v>
      </c>
      <c r="M55" s="2" t="b">
        <f t="shared" si="24"/>
        <v>0</v>
      </c>
      <c r="N55" s="2" t="b">
        <f t="shared" si="25"/>
        <v>1</v>
      </c>
      <c r="O55" s="2" t="str">
        <f t="shared" si="18"/>
        <v>TRUE</v>
      </c>
      <c r="P55" s="2" t="b">
        <f t="shared" si="26"/>
        <v>0</v>
      </c>
      <c r="Q55" s="2" t="b">
        <f t="shared" si="27"/>
        <v>1</v>
      </c>
      <c r="R55" s="2" t="b">
        <f t="shared" si="28"/>
        <v>0</v>
      </c>
      <c r="S55" s="2" t="b">
        <f t="shared" si="29"/>
        <v>0</v>
      </c>
      <c r="T55" s="2" t="b">
        <f t="shared" si="30"/>
        <v>0</v>
      </c>
      <c r="U55" s="2" t="b">
        <f t="shared" si="31"/>
        <v>0</v>
      </c>
      <c r="V55" s="2"/>
      <c r="W55" s="2" t="s">
        <v>28</v>
      </c>
      <c r="X55" s="2">
        <v>93</v>
      </c>
      <c r="Y55" s="2">
        <v>251.51</v>
      </c>
      <c r="Z55" s="2" t="s">
        <v>29</v>
      </c>
      <c r="AA55" s="2" t="s">
        <v>30</v>
      </c>
      <c r="AD55" s="2" t="s">
        <v>112</v>
      </c>
      <c r="AE55" s="2" t="s">
        <v>41</v>
      </c>
      <c r="AF55" s="2" t="s">
        <v>57</v>
      </c>
      <c r="AG55" s="2" t="s">
        <v>202</v>
      </c>
    </row>
    <row r="56" spans="1:33" ht="15.75" customHeight="1" x14ac:dyDescent="0.25">
      <c r="A56" s="2" t="s">
        <v>203</v>
      </c>
      <c r="B56" s="2" t="s">
        <v>204</v>
      </c>
      <c r="C56" s="2" t="b">
        <f t="shared" si="19"/>
        <v>1</v>
      </c>
      <c r="D56" s="2" t="b">
        <f t="shared" si="12"/>
        <v>0</v>
      </c>
      <c r="E56" s="2" t="b">
        <f t="shared" si="13"/>
        <v>0</v>
      </c>
      <c r="F56" t="b">
        <f t="shared" si="14"/>
        <v>0</v>
      </c>
      <c r="G56" t="b">
        <f t="shared" si="15"/>
        <v>1</v>
      </c>
      <c r="H56" s="2" t="b">
        <f t="shared" si="20"/>
        <v>0</v>
      </c>
      <c r="I56" s="2" t="b">
        <f t="shared" si="21"/>
        <v>0</v>
      </c>
      <c r="J56" s="2" t="b">
        <f t="shared" si="17"/>
        <v>0</v>
      </c>
      <c r="K56" s="2" t="b">
        <f t="shared" si="22"/>
        <v>0</v>
      </c>
      <c r="L56" s="2" t="b">
        <f t="shared" si="23"/>
        <v>0</v>
      </c>
      <c r="M56" s="2" t="b">
        <f t="shared" si="24"/>
        <v>0</v>
      </c>
      <c r="N56" s="2" t="b">
        <f t="shared" si="25"/>
        <v>1</v>
      </c>
      <c r="O56" s="2" t="str">
        <f t="shared" si="18"/>
        <v>TRUE</v>
      </c>
      <c r="P56" s="2" t="b">
        <f t="shared" si="26"/>
        <v>1</v>
      </c>
      <c r="Q56" s="2" t="b">
        <f t="shared" si="27"/>
        <v>0</v>
      </c>
      <c r="R56" s="2" t="b">
        <f t="shared" si="28"/>
        <v>0</v>
      </c>
      <c r="S56" s="2" t="b">
        <f t="shared" si="29"/>
        <v>0</v>
      </c>
      <c r="T56" s="2" t="b">
        <f t="shared" si="30"/>
        <v>0</v>
      </c>
      <c r="U56" s="2" t="b">
        <f t="shared" si="31"/>
        <v>0</v>
      </c>
      <c r="V56" s="2"/>
      <c r="W56" s="2" t="s">
        <v>28</v>
      </c>
      <c r="X56" s="2">
        <v>86</v>
      </c>
      <c r="Y56" s="2">
        <v>232.88</v>
      </c>
      <c r="Z56" s="2" t="s">
        <v>29</v>
      </c>
      <c r="AA56" s="2" t="s">
        <v>30</v>
      </c>
      <c r="AD56" s="2" t="s">
        <v>112</v>
      </c>
      <c r="AE56" s="2" t="s">
        <v>41</v>
      </c>
      <c r="AF56" s="2" t="s">
        <v>57</v>
      </c>
      <c r="AG56" s="2" t="s">
        <v>205</v>
      </c>
    </row>
    <row r="57" spans="1:33" ht="15.75" customHeight="1" x14ac:dyDescent="0.25">
      <c r="A57" s="2" t="s">
        <v>206</v>
      </c>
      <c r="B57" s="2" t="s">
        <v>207</v>
      </c>
      <c r="C57" s="2" t="b">
        <f t="shared" si="19"/>
        <v>1</v>
      </c>
      <c r="D57" s="2" t="b">
        <f t="shared" si="12"/>
        <v>0</v>
      </c>
      <c r="E57" s="2" t="b">
        <f t="shared" si="13"/>
        <v>0</v>
      </c>
      <c r="F57" t="b">
        <f t="shared" si="14"/>
        <v>0</v>
      </c>
      <c r="G57" t="b">
        <f t="shared" si="15"/>
        <v>1</v>
      </c>
      <c r="H57" s="2" t="b">
        <f t="shared" si="20"/>
        <v>0</v>
      </c>
      <c r="I57" s="2" t="b">
        <f t="shared" si="21"/>
        <v>0</v>
      </c>
      <c r="J57" s="2" t="b">
        <f t="shared" si="17"/>
        <v>0</v>
      </c>
      <c r="K57" s="2" t="b">
        <f t="shared" si="22"/>
        <v>0</v>
      </c>
      <c r="L57" s="2" t="b">
        <f t="shared" si="23"/>
        <v>0</v>
      </c>
      <c r="M57" s="2" t="b">
        <f t="shared" si="24"/>
        <v>0</v>
      </c>
      <c r="N57" s="2" t="b">
        <f t="shared" si="25"/>
        <v>1</v>
      </c>
      <c r="O57" s="2" t="str">
        <f t="shared" si="18"/>
        <v>TRUE</v>
      </c>
      <c r="P57" s="2" t="b">
        <f t="shared" si="26"/>
        <v>1</v>
      </c>
      <c r="Q57" s="2" t="b">
        <f t="shared" si="27"/>
        <v>1</v>
      </c>
      <c r="R57" s="2" t="b">
        <f t="shared" si="28"/>
        <v>0</v>
      </c>
      <c r="S57" s="2" t="b">
        <f t="shared" si="29"/>
        <v>0</v>
      </c>
      <c r="T57" s="2" t="b">
        <f t="shared" si="30"/>
        <v>0</v>
      </c>
      <c r="U57" s="2" t="b">
        <f t="shared" si="31"/>
        <v>0</v>
      </c>
      <c r="V57" s="2"/>
      <c r="W57" s="2" t="s">
        <v>28</v>
      </c>
      <c r="X57" s="2">
        <v>125</v>
      </c>
      <c r="Y57" s="2">
        <v>337.2</v>
      </c>
      <c r="Z57" s="2" t="s">
        <v>29</v>
      </c>
      <c r="AA57" s="2" t="s">
        <v>30</v>
      </c>
      <c r="AD57" s="2" t="s">
        <v>112</v>
      </c>
      <c r="AE57" s="2" t="s">
        <v>41</v>
      </c>
      <c r="AF57" s="2" t="s">
        <v>57</v>
      </c>
      <c r="AG57" s="2" t="s">
        <v>208</v>
      </c>
    </row>
    <row r="58" spans="1:33" ht="15.75" customHeight="1" x14ac:dyDescent="0.25">
      <c r="A58" s="2" t="s">
        <v>209</v>
      </c>
      <c r="B58" s="2" t="s">
        <v>210</v>
      </c>
      <c r="C58" s="2" t="b">
        <f t="shared" si="19"/>
        <v>1</v>
      </c>
      <c r="D58" s="2" t="b">
        <f t="shared" si="12"/>
        <v>0</v>
      </c>
      <c r="E58" s="2" t="b">
        <f t="shared" si="13"/>
        <v>0</v>
      </c>
      <c r="F58" t="b">
        <f t="shared" si="14"/>
        <v>0</v>
      </c>
      <c r="G58" t="b">
        <f t="shared" si="15"/>
        <v>1</v>
      </c>
      <c r="H58" s="2" t="b">
        <f t="shared" si="20"/>
        <v>0</v>
      </c>
      <c r="I58" s="2" t="b">
        <f t="shared" si="21"/>
        <v>0</v>
      </c>
      <c r="J58" s="2" t="b">
        <f t="shared" si="17"/>
        <v>0</v>
      </c>
      <c r="K58" s="2" t="b">
        <f t="shared" si="22"/>
        <v>0</v>
      </c>
      <c r="L58" s="2" t="b">
        <f t="shared" si="23"/>
        <v>1</v>
      </c>
      <c r="M58" s="2" t="b">
        <f t="shared" si="24"/>
        <v>0</v>
      </c>
      <c r="N58" s="2" t="b">
        <f t="shared" si="25"/>
        <v>0</v>
      </c>
      <c r="O58" s="2" t="str">
        <f t="shared" si="18"/>
        <v>FALSE</v>
      </c>
      <c r="P58" s="2" t="b">
        <f t="shared" si="26"/>
        <v>0</v>
      </c>
      <c r="Q58" s="2" t="b">
        <f t="shared" si="27"/>
        <v>0</v>
      </c>
      <c r="R58" s="2" t="b">
        <f t="shared" si="28"/>
        <v>0</v>
      </c>
      <c r="S58" s="2" t="b">
        <f t="shared" si="29"/>
        <v>0</v>
      </c>
      <c r="T58" s="2" t="b">
        <f t="shared" si="30"/>
        <v>0</v>
      </c>
      <c r="U58" s="2" t="b">
        <f t="shared" si="31"/>
        <v>0</v>
      </c>
      <c r="V58" s="2"/>
      <c r="W58" s="2" t="s">
        <v>28</v>
      </c>
      <c r="X58" s="2">
        <v>1793</v>
      </c>
      <c r="Y58" s="2">
        <v>4840.07</v>
      </c>
      <c r="Z58" s="2" t="s">
        <v>29</v>
      </c>
      <c r="AA58" s="2" t="s">
        <v>30</v>
      </c>
      <c r="AD58" s="2" t="s">
        <v>77</v>
      </c>
      <c r="AE58" s="2" t="s">
        <v>41</v>
      </c>
      <c r="AF58" s="2" t="s">
        <v>57</v>
      </c>
      <c r="AG58" s="2" t="s">
        <v>211</v>
      </c>
    </row>
    <row r="59" spans="1:33" ht="15.75" customHeight="1" x14ac:dyDescent="0.25">
      <c r="A59" s="2" t="s">
        <v>212</v>
      </c>
      <c r="B59" s="2" t="s">
        <v>213</v>
      </c>
      <c r="C59" s="2" t="b">
        <f t="shared" si="19"/>
        <v>1</v>
      </c>
      <c r="D59" s="2" t="b">
        <f t="shared" si="12"/>
        <v>0</v>
      </c>
      <c r="E59" s="2" t="b">
        <f t="shared" si="13"/>
        <v>0</v>
      </c>
      <c r="F59" t="b">
        <f t="shared" si="14"/>
        <v>0</v>
      </c>
      <c r="G59" t="b">
        <f t="shared" si="15"/>
        <v>1</v>
      </c>
      <c r="H59" s="2" t="b">
        <f t="shared" si="20"/>
        <v>0</v>
      </c>
      <c r="I59" s="2" t="b">
        <f t="shared" si="21"/>
        <v>0</v>
      </c>
      <c r="J59" s="2" t="b">
        <f t="shared" si="17"/>
        <v>0</v>
      </c>
      <c r="K59" s="2" t="b">
        <f t="shared" si="22"/>
        <v>0</v>
      </c>
      <c r="L59" s="2" t="b">
        <f t="shared" si="23"/>
        <v>0</v>
      </c>
      <c r="M59" s="2" t="b">
        <f t="shared" si="24"/>
        <v>1</v>
      </c>
      <c r="N59" s="2" t="b">
        <f t="shared" si="25"/>
        <v>0</v>
      </c>
      <c r="O59" s="2" t="str">
        <f t="shared" si="18"/>
        <v>FALSE</v>
      </c>
      <c r="P59" s="2" t="b">
        <f t="shared" si="26"/>
        <v>0</v>
      </c>
      <c r="Q59" s="2" t="b">
        <f t="shared" si="27"/>
        <v>0</v>
      </c>
      <c r="R59" s="2" t="b">
        <f t="shared" si="28"/>
        <v>0</v>
      </c>
      <c r="S59" s="2" t="b">
        <f t="shared" si="29"/>
        <v>0</v>
      </c>
      <c r="T59" s="2" t="b">
        <f t="shared" si="30"/>
        <v>0</v>
      </c>
      <c r="U59" s="2" t="b">
        <f t="shared" si="31"/>
        <v>0</v>
      </c>
      <c r="V59" s="2"/>
      <c r="W59" s="2" t="s">
        <v>28</v>
      </c>
      <c r="X59" s="2">
        <v>1103</v>
      </c>
      <c r="Y59" s="2">
        <v>2977.07</v>
      </c>
      <c r="Z59" s="2" t="s">
        <v>29</v>
      </c>
      <c r="AA59" s="2" t="s">
        <v>30</v>
      </c>
      <c r="AD59" s="2" t="s">
        <v>135</v>
      </c>
      <c r="AE59" s="2" t="s">
        <v>41</v>
      </c>
      <c r="AF59" s="2" t="s">
        <v>57</v>
      </c>
      <c r="AG59" s="2" t="s">
        <v>214</v>
      </c>
    </row>
    <row r="60" spans="1:33" ht="15.75" customHeight="1" x14ac:dyDescent="0.25">
      <c r="A60" s="2" t="s">
        <v>215</v>
      </c>
      <c r="B60" s="2" t="s">
        <v>216</v>
      </c>
      <c r="C60" s="2" t="b">
        <f t="shared" si="19"/>
        <v>0</v>
      </c>
      <c r="D60" s="2" t="b">
        <f t="shared" si="12"/>
        <v>0</v>
      </c>
      <c r="E60" s="2" t="b">
        <f t="shared" si="13"/>
        <v>1</v>
      </c>
      <c r="F60" t="b">
        <f t="shared" si="14"/>
        <v>1</v>
      </c>
      <c r="G60" t="b">
        <f t="shared" si="15"/>
        <v>0</v>
      </c>
      <c r="H60" s="2" t="b">
        <f t="shared" si="20"/>
        <v>0</v>
      </c>
      <c r="I60" s="2" t="b">
        <f t="shared" si="21"/>
        <v>0</v>
      </c>
      <c r="J60" s="2" t="b">
        <f t="shared" si="17"/>
        <v>0</v>
      </c>
      <c r="K60" s="2" t="b">
        <f t="shared" si="22"/>
        <v>0</v>
      </c>
      <c r="L60" s="2" t="b">
        <f t="shared" si="23"/>
        <v>0</v>
      </c>
      <c r="M60" s="2" t="b">
        <f t="shared" si="24"/>
        <v>1</v>
      </c>
      <c r="N60" s="2" t="b">
        <f t="shared" si="25"/>
        <v>0</v>
      </c>
      <c r="O60" s="2" t="str">
        <f t="shared" si="18"/>
        <v>FALSE</v>
      </c>
      <c r="P60" s="2" t="b">
        <f t="shared" si="26"/>
        <v>0</v>
      </c>
      <c r="Q60" s="2" t="b">
        <f t="shared" si="27"/>
        <v>0</v>
      </c>
      <c r="R60" s="2" t="b">
        <f t="shared" si="28"/>
        <v>0</v>
      </c>
      <c r="S60" s="2" t="b">
        <f t="shared" si="29"/>
        <v>0</v>
      </c>
      <c r="T60" s="2" t="b">
        <f t="shared" si="30"/>
        <v>0</v>
      </c>
      <c r="U60" s="2" t="b">
        <f t="shared" si="31"/>
        <v>0</v>
      </c>
      <c r="V60" s="2"/>
      <c r="W60" s="2" t="s">
        <v>28</v>
      </c>
      <c r="X60" s="2">
        <v>1103</v>
      </c>
      <c r="Y60" s="2">
        <v>2977.07</v>
      </c>
      <c r="Z60" s="2" t="s">
        <v>29</v>
      </c>
      <c r="AA60" s="2" t="s">
        <v>30</v>
      </c>
      <c r="AD60" s="2" t="s">
        <v>135</v>
      </c>
      <c r="AE60" s="2" t="s">
        <v>41</v>
      </c>
      <c r="AF60" s="2" t="s">
        <v>37</v>
      </c>
      <c r="AG60" s="2" t="s">
        <v>217</v>
      </c>
    </row>
    <row r="61" spans="1:33" ht="15.75" customHeight="1" x14ac:dyDescent="0.25">
      <c r="A61" s="2" t="s">
        <v>218</v>
      </c>
      <c r="B61" s="2" t="s">
        <v>219</v>
      </c>
      <c r="C61" s="2" t="b">
        <f t="shared" si="19"/>
        <v>0</v>
      </c>
      <c r="D61" s="2" t="b">
        <f t="shared" si="12"/>
        <v>0</v>
      </c>
      <c r="E61" s="2" t="b">
        <f t="shared" si="13"/>
        <v>1</v>
      </c>
      <c r="F61" t="b">
        <f t="shared" si="14"/>
        <v>1</v>
      </c>
      <c r="G61" t="b">
        <f t="shared" si="15"/>
        <v>0</v>
      </c>
      <c r="H61" s="2" t="b">
        <f t="shared" si="20"/>
        <v>0</v>
      </c>
      <c r="I61" s="2" t="b">
        <f t="shared" si="21"/>
        <v>0</v>
      </c>
      <c r="J61" s="2" t="b">
        <f t="shared" si="17"/>
        <v>0</v>
      </c>
      <c r="K61" s="2" t="b">
        <f t="shared" si="22"/>
        <v>0</v>
      </c>
      <c r="L61" s="2" t="b">
        <f t="shared" si="23"/>
        <v>1</v>
      </c>
      <c r="M61" s="2" t="b">
        <f t="shared" si="24"/>
        <v>0</v>
      </c>
      <c r="N61" s="2" t="b">
        <f t="shared" si="25"/>
        <v>0</v>
      </c>
      <c r="O61" s="2" t="str">
        <f t="shared" si="18"/>
        <v>FALSE</v>
      </c>
      <c r="P61" s="2" t="b">
        <f t="shared" si="26"/>
        <v>0</v>
      </c>
      <c r="Q61" s="2" t="b">
        <f t="shared" si="27"/>
        <v>0</v>
      </c>
      <c r="R61" s="2" t="b">
        <f t="shared" si="28"/>
        <v>0</v>
      </c>
      <c r="S61" s="2" t="b">
        <f t="shared" si="29"/>
        <v>0</v>
      </c>
      <c r="T61" s="2" t="b">
        <f t="shared" si="30"/>
        <v>0</v>
      </c>
      <c r="U61" s="2" t="b">
        <f t="shared" si="31"/>
        <v>0</v>
      </c>
      <c r="V61" s="2"/>
      <c r="W61" s="2" t="s">
        <v>28</v>
      </c>
      <c r="X61" s="2">
        <v>1793</v>
      </c>
      <c r="Y61" s="2">
        <v>4840.07</v>
      </c>
      <c r="Z61" s="2" t="s">
        <v>29</v>
      </c>
      <c r="AA61" s="2" t="s">
        <v>30</v>
      </c>
      <c r="AD61" s="2" t="s">
        <v>77</v>
      </c>
      <c r="AE61" s="2" t="s">
        <v>41</v>
      </c>
      <c r="AF61" s="2" t="s">
        <v>37</v>
      </c>
      <c r="AG61" s="2" t="s">
        <v>220</v>
      </c>
    </row>
    <row r="62" spans="1:33" ht="15.75" customHeight="1" x14ac:dyDescent="0.25">
      <c r="A62" s="2" t="s">
        <v>221</v>
      </c>
      <c r="B62" s="2" t="s">
        <v>222</v>
      </c>
      <c r="C62" s="2" t="b">
        <f t="shared" si="19"/>
        <v>0</v>
      </c>
      <c r="D62" s="2" t="b">
        <f t="shared" si="12"/>
        <v>0</v>
      </c>
      <c r="E62" s="2" t="b">
        <f t="shared" si="13"/>
        <v>1</v>
      </c>
      <c r="F62" t="b">
        <f t="shared" si="14"/>
        <v>1</v>
      </c>
      <c r="G62" t="b">
        <f t="shared" si="15"/>
        <v>0</v>
      </c>
      <c r="H62" s="2" t="b">
        <f t="shared" si="20"/>
        <v>0</v>
      </c>
      <c r="I62" s="2" t="b">
        <f t="shared" si="21"/>
        <v>0</v>
      </c>
      <c r="J62" s="2" t="b">
        <f t="shared" si="17"/>
        <v>0</v>
      </c>
      <c r="K62" s="2" t="b">
        <f t="shared" si="22"/>
        <v>0</v>
      </c>
      <c r="L62" s="2" t="b">
        <f t="shared" si="23"/>
        <v>0</v>
      </c>
      <c r="M62" s="2" t="b">
        <f t="shared" si="24"/>
        <v>1</v>
      </c>
      <c r="N62" s="2" t="b">
        <f t="shared" si="25"/>
        <v>0</v>
      </c>
      <c r="O62" s="2" t="str">
        <f t="shared" si="18"/>
        <v>TRUE</v>
      </c>
      <c r="P62" s="2" t="b">
        <f t="shared" si="26"/>
        <v>1</v>
      </c>
      <c r="Q62" s="2" t="b">
        <f t="shared" si="27"/>
        <v>0</v>
      </c>
      <c r="R62" s="2" t="b">
        <f t="shared" si="28"/>
        <v>0</v>
      </c>
      <c r="S62" s="2" t="b">
        <f t="shared" si="29"/>
        <v>0</v>
      </c>
      <c r="T62" s="2" t="b">
        <f t="shared" si="30"/>
        <v>0</v>
      </c>
      <c r="U62" s="2" t="b">
        <f t="shared" si="31"/>
        <v>0</v>
      </c>
      <c r="V62" s="2"/>
      <c r="W62" s="2" t="s">
        <v>28</v>
      </c>
      <c r="X62" s="2">
        <v>1361</v>
      </c>
      <c r="Y62" s="2">
        <v>3675.7</v>
      </c>
      <c r="Z62" s="2" t="s">
        <v>29</v>
      </c>
      <c r="AA62" s="2" t="s">
        <v>30</v>
      </c>
      <c r="AD62" s="2" t="s">
        <v>135</v>
      </c>
      <c r="AE62" s="2" t="s">
        <v>41</v>
      </c>
      <c r="AF62" s="2" t="s">
        <v>37</v>
      </c>
      <c r="AG62" s="2" t="s">
        <v>223</v>
      </c>
    </row>
    <row r="63" spans="1:33" ht="15.75" customHeight="1" x14ac:dyDescent="0.25">
      <c r="A63" s="2" t="s">
        <v>224</v>
      </c>
      <c r="B63" s="2" t="s">
        <v>225</v>
      </c>
      <c r="C63" s="2" t="b">
        <f t="shared" si="19"/>
        <v>0</v>
      </c>
      <c r="D63" s="2" t="b">
        <f t="shared" si="12"/>
        <v>0</v>
      </c>
      <c r="E63" s="2" t="b">
        <f t="shared" si="13"/>
        <v>1</v>
      </c>
      <c r="F63" t="b">
        <f t="shared" si="14"/>
        <v>1</v>
      </c>
      <c r="G63" t="b">
        <f t="shared" si="15"/>
        <v>0</v>
      </c>
      <c r="H63" s="2" t="b">
        <f t="shared" si="20"/>
        <v>0</v>
      </c>
      <c r="I63" s="2" t="b">
        <f t="shared" si="21"/>
        <v>0</v>
      </c>
      <c r="J63" s="2" t="b">
        <f t="shared" si="17"/>
        <v>0</v>
      </c>
      <c r="K63" s="2" t="b">
        <f t="shared" si="22"/>
        <v>0</v>
      </c>
      <c r="L63" s="2" t="b">
        <f t="shared" si="23"/>
        <v>1</v>
      </c>
      <c r="M63" s="2" t="b">
        <f t="shared" si="24"/>
        <v>0</v>
      </c>
      <c r="N63" s="2" t="b">
        <f t="shared" si="25"/>
        <v>0</v>
      </c>
      <c r="O63" s="2" t="str">
        <f t="shared" si="18"/>
        <v>TRUE</v>
      </c>
      <c r="P63" s="2" t="b">
        <f t="shared" si="26"/>
        <v>1</v>
      </c>
      <c r="Q63" s="2" t="b">
        <f t="shared" si="27"/>
        <v>0</v>
      </c>
      <c r="R63" s="2" t="b">
        <f t="shared" si="28"/>
        <v>0</v>
      </c>
      <c r="S63" s="2" t="b">
        <f t="shared" si="29"/>
        <v>0</v>
      </c>
      <c r="T63" s="2" t="b">
        <f t="shared" si="30"/>
        <v>0</v>
      </c>
      <c r="U63" s="2" t="b">
        <f t="shared" si="31"/>
        <v>0</v>
      </c>
      <c r="V63" s="2"/>
      <c r="W63" s="2" t="s">
        <v>28</v>
      </c>
      <c r="X63" s="2">
        <v>2236</v>
      </c>
      <c r="Y63" s="2">
        <v>6037.98</v>
      </c>
      <c r="Z63" s="2" t="s">
        <v>29</v>
      </c>
      <c r="AA63" s="2" t="s">
        <v>30</v>
      </c>
      <c r="AD63" s="2" t="s">
        <v>77</v>
      </c>
      <c r="AE63" s="2" t="s">
        <v>41</v>
      </c>
      <c r="AF63" s="2" t="s">
        <v>37</v>
      </c>
      <c r="AG63" s="2" t="s">
        <v>226</v>
      </c>
    </row>
    <row r="64" spans="1:33" ht="15.75" customHeight="1" x14ac:dyDescent="0.25">
      <c r="A64" s="2" t="s">
        <v>227</v>
      </c>
      <c r="B64" s="2" t="s">
        <v>228</v>
      </c>
      <c r="C64" s="2" t="b">
        <f t="shared" si="19"/>
        <v>0</v>
      </c>
      <c r="D64" s="2" t="b">
        <f t="shared" si="12"/>
        <v>1</v>
      </c>
      <c r="E64" s="2" t="b">
        <f t="shared" si="13"/>
        <v>0</v>
      </c>
      <c r="F64" t="b">
        <f t="shared" si="14"/>
        <v>0</v>
      </c>
      <c r="G64" t="b">
        <f t="shared" si="15"/>
        <v>0</v>
      </c>
      <c r="H64" s="2" t="b">
        <f t="shared" si="20"/>
        <v>0</v>
      </c>
      <c r="I64" s="2" t="b">
        <f t="shared" si="21"/>
        <v>0</v>
      </c>
      <c r="J64" s="2" t="b">
        <f t="shared" si="17"/>
        <v>0</v>
      </c>
      <c r="K64" s="2" t="b">
        <f t="shared" si="22"/>
        <v>0</v>
      </c>
      <c r="L64" s="2" t="b">
        <f t="shared" si="23"/>
        <v>1</v>
      </c>
      <c r="M64" s="2" t="b">
        <f t="shared" si="24"/>
        <v>0</v>
      </c>
      <c r="N64" s="2" t="b">
        <f t="shared" si="25"/>
        <v>0</v>
      </c>
      <c r="O64" s="2" t="str">
        <f t="shared" si="18"/>
        <v>FALSE</v>
      </c>
      <c r="P64" s="2" t="b">
        <f t="shared" si="26"/>
        <v>0</v>
      </c>
      <c r="Q64" s="2" t="b">
        <f t="shared" si="27"/>
        <v>0</v>
      </c>
      <c r="R64" s="2" t="b">
        <f t="shared" si="28"/>
        <v>0</v>
      </c>
      <c r="S64" s="2" t="b">
        <f t="shared" si="29"/>
        <v>0</v>
      </c>
      <c r="T64" s="2" t="b">
        <f t="shared" si="30"/>
        <v>0</v>
      </c>
      <c r="U64" s="2" t="b">
        <f t="shared" si="31"/>
        <v>0</v>
      </c>
      <c r="V64" s="2"/>
      <c r="W64" s="2" t="s">
        <v>28</v>
      </c>
      <c r="X64" s="2">
        <v>1793</v>
      </c>
      <c r="Y64" s="2">
        <v>4840.07</v>
      </c>
      <c r="Z64" s="2" t="s">
        <v>29</v>
      </c>
      <c r="AA64" s="2" t="s">
        <v>30</v>
      </c>
      <c r="AD64" s="2" t="s">
        <v>77</v>
      </c>
      <c r="AE64" s="2" t="s">
        <v>41</v>
      </c>
      <c r="AF64" s="2" t="s">
        <v>57</v>
      </c>
      <c r="AG64" s="2" t="s">
        <v>229</v>
      </c>
    </row>
    <row r="65" spans="1:33" ht="15.75" customHeight="1" x14ac:dyDescent="0.25">
      <c r="A65" s="2" t="s">
        <v>230</v>
      </c>
      <c r="B65" s="2" t="s">
        <v>231</v>
      </c>
      <c r="C65" s="2" t="b">
        <f t="shared" si="19"/>
        <v>0</v>
      </c>
      <c r="D65" s="2" t="b">
        <f t="shared" si="12"/>
        <v>1</v>
      </c>
      <c r="E65" s="2" t="b">
        <f t="shared" si="13"/>
        <v>0</v>
      </c>
      <c r="F65" t="b">
        <f t="shared" si="14"/>
        <v>0</v>
      </c>
      <c r="G65" t="b">
        <f t="shared" si="15"/>
        <v>0</v>
      </c>
      <c r="H65" s="2" t="b">
        <f t="shared" si="20"/>
        <v>0</v>
      </c>
      <c r="I65" s="2" t="b">
        <f t="shared" si="21"/>
        <v>0</v>
      </c>
      <c r="J65" s="2" t="b">
        <f t="shared" si="17"/>
        <v>0</v>
      </c>
      <c r="K65" s="2" t="b">
        <f t="shared" si="22"/>
        <v>0</v>
      </c>
      <c r="L65" s="2" t="b">
        <f t="shared" si="23"/>
        <v>0</v>
      </c>
      <c r="M65" s="2" t="b">
        <f t="shared" si="24"/>
        <v>1</v>
      </c>
      <c r="N65" s="2" t="b">
        <f t="shared" si="25"/>
        <v>0</v>
      </c>
      <c r="O65" s="2" t="str">
        <f t="shared" si="18"/>
        <v>FALSE</v>
      </c>
      <c r="P65" s="2" t="b">
        <f t="shared" si="26"/>
        <v>0</v>
      </c>
      <c r="Q65" s="2" t="b">
        <f t="shared" si="27"/>
        <v>0</v>
      </c>
      <c r="R65" s="2" t="b">
        <f t="shared" si="28"/>
        <v>0</v>
      </c>
      <c r="S65" s="2" t="b">
        <f t="shared" si="29"/>
        <v>0</v>
      </c>
      <c r="T65" s="2" t="b">
        <f t="shared" si="30"/>
        <v>0</v>
      </c>
      <c r="U65" s="2" t="b">
        <f t="shared" si="31"/>
        <v>0</v>
      </c>
      <c r="V65" s="2"/>
      <c r="W65" s="2" t="s">
        <v>28</v>
      </c>
      <c r="X65" s="2">
        <v>1103</v>
      </c>
      <c r="Y65" s="2">
        <v>2977.07</v>
      </c>
      <c r="Z65" s="2" t="s">
        <v>29</v>
      </c>
      <c r="AA65" s="2" t="s">
        <v>30</v>
      </c>
      <c r="AD65" s="2" t="s">
        <v>135</v>
      </c>
      <c r="AE65" s="2" t="s">
        <v>41</v>
      </c>
      <c r="AF65" s="2" t="s">
        <v>57</v>
      </c>
      <c r="AG65" s="2" t="s">
        <v>232</v>
      </c>
    </row>
    <row r="66" spans="1:33" ht="15.75" customHeight="1" x14ac:dyDescent="0.25">
      <c r="A66" s="2" t="s">
        <v>233</v>
      </c>
      <c r="B66" s="2" t="s">
        <v>234</v>
      </c>
      <c r="C66" s="2" t="b">
        <f t="shared" si="19"/>
        <v>1</v>
      </c>
      <c r="D66" s="2" t="b">
        <f t="shared" si="12"/>
        <v>0</v>
      </c>
      <c r="E66" s="2" t="b">
        <f t="shared" si="13"/>
        <v>0</v>
      </c>
      <c r="F66" t="b">
        <f t="shared" si="14"/>
        <v>0</v>
      </c>
      <c r="G66" t="b">
        <f t="shared" si="15"/>
        <v>1</v>
      </c>
      <c r="H66" s="2" t="b">
        <f t="shared" ref="H66:H97" si="32">ISNUMBER( SEARCH("virtual datacenter",B66))</f>
        <v>0</v>
      </c>
      <c r="I66" s="2" t="b">
        <f t="shared" ref="I66:I97" si="33">ISNUMBER(SEARCH("SAP", B66))</f>
        <v>0</v>
      </c>
      <c r="J66" s="2" t="b">
        <f t="shared" si="17"/>
        <v>0</v>
      </c>
      <c r="K66" s="2" t="b">
        <f t="shared" ref="K66:K97" si="34">ISNUMBER( SEARCH("SAP Solutions",B66))</f>
        <v>0</v>
      </c>
      <c r="L66" s="2" t="b">
        <f t="shared" ref="L66:L97" si="35">ISNUMBER(SEARCH("Premium", B66))</f>
        <v>1</v>
      </c>
      <c r="M66" s="2" t="b">
        <f t="shared" ref="M66:M97" si="36">ISNUMBER(SEARCH("Standard", B66))</f>
        <v>0</v>
      </c>
      <c r="N66" s="2" t="b">
        <f t="shared" ref="N66:N97" si="37">ISNUMBER(SEARCH("Self-support", B66))</f>
        <v>0</v>
      </c>
      <c r="O66" s="2" t="str">
        <f t="shared" ref="O66:O129" si="38">IF(COUNTIF(P66:T66,"true")&gt;0,"TRUE","FALSE")</f>
        <v>TRUE</v>
      </c>
      <c r="P66" s="2" t="b">
        <f t="shared" ref="P66:P97" si="39">OR(ISNUMBER(SEARCH("satellite", B66)), ISNUMBER(SEARCH("smart management", B66)))</f>
        <v>1</v>
      </c>
      <c r="Q66" s="2" t="b">
        <f t="shared" ref="Q66:Q97" si="40">ISNUMBER(SEARCH("Extended Update support", B66))</f>
        <v>0</v>
      </c>
      <c r="R66" s="2" t="b">
        <f t="shared" ref="R66:R97" si="41">ISNUMBER(SEARCH("extended life cycle support", B66))</f>
        <v>0</v>
      </c>
      <c r="S66" s="2" t="b">
        <f t="shared" ref="S66:S97" si="42">ISNUMBER(SEARCH("high availability", B66))</f>
        <v>0</v>
      </c>
      <c r="T66" s="2" t="b">
        <f t="shared" ref="T66:T97" si="43">ISNUMBER(SEARCH("disaster recovery", B66))</f>
        <v>0</v>
      </c>
      <c r="U66" s="2" t="b">
        <f t="shared" ref="U66:U97" si="44">OR(ISNUMBER(SEARCH("edge", B66)), ISNUMBER(SEARCH("gateway", B66)), ISNUMBER(SEARCH("endpoint", B66)))</f>
        <v>0</v>
      </c>
      <c r="V66" s="2"/>
      <c r="W66" s="2" t="s">
        <v>28</v>
      </c>
      <c r="X66" s="2">
        <v>2034</v>
      </c>
      <c r="Y66" s="2">
        <v>5492.12</v>
      </c>
      <c r="Z66" s="2" t="s">
        <v>29</v>
      </c>
      <c r="AA66" s="2" t="s">
        <v>30</v>
      </c>
      <c r="AD66" s="2" t="s">
        <v>77</v>
      </c>
      <c r="AE66" s="2" t="s">
        <v>41</v>
      </c>
      <c r="AF66" s="2" t="s">
        <v>57</v>
      </c>
      <c r="AG66" s="2" t="s">
        <v>235</v>
      </c>
    </row>
    <row r="67" spans="1:33" ht="15.75" customHeight="1" x14ac:dyDescent="0.25">
      <c r="A67" s="2" t="s">
        <v>236</v>
      </c>
      <c r="B67" s="2" t="s">
        <v>237</v>
      </c>
      <c r="C67" s="2" t="b">
        <f t="shared" si="19"/>
        <v>1</v>
      </c>
      <c r="D67" s="2" t="b">
        <f t="shared" ref="D67:D130" si="45">ISNUMBER(SEARCH("IBM POWER", B67))</f>
        <v>0</v>
      </c>
      <c r="E67" s="2" t="b">
        <f t="shared" ref="E67:E130" si="46">ISNUMBER(SEARCH("ARM", B67))</f>
        <v>0</v>
      </c>
      <c r="F67" t="b">
        <f t="shared" ref="F67:F130" si="47">ISNUMBER( SEARCH("physical",AF67))</f>
        <v>0</v>
      </c>
      <c r="G67" t="b">
        <f t="shared" ref="G67:G130" si="48">OR(ISNUMBER(SEARCH("1", AE67)), ISNUMBER(SEARCH("Unlimited", AE67)), ISNUMBER(SEARCH("Virtual", B67)))</f>
        <v>1</v>
      </c>
      <c r="H67" s="2" t="b">
        <f t="shared" si="32"/>
        <v>0</v>
      </c>
      <c r="I67" s="2" t="b">
        <f t="shared" si="33"/>
        <v>0</v>
      </c>
      <c r="J67" s="2" t="b">
        <f t="shared" ref="J67:J130" si="49">ISNUMBER( SEARCH("SAP Applications",B67))</f>
        <v>0</v>
      </c>
      <c r="K67" s="2" t="b">
        <f t="shared" si="34"/>
        <v>0</v>
      </c>
      <c r="L67" s="2" t="b">
        <f t="shared" si="35"/>
        <v>0</v>
      </c>
      <c r="M67" s="2" t="b">
        <f t="shared" si="36"/>
        <v>1</v>
      </c>
      <c r="N67" s="2" t="b">
        <f t="shared" si="37"/>
        <v>0</v>
      </c>
      <c r="O67" s="2" t="str">
        <f t="shared" si="38"/>
        <v>TRUE</v>
      </c>
      <c r="P67" s="2" t="b">
        <f t="shared" si="39"/>
        <v>1</v>
      </c>
      <c r="Q67" s="2" t="b">
        <f t="shared" si="40"/>
        <v>0</v>
      </c>
      <c r="R67" s="2" t="b">
        <f t="shared" si="41"/>
        <v>0</v>
      </c>
      <c r="S67" s="2" t="b">
        <f t="shared" si="42"/>
        <v>0</v>
      </c>
      <c r="T67" s="2" t="b">
        <f t="shared" si="43"/>
        <v>0</v>
      </c>
      <c r="U67" s="2" t="b">
        <f t="shared" si="44"/>
        <v>0</v>
      </c>
      <c r="V67" s="2"/>
      <c r="W67" s="2" t="s">
        <v>28</v>
      </c>
      <c r="X67" s="2">
        <v>1344</v>
      </c>
      <c r="Y67" s="2">
        <v>3629.12</v>
      </c>
      <c r="Z67" s="2" t="s">
        <v>29</v>
      </c>
      <c r="AA67" s="2" t="s">
        <v>30</v>
      </c>
      <c r="AD67" s="2" t="s">
        <v>135</v>
      </c>
      <c r="AE67" s="2" t="s">
        <v>41</v>
      </c>
      <c r="AF67" s="2" t="s">
        <v>57</v>
      </c>
      <c r="AG67" s="2" t="s">
        <v>238</v>
      </c>
    </row>
    <row r="68" spans="1:33" ht="15.75" customHeight="1" x14ac:dyDescent="0.25">
      <c r="A68" s="2" t="s">
        <v>239</v>
      </c>
      <c r="B68" s="2" t="s">
        <v>240</v>
      </c>
      <c r="C68" s="2" t="b">
        <f t="shared" si="19"/>
        <v>0</v>
      </c>
      <c r="D68" s="2" t="b">
        <f t="shared" si="45"/>
        <v>0</v>
      </c>
      <c r="E68" s="2" t="b">
        <f t="shared" si="46"/>
        <v>1</v>
      </c>
      <c r="F68" t="b">
        <f t="shared" si="47"/>
        <v>1</v>
      </c>
      <c r="G68" t="b">
        <f t="shared" si="48"/>
        <v>0</v>
      </c>
      <c r="H68" s="2" t="b">
        <f t="shared" si="32"/>
        <v>0</v>
      </c>
      <c r="I68" s="2" t="b">
        <f t="shared" si="33"/>
        <v>0</v>
      </c>
      <c r="J68" s="2" t="b">
        <f t="shared" si="49"/>
        <v>0</v>
      </c>
      <c r="K68" s="2" t="b">
        <f t="shared" si="34"/>
        <v>0</v>
      </c>
      <c r="L68" s="2" t="b">
        <f t="shared" si="35"/>
        <v>0</v>
      </c>
      <c r="M68" s="2" t="b">
        <f t="shared" si="36"/>
        <v>1</v>
      </c>
      <c r="N68" s="2" t="b">
        <f t="shared" si="37"/>
        <v>0</v>
      </c>
      <c r="O68" s="2" t="str">
        <f t="shared" si="38"/>
        <v>FALSE</v>
      </c>
      <c r="P68" s="2" t="b">
        <f t="shared" si="39"/>
        <v>0</v>
      </c>
      <c r="Q68" s="2" t="b">
        <f t="shared" si="40"/>
        <v>0</v>
      </c>
      <c r="R68" s="2" t="b">
        <f t="shared" si="41"/>
        <v>0</v>
      </c>
      <c r="S68" s="2" t="b">
        <f t="shared" si="42"/>
        <v>0</v>
      </c>
      <c r="T68" s="2" t="b">
        <f t="shared" si="43"/>
        <v>0</v>
      </c>
      <c r="U68" s="2" t="b">
        <f t="shared" si="44"/>
        <v>0</v>
      </c>
      <c r="V68" s="2"/>
      <c r="W68" s="2" t="s">
        <v>28</v>
      </c>
      <c r="X68" s="2">
        <v>206</v>
      </c>
      <c r="Y68" s="2">
        <v>557.04</v>
      </c>
      <c r="Z68" s="2" t="s">
        <v>29</v>
      </c>
      <c r="AA68" s="2" t="s">
        <v>30</v>
      </c>
      <c r="AD68" s="2" t="s">
        <v>135</v>
      </c>
      <c r="AE68" s="2" t="s">
        <v>41</v>
      </c>
      <c r="AF68" s="2" t="s">
        <v>37</v>
      </c>
      <c r="AG68" s="2" t="s">
        <v>241</v>
      </c>
    </row>
    <row r="69" spans="1:33" ht="15.75" customHeight="1" x14ac:dyDescent="0.25">
      <c r="A69" s="2" t="s">
        <v>242</v>
      </c>
      <c r="B69" s="2" t="s">
        <v>243</v>
      </c>
      <c r="C69" s="2" t="b">
        <f t="shared" si="19"/>
        <v>0</v>
      </c>
      <c r="D69" s="2" t="b">
        <f t="shared" si="45"/>
        <v>0</v>
      </c>
      <c r="E69" s="2" t="b">
        <f t="shared" si="46"/>
        <v>1</v>
      </c>
      <c r="F69" t="b">
        <f t="shared" si="47"/>
        <v>1</v>
      </c>
      <c r="G69" t="b">
        <f t="shared" si="48"/>
        <v>0</v>
      </c>
      <c r="H69" s="2" t="b">
        <f t="shared" si="32"/>
        <v>0</v>
      </c>
      <c r="I69" s="2" t="b">
        <f t="shared" si="33"/>
        <v>0</v>
      </c>
      <c r="J69" s="2" t="b">
        <f t="shared" si="49"/>
        <v>0</v>
      </c>
      <c r="K69" s="2" t="b">
        <f t="shared" si="34"/>
        <v>0</v>
      </c>
      <c r="L69" s="2" t="b">
        <f t="shared" si="35"/>
        <v>1</v>
      </c>
      <c r="M69" s="2" t="b">
        <f t="shared" si="36"/>
        <v>0</v>
      </c>
      <c r="N69" s="2" t="b">
        <f t="shared" si="37"/>
        <v>0</v>
      </c>
      <c r="O69" s="2" t="str">
        <f t="shared" si="38"/>
        <v>FALSE</v>
      </c>
      <c r="P69" s="2" t="b">
        <f t="shared" si="39"/>
        <v>0</v>
      </c>
      <c r="Q69" s="2" t="b">
        <f t="shared" si="40"/>
        <v>0</v>
      </c>
      <c r="R69" s="2" t="b">
        <f t="shared" si="41"/>
        <v>0</v>
      </c>
      <c r="S69" s="2" t="b">
        <f t="shared" si="42"/>
        <v>0</v>
      </c>
      <c r="T69" s="2" t="b">
        <f t="shared" si="43"/>
        <v>0</v>
      </c>
      <c r="U69" s="2" t="b">
        <f t="shared" si="44"/>
        <v>0</v>
      </c>
      <c r="V69" s="2"/>
      <c r="W69" s="2" t="s">
        <v>28</v>
      </c>
      <c r="X69" s="2">
        <v>310</v>
      </c>
      <c r="Y69" s="2">
        <v>836.49</v>
      </c>
      <c r="Z69" s="2" t="s">
        <v>29</v>
      </c>
      <c r="AA69" s="2" t="s">
        <v>30</v>
      </c>
      <c r="AD69" s="2" t="s">
        <v>77</v>
      </c>
      <c r="AE69" s="2" t="s">
        <v>41</v>
      </c>
      <c r="AF69" s="2" t="s">
        <v>37</v>
      </c>
      <c r="AG69" s="2" t="s">
        <v>244</v>
      </c>
    </row>
    <row r="70" spans="1:33" ht="15.75" customHeight="1" x14ac:dyDescent="0.25">
      <c r="A70" s="2" t="s">
        <v>245</v>
      </c>
      <c r="B70" s="2" t="s">
        <v>246</v>
      </c>
      <c r="C70" s="2" t="b">
        <f t="shared" si="19"/>
        <v>0</v>
      </c>
      <c r="D70" s="2" t="b">
        <f t="shared" si="45"/>
        <v>0</v>
      </c>
      <c r="E70" s="2" t="b">
        <f t="shared" si="46"/>
        <v>1</v>
      </c>
      <c r="F70" t="b">
        <f t="shared" si="47"/>
        <v>1</v>
      </c>
      <c r="G70" t="b">
        <f t="shared" si="48"/>
        <v>0</v>
      </c>
      <c r="H70" s="2" t="b">
        <f t="shared" si="32"/>
        <v>0</v>
      </c>
      <c r="I70" s="2" t="b">
        <f t="shared" si="33"/>
        <v>0</v>
      </c>
      <c r="J70" s="2" t="b">
        <f t="shared" si="49"/>
        <v>0</v>
      </c>
      <c r="K70" s="2" t="b">
        <f t="shared" si="34"/>
        <v>0</v>
      </c>
      <c r="L70" s="2" t="b">
        <f t="shared" si="35"/>
        <v>0</v>
      </c>
      <c r="M70" s="2" t="b">
        <f t="shared" si="36"/>
        <v>1</v>
      </c>
      <c r="N70" s="2" t="b">
        <f t="shared" si="37"/>
        <v>0</v>
      </c>
      <c r="O70" s="2" t="str">
        <f t="shared" si="38"/>
        <v>TRUE</v>
      </c>
      <c r="P70" s="2" t="b">
        <f t="shared" si="39"/>
        <v>1</v>
      </c>
      <c r="Q70" s="2" t="b">
        <f t="shared" si="40"/>
        <v>0</v>
      </c>
      <c r="R70" s="2" t="b">
        <f t="shared" si="41"/>
        <v>0</v>
      </c>
      <c r="S70" s="2" t="b">
        <f t="shared" si="42"/>
        <v>0</v>
      </c>
      <c r="T70" s="2" t="b">
        <f t="shared" si="43"/>
        <v>0</v>
      </c>
      <c r="U70" s="2" t="b">
        <f t="shared" si="44"/>
        <v>0</v>
      </c>
      <c r="V70" s="2"/>
      <c r="W70" s="2" t="s">
        <v>28</v>
      </c>
      <c r="X70" s="2">
        <v>299</v>
      </c>
      <c r="Y70" s="2">
        <v>808.54</v>
      </c>
      <c r="Z70" s="2" t="s">
        <v>29</v>
      </c>
      <c r="AA70" s="2" t="s">
        <v>30</v>
      </c>
      <c r="AD70" s="2" t="s">
        <v>135</v>
      </c>
      <c r="AE70" s="2" t="s">
        <v>41</v>
      </c>
      <c r="AF70" s="2" t="s">
        <v>37</v>
      </c>
      <c r="AG70" s="2" t="s">
        <v>247</v>
      </c>
    </row>
    <row r="71" spans="1:33" ht="15.75" customHeight="1" x14ac:dyDescent="0.25">
      <c r="A71" s="2" t="s">
        <v>248</v>
      </c>
      <c r="B71" s="2" t="s">
        <v>249</v>
      </c>
      <c r="C71" s="2" t="b">
        <f t="shared" si="19"/>
        <v>0</v>
      </c>
      <c r="D71" s="2" t="b">
        <f t="shared" si="45"/>
        <v>0</v>
      </c>
      <c r="E71" s="2" t="b">
        <f t="shared" si="46"/>
        <v>1</v>
      </c>
      <c r="F71" t="b">
        <f t="shared" si="47"/>
        <v>1</v>
      </c>
      <c r="G71" t="b">
        <f t="shared" si="48"/>
        <v>0</v>
      </c>
      <c r="H71" s="2" t="b">
        <f t="shared" si="32"/>
        <v>0</v>
      </c>
      <c r="I71" s="2" t="b">
        <f t="shared" si="33"/>
        <v>0</v>
      </c>
      <c r="J71" s="2" t="b">
        <f t="shared" si="49"/>
        <v>0</v>
      </c>
      <c r="K71" s="2" t="b">
        <f t="shared" si="34"/>
        <v>0</v>
      </c>
      <c r="L71" s="2" t="b">
        <f t="shared" si="35"/>
        <v>1</v>
      </c>
      <c r="M71" s="2" t="b">
        <f t="shared" si="36"/>
        <v>0</v>
      </c>
      <c r="N71" s="2" t="b">
        <f t="shared" si="37"/>
        <v>0</v>
      </c>
      <c r="O71" s="2" t="str">
        <f t="shared" si="38"/>
        <v>TRUE</v>
      </c>
      <c r="P71" s="2" t="b">
        <f t="shared" si="39"/>
        <v>1</v>
      </c>
      <c r="Q71" s="2" t="b">
        <f t="shared" si="40"/>
        <v>0</v>
      </c>
      <c r="R71" s="2" t="b">
        <f t="shared" si="41"/>
        <v>0</v>
      </c>
      <c r="S71" s="2" t="b">
        <f t="shared" si="42"/>
        <v>0</v>
      </c>
      <c r="T71" s="2" t="b">
        <f t="shared" si="43"/>
        <v>0</v>
      </c>
      <c r="U71" s="2" t="b">
        <f t="shared" si="44"/>
        <v>0</v>
      </c>
      <c r="V71" s="2"/>
      <c r="W71" s="2" t="s">
        <v>28</v>
      </c>
      <c r="X71" s="2">
        <v>403</v>
      </c>
      <c r="Y71" s="2">
        <v>1087.99</v>
      </c>
      <c r="Z71" s="2" t="s">
        <v>29</v>
      </c>
      <c r="AA71" s="2" t="s">
        <v>30</v>
      </c>
      <c r="AD71" s="2" t="s">
        <v>77</v>
      </c>
      <c r="AE71" s="2" t="s">
        <v>41</v>
      </c>
      <c r="AF71" s="2" t="s">
        <v>37</v>
      </c>
      <c r="AG71" s="2" t="s">
        <v>250</v>
      </c>
    </row>
    <row r="72" spans="1:33" ht="15.75" customHeight="1" x14ac:dyDescent="0.25">
      <c r="A72" s="2" t="s">
        <v>251</v>
      </c>
      <c r="B72" s="2" t="s">
        <v>252</v>
      </c>
      <c r="C72" s="2" t="b">
        <f t="shared" si="19"/>
        <v>1</v>
      </c>
      <c r="D72" s="2" t="b">
        <f t="shared" si="45"/>
        <v>0</v>
      </c>
      <c r="E72" s="2" t="b">
        <f t="shared" si="46"/>
        <v>0</v>
      </c>
      <c r="F72" t="b">
        <f t="shared" si="47"/>
        <v>0</v>
      </c>
      <c r="G72" t="b">
        <f t="shared" si="48"/>
        <v>1</v>
      </c>
      <c r="H72" s="2" t="b">
        <f t="shared" si="32"/>
        <v>0</v>
      </c>
      <c r="I72" s="2" t="b">
        <f t="shared" si="33"/>
        <v>0</v>
      </c>
      <c r="J72" s="2" t="b">
        <f t="shared" si="49"/>
        <v>0</v>
      </c>
      <c r="K72" s="2" t="b">
        <f t="shared" si="34"/>
        <v>0</v>
      </c>
      <c r="L72" s="2" t="b">
        <f t="shared" si="35"/>
        <v>1</v>
      </c>
      <c r="M72" s="2" t="b">
        <f t="shared" si="36"/>
        <v>0</v>
      </c>
      <c r="N72" s="2" t="b">
        <f t="shared" si="37"/>
        <v>0</v>
      </c>
      <c r="O72" s="2" t="str">
        <f t="shared" si="38"/>
        <v>TRUE</v>
      </c>
      <c r="P72" s="2" t="b">
        <f t="shared" si="39"/>
        <v>1</v>
      </c>
      <c r="Q72" s="2" t="b">
        <f t="shared" si="40"/>
        <v>0</v>
      </c>
      <c r="R72" s="2" t="b">
        <f t="shared" si="41"/>
        <v>0</v>
      </c>
      <c r="S72" s="2" t="b">
        <f t="shared" si="42"/>
        <v>0</v>
      </c>
      <c r="T72" s="2" t="b">
        <f t="shared" si="43"/>
        <v>0</v>
      </c>
      <c r="U72" s="2" t="b">
        <f t="shared" si="44"/>
        <v>0</v>
      </c>
      <c r="V72" s="2"/>
      <c r="W72" s="2" t="s">
        <v>28</v>
      </c>
      <c r="X72" s="2">
        <v>373</v>
      </c>
      <c r="Y72" s="2">
        <v>1006.02</v>
      </c>
      <c r="Z72" s="2" t="s">
        <v>29</v>
      </c>
      <c r="AA72" s="2" t="s">
        <v>30</v>
      </c>
      <c r="AD72" s="2" t="s">
        <v>77</v>
      </c>
      <c r="AE72" s="2" t="s">
        <v>41</v>
      </c>
      <c r="AF72" s="2" t="s">
        <v>57</v>
      </c>
      <c r="AG72" s="2" t="s">
        <v>253</v>
      </c>
    </row>
    <row r="73" spans="1:33" ht="15.75" customHeight="1" x14ac:dyDescent="0.25">
      <c r="A73" s="2" t="s">
        <v>254</v>
      </c>
      <c r="B73" s="2" t="s">
        <v>255</v>
      </c>
      <c r="C73" s="2" t="b">
        <f t="shared" si="19"/>
        <v>1</v>
      </c>
      <c r="D73" s="2" t="b">
        <f t="shared" si="45"/>
        <v>0</v>
      </c>
      <c r="E73" s="2" t="b">
        <f t="shared" si="46"/>
        <v>0</v>
      </c>
      <c r="F73" t="b">
        <f t="shared" si="47"/>
        <v>0</v>
      </c>
      <c r="G73" t="b">
        <f t="shared" si="48"/>
        <v>1</v>
      </c>
      <c r="H73" s="2" t="b">
        <f t="shared" si="32"/>
        <v>0</v>
      </c>
      <c r="I73" s="2" t="b">
        <f t="shared" si="33"/>
        <v>0</v>
      </c>
      <c r="J73" s="2" t="b">
        <f t="shared" si="49"/>
        <v>0</v>
      </c>
      <c r="K73" s="2" t="b">
        <f t="shared" si="34"/>
        <v>0</v>
      </c>
      <c r="L73" s="2" t="b">
        <f t="shared" si="35"/>
        <v>0</v>
      </c>
      <c r="M73" s="2" t="b">
        <f t="shared" si="36"/>
        <v>1</v>
      </c>
      <c r="N73" s="2" t="b">
        <f t="shared" si="37"/>
        <v>0</v>
      </c>
      <c r="O73" s="2" t="str">
        <f t="shared" si="38"/>
        <v>TRUE</v>
      </c>
      <c r="P73" s="2" t="b">
        <f t="shared" si="39"/>
        <v>1</v>
      </c>
      <c r="Q73" s="2" t="b">
        <f t="shared" si="40"/>
        <v>0</v>
      </c>
      <c r="R73" s="2" t="b">
        <f t="shared" si="41"/>
        <v>0</v>
      </c>
      <c r="S73" s="2" t="b">
        <f t="shared" si="42"/>
        <v>0</v>
      </c>
      <c r="T73" s="2" t="b">
        <f t="shared" si="43"/>
        <v>0</v>
      </c>
      <c r="U73" s="2" t="b">
        <f t="shared" si="44"/>
        <v>0</v>
      </c>
      <c r="V73" s="2"/>
      <c r="W73" s="2" t="s">
        <v>28</v>
      </c>
      <c r="X73" s="2">
        <v>269</v>
      </c>
      <c r="Y73" s="2">
        <v>726.57</v>
      </c>
      <c r="Z73" s="2" t="s">
        <v>29</v>
      </c>
      <c r="AA73" s="2" t="s">
        <v>30</v>
      </c>
      <c r="AD73" s="2" t="s">
        <v>135</v>
      </c>
      <c r="AE73" s="2" t="s">
        <v>41</v>
      </c>
      <c r="AF73" s="2" t="s">
        <v>57</v>
      </c>
      <c r="AG73" s="2" t="s">
        <v>256</v>
      </c>
    </row>
    <row r="74" spans="1:33" ht="15.75" customHeight="1" x14ac:dyDescent="0.25">
      <c r="A74" s="2" t="s">
        <v>257</v>
      </c>
      <c r="B74" s="2" t="s">
        <v>258</v>
      </c>
      <c r="C74" s="2" t="b">
        <f t="shared" si="19"/>
        <v>1</v>
      </c>
      <c r="D74" s="2" t="b">
        <f t="shared" si="45"/>
        <v>0</v>
      </c>
      <c r="E74" s="2" t="b">
        <f t="shared" si="46"/>
        <v>0</v>
      </c>
      <c r="F74" t="b">
        <f t="shared" si="47"/>
        <v>1</v>
      </c>
      <c r="G74" t="b">
        <f t="shared" si="48"/>
        <v>1</v>
      </c>
      <c r="H74" s="2" t="b">
        <f t="shared" si="32"/>
        <v>0</v>
      </c>
      <c r="I74" s="2" t="b">
        <f t="shared" si="33"/>
        <v>0</v>
      </c>
      <c r="J74" s="2" t="b">
        <f t="shared" si="49"/>
        <v>0</v>
      </c>
      <c r="K74" s="2" t="b">
        <f t="shared" si="34"/>
        <v>0</v>
      </c>
      <c r="L74" s="2" t="b">
        <f t="shared" si="35"/>
        <v>1</v>
      </c>
      <c r="M74" s="2" t="b">
        <f t="shared" si="36"/>
        <v>0</v>
      </c>
      <c r="N74" s="2" t="b">
        <f t="shared" si="37"/>
        <v>0</v>
      </c>
      <c r="O74" s="2" t="str">
        <f t="shared" si="38"/>
        <v>TRUE</v>
      </c>
      <c r="P74" s="2" t="b">
        <f t="shared" si="39"/>
        <v>1</v>
      </c>
      <c r="Q74" s="2" t="b">
        <f t="shared" si="40"/>
        <v>0</v>
      </c>
      <c r="R74" s="2" t="b">
        <f t="shared" si="41"/>
        <v>0</v>
      </c>
      <c r="S74" s="2" t="b">
        <f t="shared" si="42"/>
        <v>0</v>
      </c>
      <c r="T74" s="2" t="b">
        <f t="shared" si="43"/>
        <v>0</v>
      </c>
      <c r="U74" s="2" t="b">
        <f t="shared" si="44"/>
        <v>0</v>
      </c>
      <c r="V74" s="2"/>
      <c r="W74" s="2" t="s">
        <v>28</v>
      </c>
      <c r="X74" s="2">
        <v>1138</v>
      </c>
      <c r="Y74" s="2">
        <v>3072.09</v>
      </c>
      <c r="Z74" s="2" t="s">
        <v>29</v>
      </c>
      <c r="AA74" s="2" t="s">
        <v>30</v>
      </c>
      <c r="AD74" s="2" t="s">
        <v>77</v>
      </c>
      <c r="AE74" s="2" t="s">
        <v>41</v>
      </c>
      <c r="AF74" s="2" t="s">
        <v>32</v>
      </c>
      <c r="AG74" s="2" t="s">
        <v>259</v>
      </c>
    </row>
    <row r="75" spans="1:33" ht="15.75" customHeight="1" x14ac:dyDescent="0.25">
      <c r="A75" s="2" t="s">
        <v>260</v>
      </c>
      <c r="B75" s="2" t="s">
        <v>261</v>
      </c>
      <c r="C75" s="2" t="b">
        <f t="shared" si="19"/>
        <v>1</v>
      </c>
      <c r="D75" s="2" t="b">
        <f t="shared" si="45"/>
        <v>0</v>
      </c>
      <c r="E75" s="2" t="b">
        <f t="shared" si="46"/>
        <v>0</v>
      </c>
      <c r="F75" t="b">
        <f t="shared" si="47"/>
        <v>1</v>
      </c>
      <c r="G75" t="b">
        <f t="shared" si="48"/>
        <v>1</v>
      </c>
      <c r="H75" s="2" t="b">
        <f t="shared" si="32"/>
        <v>0</v>
      </c>
      <c r="I75" s="2" t="b">
        <f t="shared" si="33"/>
        <v>0</v>
      </c>
      <c r="J75" s="2" t="b">
        <f t="shared" si="49"/>
        <v>0</v>
      </c>
      <c r="K75" s="2" t="b">
        <f t="shared" si="34"/>
        <v>0</v>
      </c>
      <c r="L75" s="2" t="b">
        <f t="shared" si="35"/>
        <v>0</v>
      </c>
      <c r="M75" s="2" t="b">
        <f t="shared" si="36"/>
        <v>1</v>
      </c>
      <c r="N75" s="2" t="b">
        <f t="shared" si="37"/>
        <v>0</v>
      </c>
      <c r="O75" s="2" t="str">
        <f t="shared" si="38"/>
        <v>TRUE</v>
      </c>
      <c r="P75" s="2" t="b">
        <f t="shared" si="39"/>
        <v>1</v>
      </c>
      <c r="Q75" s="2" t="b">
        <f t="shared" si="40"/>
        <v>0</v>
      </c>
      <c r="R75" s="2" t="b">
        <f t="shared" si="41"/>
        <v>0</v>
      </c>
      <c r="S75" s="2" t="b">
        <f t="shared" si="42"/>
        <v>0</v>
      </c>
      <c r="T75" s="2" t="b">
        <f t="shared" si="43"/>
        <v>0</v>
      </c>
      <c r="U75" s="2" t="b">
        <f t="shared" si="44"/>
        <v>0</v>
      </c>
      <c r="V75" s="2"/>
      <c r="W75" s="2" t="s">
        <v>28</v>
      </c>
      <c r="X75" s="2">
        <v>793</v>
      </c>
      <c r="Y75" s="2">
        <v>2140.59</v>
      </c>
      <c r="Z75" s="2" t="s">
        <v>29</v>
      </c>
      <c r="AA75" s="2" t="s">
        <v>30</v>
      </c>
      <c r="AD75" s="2" t="s">
        <v>135</v>
      </c>
      <c r="AE75" s="2" t="s">
        <v>41</v>
      </c>
      <c r="AF75" s="2" t="s">
        <v>32</v>
      </c>
      <c r="AG75" s="2" t="s">
        <v>262</v>
      </c>
    </row>
    <row r="76" spans="1:33" ht="15.75" customHeight="1" x14ac:dyDescent="0.25">
      <c r="A76" s="2" t="s">
        <v>263</v>
      </c>
      <c r="B76" s="2" t="s">
        <v>264</v>
      </c>
      <c r="C76" s="2" t="b">
        <f t="shared" si="19"/>
        <v>1</v>
      </c>
      <c r="D76" s="2" t="b">
        <f t="shared" si="45"/>
        <v>0</v>
      </c>
      <c r="E76" s="2" t="b">
        <f t="shared" si="46"/>
        <v>0</v>
      </c>
      <c r="F76" t="b">
        <f t="shared" si="47"/>
        <v>1</v>
      </c>
      <c r="G76" t="b">
        <f t="shared" si="48"/>
        <v>1</v>
      </c>
      <c r="H76" s="2" t="b">
        <f t="shared" si="32"/>
        <v>0</v>
      </c>
      <c r="I76" s="2" t="b">
        <f t="shared" si="33"/>
        <v>0</v>
      </c>
      <c r="J76" s="2" t="b">
        <f t="shared" si="49"/>
        <v>0</v>
      </c>
      <c r="K76" s="2" t="b">
        <f t="shared" si="34"/>
        <v>0</v>
      </c>
      <c r="L76" s="2" t="b">
        <f t="shared" si="35"/>
        <v>1</v>
      </c>
      <c r="M76" s="2" t="b">
        <f t="shared" si="36"/>
        <v>0</v>
      </c>
      <c r="N76" s="2" t="b">
        <f t="shared" si="37"/>
        <v>0</v>
      </c>
      <c r="O76" s="2" t="str">
        <f t="shared" si="38"/>
        <v>TRUE</v>
      </c>
      <c r="P76" s="2" t="b">
        <f t="shared" si="39"/>
        <v>1</v>
      </c>
      <c r="Q76" s="2" t="b">
        <f t="shared" si="40"/>
        <v>0</v>
      </c>
      <c r="R76" s="2" t="b">
        <f t="shared" si="41"/>
        <v>0</v>
      </c>
      <c r="S76" s="2" t="b">
        <f t="shared" si="42"/>
        <v>0</v>
      </c>
      <c r="T76" s="2" t="b">
        <f t="shared" si="43"/>
        <v>0</v>
      </c>
      <c r="U76" s="2" t="b">
        <f t="shared" si="44"/>
        <v>0</v>
      </c>
      <c r="V76" s="2"/>
      <c r="W76" s="2" t="s">
        <v>28</v>
      </c>
      <c r="X76" s="2">
        <v>1414</v>
      </c>
      <c r="Y76" s="2">
        <v>3817.29</v>
      </c>
      <c r="Z76" s="2" t="s">
        <v>29</v>
      </c>
      <c r="AA76" s="2" t="s">
        <v>30</v>
      </c>
      <c r="AD76" s="2" t="s">
        <v>77</v>
      </c>
      <c r="AE76" s="2" t="s">
        <v>41</v>
      </c>
      <c r="AF76" s="2" t="s">
        <v>32</v>
      </c>
      <c r="AG76" s="2" t="s">
        <v>265</v>
      </c>
    </row>
    <row r="77" spans="1:33" ht="15.75" customHeight="1" x14ac:dyDescent="0.25">
      <c r="A77" s="2" t="s">
        <v>266</v>
      </c>
      <c r="B77" s="2" t="s">
        <v>267</v>
      </c>
      <c r="C77" s="2" t="b">
        <f t="shared" si="19"/>
        <v>1</v>
      </c>
      <c r="D77" s="2" t="b">
        <f t="shared" si="45"/>
        <v>0</v>
      </c>
      <c r="E77" s="2" t="b">
        <f t="shared" si="46"/>
        <v>0</v>
      </c>
      <c r="F77" t="b">
        <f t="shared" si="47"/>
        <v>1</v>
      </c>
      <c r="G77" t="b">
        <f t="shared" si="48"/>
        <v>1</v>
      </c>
      <c r="H77" s="2" t="b">
        <f t="shared" si="32"/>
        <v>0</v>
      </c>
      <c r="I77" s="2" t="b">
        <f t="shared" si="33"/>
        <v>0</v>
      </c>
      <c r="J77" s="2" t="b">
        <f t="shared" si="49"/>
        <v>0</v>
      </c>
      <c r="K77" s="2" t="b">
        <f t="shared" si="34"/>
        <v>0</v>
      </c>
      <c r="L77" s="2" t="b">
        <f t="shared" si="35"/>
        <v>0</v>
      </c>
      <c r="M77" s="2" t="b">
        <f t="shared" si="36"/>
        <v>1</v>
      </c>
      <c r="N77" s="2" t="b">
        <f t="shared" si="37"/>
        <v>0</v>
      </c>
      <c r="O77" s="2" t="str">
        <f t="shared" si="38"/>
        <v>TRUE</v>
      </c>
      <c r="P77" s="2" t="b">
        <f t="shared" si="39"/>
        <v>1</v>
      </c>
      <c r="Q77" s="2" t="b">
        <f t="shared" si="40"/>
        <v>0</v>
      </c>
      <c r="R77" s="2" t="b">
        <f t="shared" si="41"/>
        <v>0</v>
      </c>
      <c r="S77" s="2" t="b">
        <f t="shared" si="42"/>
        <v>0</v>
      </c>
      <c r="T77" s="2" t="b">
        <f t="shared" si="43"/>
        <v>0</v>
      </c>
      <c r="U77" s="2" t="b">
        <f t="shared" si="44"/>
        <v>0</v>
      </c>
      <c r="V77" s="2"/>
      <c r="W77" s="2" t="s">
        <v>28</v>
      </c>
      <c r="X77" s="2">
        <v>1069</v>
      </c>
      <c r="Y77" s="2">
        <v>2885.79</v>
      </c>
      <c r="Z77" s="2" t="s">
        <v>29</v>
      </c>
      <c r="AA77" s="2" t="s">
        <v>30</v>
      </c>
      <c r="AD77" s="2" t="s">
        <v>135</v>
      </c>
      <c r="AE77" s="2" t="s">
        <v>41</v>
      </c>
      <c r="AF77" s="2" t="s">
        <v>32</v>
      </c>
      <c r="AG77" s="2" t="s">
        <v>268</v>
      </c>
    </row>
    <row r="78" spans="1:33" ht="15.75" customHeight="1" x14ac:dyDescent="0.25">
      <c r="A78" s="2" t="s">
        <v>269</v>
      </c>
      <c r="B78" s="2" t="s">
        <v>270</v>
      </c>
      <c r="C78" s="2" t="b">
        <f t="shared" ref="C78:C141" si="50">NOT(OR(ISNUMBER(SEARCH("IBM Power",B78)),ISNUMBER(SEARCH("ARM",B78))))</f>
        <v>1</v>
      </c>
      <c r="D78" s="2" t="b">
        <f t="shared" si="45"/>
        <v>0</v>
      </c>
      <c r="E78" s="2" t="b">
        <f t="shared" si="46"/>
        <v>0</v>
      </c>
      <c r="F78" t="b">
        <f t="shared" si="47"/>
        <v>1</v>
      </c>
      <c r="G78" t="b">
        <f t="shared" si="48"/>
        <v>1</v>
      </c>
      <c r="H78" s="2" t="b">
        <f t="shared" si="32"/>
        <v>0</v>
      </c>
      <c r="I78" s="2" t="b">
        <f t="shared" si="33"/>
        <v>0</v>
      </c>
      <c r="J78" s="2" t="b">
        <f t="shared" si="49"/>
        <v>0</v>
      </c>
      <c r="K78" s="2" t="b">
        <f t="shared" si="34"/>
        <v>0</v>
      </c>
      <c r="L78" s="2" t="b">
        <f t="shared" si="35"/>
        <v>1</v>
      </c>
      <c r="M78" s="2" t="b">
        <f t="shared" si="36"/>
        <v>0</v>
      </c>
      <c r="N78" s="2" t="b">
        <f t="shared" si="37"/>
        <v>0</v>
      </c>
      <c r="O78" s="2" t="str">
        <f t="shared" si="38"/>
        <v>TRUE</v>
      </c>
      <c r="P78" s="2" t="b">
        <f t="shared" si="39"/>
        <v>1</v>
      </c>
      <c r="Q78" s="2" t="b">
        <f t="shared" si="40"/>
        <v>0</v>
      </c>
      <c r="R78" s="2" t="b">
        <f t="shared" si="41"/>
        <v>0</v>
      </c>
      <c r="S78" s="2" t="b">
        <f t="shared" si="42"/>
        <v>0</v>
      </c>
      <c r="T78" s="2" t="b">
        <f t="shared" si="43"/>
        <v>1</v>
      </c>
      <c r="U78" s="2" t="b">
        <f t="shared" si="44"/>
        <v>0</v>
      </c>
      <c r="V78" s="2"/>
      <c r="W78" s="2" t="s">
        <v>28</v>
      </c>
      <c r="X78" s="2">
        <v>624</v>
      </c>
      <c r="Y78" s="2">
        <v>1684.15</v>
      </c>
      <c r="Z78" s="2" t="s">
        <v>29</v>
      </c>
      <c r="AA78" s="2" t="s">
        <v>30</v>
      </c>
      <c r="AD78" s="2" t="s">
        <v>77</v>
      </c>
      <c r="AE78" s="2" t="s">
        <v>41</v>
      </c>
      <c r="AF78" s="2" t="s">
        <v>32</v>
      </c>
      <c r="AG78" s="2" t="s">
        <v>271</v>
      </c>
    </row>
    <row r="79" spans="1:33" ht="15.75" customHeight="1" x14ac:dyDescent="0.25">
      <c r="A79" s="2" t="s">
        <v>272</v>
      </c>
      <c r="B79" s="2" t="s">
        <v>273</v>
      </c>
      <c r="C79" s="2" t="b">
        <f t="shared" si="50"/>
        <v>1</v>
      </c>
      <c r="D79" s="2" t="b">
        <f t="shared" si="45"/>
        <v>0</v>
      </c>
      <c r="E79" s="2" t="b">
        <f t="shared" si="46"/>
        <v>0</v>
      </c>
      <c r="F79" t="b">
        <f t="shared" si="47"/>
        <v>1</v>
      </c>
      <c r="G79" t="b">
        <f t="shared" si="48"/>
        <v>1</v>
      </c>
      <c r="H79" s="2" t="b">
        <f t="shared" si="32"/>
        <v>0</v>
      </c>
      <c r="I79" s="2" t="b">
        <f t="shared" si="33"/>
        <v>0</v>
      </c>
      <c r="J79" s="2" t="b">
        <f t="shared" si="49"/>
        <v>0</v>
      </c>
      <c r="K79" s="2" t="b">
        <f t="shared" si="34"/>
        <v>0</v>
      </c>
      <c r="L79" s="2" t="b">
        <f t="shared" si="35"/>
        <v>0</v>
      </c>
      <c r="M79" s="2" t="b">
        <f t="shared" si="36"/>
        <v>1</v>
      </c>
      <c r="N79" s="2" t="b">
        <f t="shared" si="37"/>
        <v>0</v>
      </c>
      <c r="O79" s="2" t="str">
        <f t="shared" si="38"/>
        <v>TRUE</v>
      </c>
      <c r="P79" s="2" t="b">
        <f t="shared" si="39"/>
        <v>1</v>
      </c>
      <c r="Q79" s="2" t="b">
        <f t="shared" si="40"/>
        <v>0</v>
      </c>
      <c r="R79" s="2" t="b">
        <f t="shared" si="41"/>
        <v>0</v>
      </c>
      <c r="S79" s="2" t="b">
        <f t="shared" si="42"/>
        <v>0</v>
      </c>
      <c r="T79" s="2" t="b">
        <f t="shared" si="43"/>
        <v>1</v>
      </c>
      <c r="U79" s="2" t="b">
        <f t="shared" si="44"/>
        <v>0</v>
      </c>
      <c r="V79" s="2"/>
      <c r="W79" s="2" t="s">
        <v>28</v>
      </c>
      <c r="X79" s="2">
        <v>451</v>
      </c>
      <c r="Y79" s="2">
        <v>1218.4000000000001</v>
      </c>
      <c r="Z79" s="2" t="s">
        <v>29</v>
      </c>
      <c r="AA79" s="2" t="s">
        <v>30</v>
      </c>
      <c r="AD79" s="2" t="s">
        <v>135</v>
      </c>
      <c r="AE79" s="2" t="s">
        <v>41</v>
      </c>
      <c r="AF79" s="2" t="s">
        <v>32</v>
      </c>
      <c r="AG79" s="2" t="s">
        <v>274</v>
      </c>
    </row>
    <row r="80" spans="1:33" ht="15.75" customHeight="1" x14ac:dyDescent="0.25">
      <c r="A80" s="2" t="s">
        <v>275</v>
      </c>
      <c r="B80" s="2" t="s">
        <v>276</v>
      </c>
      <c r="C80" s="2" t="b">
        <f t="shared" si="50"/>
        <v>1</v>
      </c>
      <c r="D80" s="2" t="b">
        <f t="shared" si="45"/>
        <v>0</v>
      </c>
      <c r="E80" s="2" t="b">
        <f t="shared" si="46"/>
        <v>0</v>
      </c>
      <c r="F80" t="b">
        <f t="shared" si="47"/>
        <v>1</v>
      </c>
      <c r="G80" t="b">
        <f t="shared" si="48"/>
        <v>1</v>
      </c>
      <c r="H80" s="2" t="b">
        <f>ISNUMBER( SEARCH("virtual datacenter",B80))</f>
        <v>1</v>
      </c>
      <c r="I80" s="2" t="b">
        <f t="shared" si="33"/>
        <v>0</v>
      </c>
      <c r="J80" s="2" t="b">
        <f t="shared" si="49"/>
        <v>0</v>
      </c>
      <c r="K80" s="2" t="b">
        <f t="shared" si="34"/>
        <v>0</v>
      </c>
      <c r="L80" s="2" t="b">
        <f t="shared" si="35"/>
        <v>0</v>
      </c>
      <c r="M80" s="2" t="b">
        <f t="shared" si="36"/>
        <v>0</v>
      </c>
      <c r="N80" s="2" t="b">
        <f t="shared" si="37"/>
        <v>0</v>
      </c>
      <c r="O80" s="2" t="str">
        <f t="shared" si="38"/>
        <v>FALSE</v>
      </c>
      <c r="P80" s="2" t="b">
        <f t="shared" si="39"/>
        <v>0</v>
      </c>
      <c r="Q80" s="2" t="b">
        <f t="shared" si="40"/>
        <v>0</v>
      </c>
      <c r="R80" s="2" t="b">
        <f t="shared" si="41"/>
        <v>0</v>
      </c>
      <c r="S80" s="2" t="b">
        <f t="shared" si="42"/>
        <v>0</v>
      </c>
      <c r="T80" s="2" t="b">
        <f t="shared" si="43"/>
        <v>0</v>
      </c>
      <c r="U80" s="2" t="b">
        <f t="shared" si="44"/>
        <v>0</v>
      </c>
      <c r="V80" s="2"/>
      <c r="W80" s="2" t="s">
        <v>28</v>
      </c>
      <c r="X80" s="2">
        <v>862</v>
      </c>
      <c r="Y80" s="2">
        <v>2326.89</v>
      </c>
      <c r="Z80" s="2" t="s">
        <v>29</v>
      </c>
      <c r="AA80" s="2" t="s">
        <v>30</v>
      </c>
      <c r="AD80" s="2" t="s">
        <v>135</v>
      </c>
      <c r="AF80" s="2" t="s">
        <v>37</v>
      </c>
      <c r="AG80" s="2" t="s">
        <v>277</v>
      </c>
    </row>
    <row r="81" spans="1:33" ht="15.75" customHeight="1" x14ac:dyDescent="0.25">
      <c r="A81" s="2" t="s">
        <v>278</v>
      </c>
      <c r="B81" s="2" t="s">
        <v>279</v>
      </c>
      <c r="C81" s="2" t="b">
        <f t="shared" si="50"/>
        <v>1</v>
      </c>
      <c r="D81" s="2" t="b">
        <f t="shared" si="45"/>
        <v>0</v>
      </c>
      <c r="E81" s="2" t="b">
        <f t="shared" si="46"/>
        <v>0</v>
      </c>
      <c r="F81" t="b">
        <f t="shared" si="47"/>
        <v>1</v>
      </c>
      <c r="G81" t="b">
        <f t="shared" si="48"/>
        <v>1</v>
      </c>
      <c r="H81" s="2" t="b">
        <f t="shared" si="32"/>
        <v>1</v>
      </c>
      <c r="I81" s="2" t="b">
        <f t="shared" si="33"/>
        <v>0</v>
      </c>
      <c r="J81" s="2" t="b">
        <f t="shared" si="49"/>
        <v>0</v>
      </c>
      <c r="K81" s="2" t="b">
        <f t="shared" si="34"/>
        <v>0</v>
      </c>
      <c r="L81" s="2" t="b">
        <f t="shared" si="35"/>
        <v>0</v>
      </c>
      <c r="M81" s="2" t="b">
        <f t="shared" si="36"/>
        <v>0</v>
      </c>
      <c r="N81" s="2" t="b">
        <f t="shared" si="37"/>
        <v>0</v>
      </c>
      <c r="O81" s="2" t="str">
        <f t="shared" si="38"/>
        <v>TRUE</v>
      </c>
      <c r="P81" s="2" t="b">
        <f t="shared" si="39"/>
        <v>0</v>
      </c>
      <c r="Q81" s="2" t="b">
        <f t="shared" si="40"/>
        <v>0</v>
      </c>
      <c r="R81" s="2" t="b">
        <f t="shared" si="41"/>
        <v>1</v>
      </c>
      <c r="S81" s="2" t="b">
        <f t="shared" si="42"/>
        <v>0</v>
      </c>
      <c r="T81" s="2" t="b">
        <f t="shared" si="43"/>
        <v>0</v>
      </c>
      <c r="U81" s="2" t="b">
        <f t="shared" si="44"/>
        <v>0</v>
      </c>
      <c r="V81" s="2"/>
      <c r="W81" s="2" t="s">
        <v>28</v>
      </c>
      <c r="X81" s="2">
        <v>1087</v>
      </c>
      <c r="Z81" s="2" t="s">
        <v>29</v>
      </c>
      <c r="AA81" s="2" t="s">
        <v>30</v>
      </c>
      <c r="AD81" s="2" t="s">
        <v>135</v>
      </c>
      <c r="AF81" s="2" t="s">
        <v>37</v>
      </c>
    </row>
    <row r="82" spans="1:33" ht="15.75" customHeight="1" x14ac:dyDescent="0.25">
      <c r="A82" s="2" t="s">
        <v>280</v>
      </c>
      <c r="B82" s="2" t="s">
        <v>281</v>
      </c>
      <c r="C82" s="2" t="b">
        <f t="shared" si="50"/>
        <v>1</v>
      </c>
      <c r="D82" s="2" t="b">
        <f t="shared" si="45"/>
        <v>0</v>
      </c>
      <c r="E82" s="2" t="b">
        <f t="shared" si="46"/>
        <v>0</v>
      </c>
      <c r="F82" t="b">
        <f t="shared" si="47"/>
        <v>0</v>
      </c>
      <c r="G82" t="b">
        <f t="shared" si="48"/>
        <v>1</v>
      </c>
      <c r="H82" s="2" t="b">
        <f t="shared" si="32"/>
        <v>0</v>
      </c>
      <c r="I82" s="2" t="b">
        <f t="shared" si="33"/>
        <v>0</v>
      </c>
      <c r="J82" s="2" t="b">
        <f t="shared" si="49"/>
        <v>0</v>
      </c>
      <c r="K82" s="2" t="b">
        <f t="shared" si="34"/>
        <v>0</v>
      </c>
      <c r="L82" s="2" t="b">
        <f t="shared" si="35"/>
        <v>1</v>
      </c>
      <c r="M82" s="2" t="b">
        <f t="shared" si="36"/>
        <v>0</v>
      </c>
      <c r="N82" s="2" t="b">
        <f t="shared" si="37"/>
        <v>0</v>
      </c>
      <c r="O82" s="2" t="str">
        <f t="shared" si="38"/>
        <v>FALSE</v>
      </c>
      <c r="P82" s="2" t="b">
        <f t="shared" si="39"/>
        <v>0</v>
      </c>
      <c r="Q82" s="2" t="b">
        <f t="shared" si="40"/>
        <v>0</v>
      </c>
      <c r="R82" s="2" t="b">
        <f t="shared" si="41"/>
        <v>0</v>
      </c>
      <c r="S82" s="2" t="b">
        <f t="shared" si="42"/>
        <v>0</v>
      </c>
      <c r="T82" s="2" t="b">
        <f t="shared" si="43"/>
        <v>0</v>
      </c>
      <c r="U82" s="2" t="b">
        <f t="shared" si="44"/>
        <v>0</v>
      </c>
      <c r="V82" s="2"/>
      <c r="W82" s="2" t="s">
        <v>28</v>
      </c>
      <c r="X82" s="2">
        <v>255</v>
      </c>
      <c r="Y82" s="2">
        <v>687.45</v>
      </c>
      <c r="Z82" s="2" t="s">
        <v>29</v>
      </c>
      <c r="AA82" s="2" t="s">
        <v>30</v>
      </c>
      <c r="AC82" s="2" t="s">
        <v>41</v>
      </c>
      <c r="AD82" s="2" t="s">
        <v>77</v>
      </c>
      <c r="AE82" s="2" t="s">
        <v>61</v>
      </c>
      <c r="AF82" s="2" t="s">
        <v>57</v>
      </c>
      <c r="AG82" s="2" t="s">
        <v>282</v>
      </c>
    </row>
    <row r="83" spans="1:33" ht="15.75" customHeight="1" x14ac:dyDescent="0.25">
      <c r="A83" s="2" t="s">
        <v>283</v>
      </c>
      <c r="B83" s="2" t="s">
        <v>284</v>
      </c>
      <c r="C83" s="2" t="b">
        <f t="shared" si="50"/>
        <v>1</v>
      </c>
      <c r="D83" s="2" t="b">
        <f t="shared" si="45"/>
        <v>0</v>
      </c>
      <c r="E83" s="2" t="b">
        <f t="shared" si="46"/>
        <v>0</v>
      </c>
      <c r="F83" t="b">
        <f t="shared" si="47"/>
        <v>0</v>
      </c>
      <c r="G83" t="b">
        <f t="shared" si="48"/>
        <v>1</v>
      </c>
      <c r="H83" s="2" t="b">
        <f t="shared" si="32"/>
        <v>0</v>
      </c>
      <c r="I83" s="2" t="b">
        <f t="shared" si="33"/>
        <v>0</v>
      </c>
      <c r="J83" s="2" t="b">
        <f t="shared" si="49"/>
        <v>0</v>
      </c>
      <c r="K83" s="2" t="b">
        <f t="shared" si="34"/>
        <v>0</v>
      </c>
      <c r="L83" s="2" t="b">
        <f t="shared" si="35"/>
        <v>0</v>
      </c>
      <c r="M83" s="2" t="b">
        <f t="shared" si="36"/>
        <v>1</v>
      </c>
      <c r="N83" s="2" t="b">
        <f t="shared" si="37"/>
        <v>0</v>
      </c>
      <c r="O83" s="2" t="str">
        <f t="shared" si="38"/>
        <v>FALSE</v>
      </c>
      <c r="P83" s="2" t="b">
        <f t="shared" si="39"/>
        <v>0</v>
      </c>
      <c r="Q83" s="2" t="b">
        <f t="shared" si="40"/>
        <v>0</v>
      </c>
      <c r="R83" s="2" t="b">
        <f t="shared" si="41"/>
        <v>0</v>
      </c>
      <c r="S83" s="2" t="b">
        <f t="shared" si="42"/>
        <v>0</v>
      </c>
      <c r="T83" s="2" t="b">
        <f t="shared" si="43"/>
        <v>0</v>
      </c>
      <c r="U83" s="2" t="b">
        <f t="shared" si="44"/>
        <v>0</v>
      </c>
      <c r="V83" s="2"/>
      <c r="W83" s="2" t="s">
        <v>28</v>
      </c>
      <c r="X83" s="2">
        <v>206</v>
      </c>
      <c r="Y83" s="2">
        <v>557.04</v>
      </c>
      <c r="Z83" s="2" t="s">
        <v>29</v>
      </c>
      <c r="AA83" s="2" t="s">
        <v>30</v>
      </c>
      <c r="AC83" s="2" t="s">
        <v>41</v>
      </c>
      <c r="AD83" s="2" t="s">
        <v>135</v>
      </c>
      <c r="AE83" s="2" t="s">
        <v>61</v>
      </c>
      <c r="AF83" s="2" t="s">
        <v>57</v>
      </c>
      <c r="AG83" s="2" t="s">
        <v>285</v>
      </c>
    </row>
    <row r="84" spans="1:33" ht="15.75" customHeight="1" x14ac:dyDescent="0.25">
      <c r="A84" s="2" t="s">
        <v>286</v>
      </c>
      <c r="B84" s="2" t="s">
        <v>287</v>
      </c>
      <c r="C84" s="2" t="b">
        <f t="shared" si="50"/>
        <v>1</v>
      </c>
      <c r="D84" s="2" t="b">
        <f t="shared" si="45"/>
        <v>0</v>
      </c>
      <c r="E84" s="2" t="b">
        <f t="shared" si="46"/>
        <v>0</v>
      </c>
      <c r="F84" t="b">
        <f t="shared" si="47"/>
        <v>0</v>
      </c>
      <c r="G84" t="b">
        <f t="shared" si="48"/>
        <v>0</v>
      </c>
      <c r="H84" s="2" t="b">
        <f t="shared" si="32"/>
        <v>0</v>
      </c>
      <c r="I84" s="2" t="b">
        <f t="shared" si="33"/>
        <v>0</v>
      </c>
      <c r="J84" s="2" t="b">
        <f t="shared" si="49"/>
        <v>0</v>
      </c>
      <c r="K84" s="2" t="b">
        <f t="shared" si="34"/>
        <v>0</v>
      </c>
      <c r="L84" s="2" t="b">
        <f t="shared" si="35"/>
        <v>0</v>
      </c>
      <c r="M84" s="2" t="b">
        <f t="shared" si="36"/>
        <v>1</v>
      </c>
      <c r="N84" s="2" t="b">
        <f t="shared" si="37"/>
        <v>0</v>
      </c>
      <c r="O84" s="2" t="str">
        <f t="shared" si="38"/>
        <v>FALSE</v>
      </c>
      <c r="P84" s="2" t="b">
        <f t="shared" si="39"/>
        <v>0</v>
      </c>
      <c r="Q84" s="2" t="b">
        <f t="shared" si="40"/>
        <v>0</v>
      </c>
      <c r="R84" s="2" t="b">
        <f t="shared" si="41"/>
        <v>0</v>
      </c>
      <c r="S84" s="2" t="b">
        <f t="shared" si="42"/>
        <v>0</v>
      </c>
      <c r="T84" s="2" t="b">
        <f t="shared" si="43"/>
        <v>0</v>
      </c>
      <c r="U84" s="2" t="b">
        <f t="shared" si="44"/>
        <v>0</v>
      </c>
      <c r="V84" s="2"/>
      <c r="W84" s="2" t="s">
        <v>28</v>
      </c>
      <c r="X84" s="2">
        <v>310</v>
      </c>
      <c r="Y84" s="2">
        <v>836.49</v>
      </c>
      <c r="Z84" s="2" t="s">
        <v>29</v>
      </c>
      <c r="AA84" s="2" t="s">
        <v>30</v>
      </c>
      <c r="AC84" s="2" t="s">
        <v>41</v>
      </c>
      <c r="AD84" s="2" t="s">
        <v>135</v>
      </c>
      <c r="AE84" s="2" t="s">
        <v>288</v>
      </c>
      <c r="AF84" s="2" t="s">
        <v>57</v>
      </c>
      <c r="AG84" s="2" t="s">
        <v>289</v>
      </c>
    </row>
    <row r="85" spans="1:33" ht="15.75" customHeight="1" x14ac:dyDescent="0.25">
      <c r="A85" s="2" t="s">
        <v>290</v>
      </c>
      <c r="B85" s="2" t="s">
        <v>291</v>
      </c>
      <c r="C85" s="2" t="b">
        <f t="shared" si="50"/>
        <v>1</v>
      </c>
      <c r="D85" s="2" t="b">
        <f t="shared" si="45"/>
        <v>0</v>
      </c>
      <c r="E85" s="2" t="b">
        <f t="shared" si="46"/>
        <v>0</v>
      </c>
      <c r="F85" t="b">
        <f t="shared" si="47"/>
        <v>0</v>
      </c>
      <c r="G85" t="b">
        <f t="shared" si="48"/>
        <v>1</v>
      </c>
      <c r="H85" s="2" t="b">
        <f t="shared" si="32"/>
        <v>0</v>
      </c>
      <c r="I85" s="2" t="b">
        <f t="shared" si="33"/>
        <v>0</v>
      </c>
      <c r="J85" s="2" t="b">
        <f t="shared" si="49"/>
        <v>0</v>
      </c>
      <c r="K85" s="2" t="b">
        <f t="shared" si="34"/>
        <v>0</v>
      </c>
      <c r="L85" s="2" t="b">
        <f t="shared" si="35"/>
        <v>0</v>
      </c>
      <c r="M85" s="2" t="b">
        <f t="shared" si="36"/>
        <v>0</v>
      </c>
      <c r="N85" s="2" t="b">
        <f t="shared" si="37"/>
        <v>1</v>
      </c>
      <c r="O85" s="2" t="str">
        <f t="shared" si="38"/>
        <v>FALSE</v>
      </c>
      <c r="P85" s="2" t="b">
        <f t="shared" si="39"/>
        <v>0</v>
      </c>
      <c r="Q85" s="2" t="b">
        <f t="shared" si="40"/>
        <v>0</v>
      </c>
      <c r="R85" s="2" t="b">
        <f t="shared" si="41"/>
        <v>0</v>
      </c>
      <c r="S85" s="2" t="b">
        <f t="shared" si="42"/>
        <v>0</v>
      </c>
      <c r="T85" s="2" t="b">
        <f t="shared" si="43"/>
        <v>0</v>
      </c>
      <c r="U85" s="2" t="b">
        <f t="shared" si="44"/>
        <v>0</v>
      </c>
      <c r="V85" s="2"/>
      <c r="W85" s="2" t="s">
        <v>28</v>
      </c>
      <c r="X85" s="2">
        <v>124</v>
      </c>
      <c r="Y85" s="2">
        <v>333.48</v>
      </c>
      <c r="Z85" s="2" t="s">
        <v>29</v>
      </c>
      <c r="AA85" s="2" t="s">
        <v>30</v>
      </c>
      <c r="AC85" s="2" t="s">
        <v>41</v>
      </c>
      <c r="AD85" s="2" t="s">
        <v>112</v>
      </c>
      <c r="AE85" s="2" t="s">
        <v>61</v>
      </c>
      <c r="AF85" s="2" t="s">
        <v>57</v>
      </c>
      <c r="AG85" s="2" t="s">
        <v>292</v>
      </c>
    </row>
    <row r="86" spans="1:33" ht="15.75" customHeight="1" x14ac:dyDescent="0.25">
      <c r="A86" s="2" t="s">
        <v>293</v>
      </c>
      <c r="B86" s="2" t="s">
        <v>294</v>
      </c>
      <c r="C86" s="2" t="b">
        <f t="shared" si="50"/>
        <v>1</v>
      </c>
      <c r="D86" s="2" t="b">
        <f t="shared" si="45"/>
        <v>0</v>
      </c>
      <c r="E86" s="2" t="b">
        <f t="shared" si="46"/>
        <v>0</v>
      </c>
      <c r="F86" t="b">
        <f t="shared" si="47"/>
        <v>0</v>
      </c>
      <c r="G86" t="b">
        <f t="shared" si="48"/>
        <v>0</v>
      </c>
      <c r="H86" s="2" t="b">
        <f t="shared" si="32"/>
        <v>0</v>
      </c>
      <c r="I86" s="2" t="b">
        <f t="shared" si="33"/>
        <v>0</v>
      </c>
      <c r="J86" s="2" t="b">
        <f t="shared" si="49"/>
        <v>0</v>
      </c>
      <c r="K86" s="2" t="b">
        <f t="shared" si="34"/>
        <v>0</v>
      </c>
      <c r="L86" s="2" t="b">
        <f t="shared" si="35"/>
        <v>0</v>
      </c>
      <c r="M86" s="2" t="b">
        <f t="shared" si="36"/>
        <v>0</v>
      </c>
      <c r="N86" s="2" t="b">
        <f t="shared" si="37"/>
        <v>1</v>
      </c>
      <c r="O86" s="2" t="str">
        <f t="shared" si="38"/>
        <v>FALSE</v>
      </c>
      <c r="P86" s="2" t="b">
        <f t="shared" si="39"/>
        <v>0</v>
      </c>
      <c r="Q86" s="2" t="b">
        <f t="shared" si="40"/>
        <v>0</v>
      </c>
      <c r="R86" s="2" t="b">
        <f t="shared" si="41"/>
        <v>0</v>
      </c>
      <c r="S86" s="2" t="b">
        <f t="shared" si="42"/>
        <v>0</v>
      </c>
      <c r="T86" s="2" t="b">
        <f t="shared" si="43"/>
        <v>0</v>
      </c>
      <c r="U86" s="2" t="b">
        <f t="shared" si="44"/>
        <v>0</v>
      </c>
      <c r="V86" s="2"/>
      <c r="W86" s="2" t="s">
        <v>28</v>
      </c>
      <c r="X86" s="2">
        <v>186</v>
      </c>
      <c r="Y86" s="2">
        <v>501.15</v>
      </c>
      <c r="Z86" s="2" t="s">
        <v>29</v>
      </c>
      <c r="AA86" s="2" t="s">
        <v>30</v>
      </c>
      <c r="AC86" s="2" t="s">
        <v>41</v>
      </c>
      <c r="AD86" s="2" t="s">
        <v>112</v>
      </c>
      <c r="AE86" s="2" t="s">
        <v>288</v>
      </c>
      <c r="AF86" s="2" t="s">
        <v>57</v>
      </c>
      <c r="AG86" s="2" t="s">
        <v>295</v>
      </c>
    </row>
    <row r="87" spans="1:33" ht="15.75" customHeight="1" x14ac:dyDescent="0.25">
      <c r="A87" s="2" t="s">
        <v>296</v>
      </c>
      <c r="B87" s="2" t="s">
        <v>297</v>
      </c>
      <c r="C87" s="2" t="b">
        <f t="shared" si="50"/>
        <v>1</v>
      </c>
      <c r="D87" s="2" t="b">
        <f t="shared" si="45"/>
        <v>0</v>
      </c>
      <c r="E87" s="2" t="b">
        <f t="shared" si="46"/>
        <v>0</v>
      </c>
      <c r="F87" t="b">
        <f t="shared" si="47"/>
        <v>1</v>
      </c>
      <c r="G87" t="b">
        <f t="shared" si="48"/>
        <v>1</v>
      </c>
      <c r="H87" s="2" t="b">
        <f t="shared" si="32"/>
        <v>0</v>
      </c>
      <c r="I87" s="2" t="b">
        <f t="shared" si="33"/>
        <v>0</v>
      </c>
      <c r="J87" s="2" t="b">
        <f t="shared" si="49"/>
        <v>0</v>
      </c>
      <c r="K87" s="2" t="b">
        <f t="shared" si="34"/>
        <v>0</v>
      </c>
      <c r="L87" s="2" t="b">
        <f t="shared" si="35"/>
        <v>1</v>
      </c>
      <c r="M87" s="2" t="b">
        <f t="shared" si="36"/>
        <v>0</v>
      </c>
      <c r="N87" s="2" t="b">
        <f t="shared" si="37"/>
        <v>0</v>
      </c>
      <c r="O87" s="2" t="str">
        <f t="shared" si="38"/>
        <v>FALSE</v>
      </c>
      <c r="P87" s="2" t="b">
        <f t="shared" si="39"/>
        <v>0</v>
      </c>
      <c r="Q87" s="2" t="b">
        <f t="shared" si="40"/>
        <v>0</v>
      </c>
      <c r="R87" s="2" t="b">
        <f t="shared" si="41"/>
        <v>0</v>
      </c>
      <c r="S87" s="2" t="b">
        <f t="shared" si="42"/>
        <v>0</v>
      </c>
      <c r="T87" s="2" t="b">
        <f t="shared" si="43"/>
        <v>0</v>
      </c>
      <c r="U87" s="2" t="b">
        <f t="shared" si="44"/>
        <v>1</v>
      </c>
      <c r="V87" s="2"/>
      <c r="W87" s="2" t="s">
        <v>28</v>
      </c>
      <c r="X87" s="2">
        <v>1069</v>
      </c>
      <c r="Y87" s="2">
        <v>2885.79</v>
      </c>
      <c r="Z87" s="2" t="s">
        <v>298</v>
      </c>
      <c r="AA87" s="2" t="s">
        <v>30</v>
      </c>
      <c r="AD87" s="2" t="s">
        <v>77</v>
      </c>
      <c r="AE87" s="2" t="s">
        <v>36</v>
      </c>
      <c r="AF87" s="2" t="s">
        <v>37</v>
      </c>
      <c r="AG87" s="2" t="s">
        <v>299</v>
      </c>
    </row>
    <row r="88" spans="1:33" ht="15.75" customHeight="1" x14ac:dyDescent="0.25">
      <c r="A88" s="2" t="s">
        <v>300</v>
      </c>
      <c r="B88" s="2" t="s">
        <v>301</v>
      </c>
      <c r="C88" s="2" t="b">
        <f t="shared" si="50"/>
        <v>1</v>
      </c>
      <c r="D88" s="2" t="b">
        <f t="shared" si="45"/>
        <v>0</v>
      </c>
      <c r="E88" s="2" t="b">
        <f t="shared" si="46"/>
        <v>0</v>
      </c>
      <c r="F88" t="b">
        <f t="shared" si="47"/>
        <v>1</v>
      </c>
      <c r="G88" t="b">
        <f t="shared" si="48"/>
        <v>1</v>
      </c>
      <c r="H88" s="2" t="b">
        <f t="shared" si="32"/>
        <v>0</v>
      </c>
      <c r="I88" s="2" t="b">
        <f t="shared" si="33"/>
        <v>0</v>
      </c>
      <c r="J88" s="2" t="b">
        <f t="shared" si="49"/>
        <v>0</v>
      </c>
      <c r="K88" s="2" t="b">
        <f t="shared" si="34"/>
        <v>0</v>
      </c>
      <c r="L88" s="2" t="b">
        <f t="shared" si="35"/>
        <v>0</v>
      </c>
      <c r="M88" s="2" t="b">
        <f t="shared" si="36"/>
        <v>1</v>
      </c>
      <c r="N88" s="2" t="b">
        <f t="shared" si="37"/>
        <v>0</v>
      </c>
      <c r="O88" s="2" t="str">
        <f t="shared" si="38"/>
        <v>FALSE</v>
      </c>
      <c r="P88" s="2" t="b">
        <f t="shared" si="39"/>
        <v>0</v>
      </c>
      <c r="Q88" s="2" t="b">
        <f t="shared" si="40"/>
        <v>0</v>
      </c>
      <c r="R88" s="2" t="b">
        <f t="shared" si="41"/>
        <v>0</v>
      </c>
      <c r="S88" s="2" t="b">
        <f t="shared" si="42"/>
        <v>0</v>
      </c>
      <c r="T88" s="2" t="b">
        <f t="shared" si="43"/>
        <v>0</v>
      </c>
      <c r="U88" s="2" t="b">
        <f t="shared" si="44"/>
        <v>1</v>
      </c>
      <c r="V88" s="2"/>
      <c r="W88" s="2" t="s">
        <v>28</v>
      </c>
      <c r="X88" s="2">
        <v>758</v>
      </c>
      <c r="Y88" s="2">
        <v>2047.44</v>
      </c>
      <c r="Z88" s="2" t="s">
        <v>298</v>
      </c>
      <c r="AA88" s="2" t="s">
        <v>30</v>
      </c>
      <c r="AD88" s="2" t="s">
        <v>135</v>
      </c>
      <c r="AE88" s="2" t="s">
        <v>36</v>
      </c>
      <c r="AF88" s="2" t="s">
        <v>37</v>
      </c>
      <c r="AG88" s="2" t="s">
        <v>302</v>
      </c>
    </row>
    <row r="89" spans="1:33" ht="15.75" customHeight="1" x14ac:dyDescent="0.25">
      <c r="A89" s="2" t="s">
        <v>303</v>
      </c>
      <c r="B89" s="2" t="s">
        <v>304</v>
      </c>
      <c r="C89" s="2" t="b">
        <f t="shared" si="50"/>
        <v>1</v>
      </c>
      <c r="D89" s="2" t="b">
        <f t="shared" si="45"/>
        <v>0</v>
      </c>
      <c r="E89" s="2" t="b">
        <f t="shared" si="46"/>
        <v>0</v>
      </c>
      <c r="F89" t="b">
        <f t="shared" si="47"/>
        <v>1</v>
      </c>
      <c r="G89" t="b">
        <f t="shared" si="48"/>
        <v>1</v>
      </c>
      <c r="H89" s="2" t="b">
        <f t="shared" si="32"/>
        <v>0</v>
      </c>
      <c r="I89" s="2" t="b">
        <f t="shared" si="33"/>
        <v>0</v>
      </c>
      <c r="J89" s="2" t="b">
        <f t="shared" si="49"/>
        <v>0</v>
      </c>
      <c r="K89" s="2" t="b">
        <f t="shared" si="34"/>
        <v>0</v>
      </c>
      <c r="L89" s="2" t="b">
        <f t="shared" si="35"/>
        <v>1</v>
      </c>
      <c r="M89" s="2" t="b">
        <f t="shared" si="36"/>
        <v>0</v>
      </c>
      <c r="N89" s="2" t="b">
        <f t="shared" si="37"/>
        <v>0</v>
      </c>
      <c r="O89" s="2" t="str">
        <f t="shared" si="38"/>
        <v>FALSE</v>
      </c>
      <c r="P89" s="2" t="b">
        <f t="shared" si="39"/>
        <v>0</v>
      </c>
      <c r="Q89" s="2" t="b">
        <f t="shared" si="40"/>
        <v>0</v>
      </c>
      <c r="R89" s="2" t="b">
        <f t="shared" si="41"/>
        <v>0</v>
      </c>
      <c r="S89" s="2" t="b">
        <f t="shared" si="42"/>
        <v>0</v>
      </c>
      <c r="T89" s="2" t="b">
        <f t="shared" si="43"/>
        <v>0</v>
      </c>
      <c r="U89" s="2" t="b">
        <f t="shared" si="44"/>
        <v>1</v>
      </c>
      <c r="V89" s="2"/>
      <c r="W89" s="2" t="s">
        <v>28</v>
      </c>
      <c r="X89" s="2">
        <v>342</v>
      </c>
      <c r="Y89" s="2">
        <v>922.19</v>
      </c>
      <c r="Z89" s="2" t="s">
        <v>298</v>
      </c>
      <c r="AA89" s="2" t="s">
        <v>30</v>
      </c>
      <c r="AD89" s="2" t="s">
        <v>77</v>
      </c>
      <c r="AE89" s="2" t="s">
        <v>41</v>
      </c>
      <c r="AF89" s="2" t="s">
        <v>32</v>
      </c>
      <c r="AG89" s="2" t="s">
        <v>305</v>
      </c>
    </row>
    <row r="90" spans="1:33" ht="15.75" customHeight="1" x14ac:dyDescent="0.25">
      <c r="A90" s="2" t="s">
        <v>306</v>
      </c>
      <c r="B90" s="2" t="s">
        <v>307</v>
      </c>
      <c r="C90" s="2" t="b">
        <f t="shared" si="50"/>
        <v>1</v>
      </c>
      <c r="D90" s="2" t="b">
        <f t="shared" si="45"/>
        <v>0</v>
      </c>
      <c r="E90" s="2" t="b">
        <f t="shared" si="46"/>
        <v>0</v>
      </c>
      <c r="F90" t="b">
        <f t="shared" si="47"/>
        <v>1</v>
      </c>
      <c r="G90" t="b">
        <f t="shared" si="48"/>
        <v>1</v>
      </c>
      <c r="H90" s="2" t="b">
        <f t="shared" si="32"/>
        <v>0</v>
      </c>
      <c r="I90" s="2" t="b">
        <f t="shared" si="33"/>
        <v>0</v>
      </c>
      <c r="J90" s="2" t="b">
        <f t="shared" si="49"/>
        <v>0</v>
      </c>
      <c r="K90" s="2" t="b">
        <f t="shared" si="34"/>
        <v>0</v>
      </c>
      <c r="L90" s="2" t="b">
        <f t="shared" si="35"/>
        <v>0</v>
      </c>
      <c r="M90" s="2" t="b">
        <f t="shared" si="36"/>
        <v>1</v>
      </c>
      <c r="N90" s="2" t="b">
        <f t="shared" si="37"/>
        <v>0</v>
      </c>
      <c r="O90" s="2" t="str">
        <f t="shared" si="38"/>
        <v>FALSE</v>
      </c>
      <c r="P90" s="2" t="b">
        <f t="shared" si="39"/>
        <v>0</v>
      </c>
      <c r="Q90" s="2" t="b">
        <f t="shared" si="40"/>
        <v>0</v>
      </c>
      <c r="R90" s="2" t="b">
        <f t="shared" si="41"/>
        <v>0</v>
      </c>
      <c r="S90" s="2" t="b">
        <f t="shared" si="42"/>
        <v>0</v>
      </c>
      <c r="T90" s="2" t="b">
        <f t="shared" si="43"/>
        <v>0</v>
      </c>
      <c r="U90" s="2" t="b">
        <f t="shared" si="44"/>
        <v>1</v>
      </c>
      <c r="V90" s="2"/>
      <c r="W90" s="2" t="s">
        <v>28</v>
      </c>
      <c r="X90" s="2">
        <v>238</v>
      </c>
      <c r="Y90" s="2">
        <v>642.74</v>
      </c>
      <c r="Z90" s="2" t="s">
        <v>298</v>
      </c>
      <c r="AA90" s="2" t="s">
        <v>30</v>
      </c>
      <c r="AD90" s="2" t="s">
        <v>135</v>
      </c>
      <c r="AE90" s="2" t="s">
        <v>41</v>
      </c>
      <c r="AF90" s="2" t="s">
        <v>32</v>
      </c>
      <c r="AG90" s="2" t="s">
        <v>308</v>
      </c>
    </row>
    <row r="91" spans="1:33" ht="15.75" customHeight="1" x14ac:dyDescent="0.25">
      <c r="A91" s="2" t="s">
        <v>309</v>
      </c>
      <c r="B91" s="2" t="s">
        <v>310</v>
      </c>
      <c r="C91" s="2" t="b">
        <f t="shared" si="50"/>
        <v>1</v>
      </c>
      <c r="D91" s="2" t="b">
        <f t="shared" si="45"/>
        <v>0</v>
      </c>
      <c r="E91" s="2" t="b">
        <f t="shared" si="46"/>
        <v>0</v>
      </c>
      <c r="F91" t="b">
        <f t="shared" si="47"/>
        <v>1</v>
      </c>
      <c r="G91" t="b">
        <f t="shared" si="48"/>
        <v>1</v>
      </c>
      <c r="H91" s="2" t="b">
        <f t="shared" si="32"/>
        <v>0</v>
      </c>
      <c r="I91" s="2" t="b">
        <f t="shared" si="33"/>
        <v>0</v>
      </c>
      <c r="J91" s="2" t="b">
        <f t="shared" si="49"/>
        <v>0</v>
      </c>
      <c r="K91" s="2" t="b">
        <f t="shared" si="34"/>
        <v>0</v>
      </c>
      <c r="L91" s="2" t="b">
        <f t="shared" si="35"/>
        <v>1</v>
      </c>
      <c r="M91" s="2" t="b">
        <f t="shared" si="36"/>
        <v>0</v>
      </c>
      <c r="N91" s="2" t="b">
        <f t="shared" si="37"/>
        <v>0</v>
      </c>
      <c r="O91" s="2" t="str">
        <f t="shared" si="38"/>
        <v>FALSE</v>
      </c>
      <c r="P91" s="2" t="b">
        <f t="shared" si="39"/>
        <v>0</v>
      </c>
      <c r="Q91" s="2" t="b">
        <f t="shared" si="40"/>
        <v>0</v>
      </c>
      <c r="R91" s="2" t="b">
        <f t="shared" si="41"/>
        <v>0</v>
      </c>
      <c r="S91" s="2" t="b">
        <f t="shared" si="42"/>
        <v>0</v>
      </c>
      <c r="T91" s="2" t="b">
        <f t="shared" si="43"/>
        <v>0</v>
      </c>
      <c r="U91" s="2" t="b">
        <f t="shared" si="44"/>
        <v>1</v>
      </c>
      <c r="V91" s="2"/>
      <c r="W91" s="2" t="s">
        <v>28</v>
      </c>
      <c r="X91" s="2">
        <v>114</v>
      </c>
      <c r="Y91" s="2">
        <v>307.39999999999998</v>
      </c>
      <c r="Z91" s="2" t="s">
        <v>298</v>
      </c>
      <c r="AA91" s="2" t="s">
        <v>61</v>
      </c>
      <c r="AD91" s="2" t="s">
        <v>77</v>
      </c>
      <c r="AE91" s="2" t="s">
        <v>41</v>
      </c>
      <c r="AF91" s="2" t="s">
        <v>32</v>
      </c>
      <c r="AG91" s="2" t="s">
        <v>311</v>
      </c>
    </row>
    <row r="92" spans="1:33" ht="15.75" customHeight="1" x14ac:dyDescent="0.25">
      <c r="A92" s="2" t="s">
        <v>312</v>
      </c>
      <c r="B92" s="2" t="s">
        <v>313</v>
      </c>
      <c r="C92" s="2" t="b">
        <f t="shared" si="50"/>
        <v>1</v>
      </c>
      <c r="D92" s="2" t="b">
        <f t="shared" si="45"/>
        <v>0</v>
      </c>
      <c r="E92" s="2" t="b">
        <f t="shared" si="46"/>
        <v>0</v>
      </c>
      <c r="F92" t="b">
        <f t="shared" si="47"/>
        <v>1</v>
      </c>
      <c r="G92" t="b">
        <f t="shared" si="48"/>
        <v>1</v>
      </c>
      <c r="H92" s="2" t="b">
        <f t="shared" si="32"/>
        <v>0</v>
      </c>
      <c r="I92" s="2" t="b">
        <f t="shared" si="33"/>
        <v>0</v>
      </c>
      <c r="J92" s="2" t="b">
        <f t="shared" si="49"/>
        <v>0</v>
      </c>
      <c r="K92" s="2" t="b">
        <f t="shared" si="34"/>
        <v>0</v>
      </c>
      <c r="L92" s="2" t="b">
        <f t="shared" si="35"/>
        <v>0</v>
      </c>
      <c r="M92" s="2" t="b">
        <f t="shared" si="36"/>
        <v>1</v>
      </c>
      <c r="N92" s="2" t="b">
        <f t="shared" si="37"/>
        <v>0</v>
      </c>
      <c r="O92" s="2" t="str">
        <f t="shared" si="38"/>
        <v>FALSE</v>
      </c>
      <c r="P92" s="2" t="b">
        <f t="shared" si="39"/>
        <v>0</v>
      </c>
      <c r="Q92" s="2" t="b">
        <f t="shared" si="40"/>
        <v>0</v>
      </c>
      <c r="R92" s="2" t="b">
        <f t="shared" si="41"/>
        <v>0</v>
      </c>
      <c r="S92" s="2" t="b">
        <f t="shared" si="42"/>
        <v>0</v>
      </c>
      <c r="T92" s="2" t="b">
        <f t="shared" si="43"/>
        <v>0</v>
      </c>
      <c r="U92" s="2" t="b">
        <f t="shared" si="44"/>
        <v>1</v>
      </c>
      <c r="V92" s="2"/>
      <c r="W92" s="2" t="s">
        <v>28</v>
      </c>
      <c r="X92" s="2">
        <v>79</v>
      </c>
      <c r="Y92" s="2">
        <v>214.25</v>
      </c>
      <c r="Z92" s="2" t="s">
        <v>298</v>
      </c>
      <c r="AA92" s="2" t="s">
        <v>61</v>
      </c>
      <c r="AD92" s="2" t="s">
        <v>135</v>
      </c>
      <c r="AE92" s="2" t="s">
        <v>41</v>
      </c>
      <c r="AF92" s="2" t="s">
        <v>32</v>
      </c>
      <c r="AG92" s="2" t="s">
        <v>314</v>
      </c>
    </row>
    <row r="93" spans="1:33" ht="15.75" customHeight="1" x14ac:dyDescent="0.25">
      <c r="A93" s="2" t="s">
        <v>315</v>
      </c>
      <c r="B93" s="2" t="s">
        <v>316</v>
      </c>
      <c r="C93" s="2" t="b">
        <f t="shared" si="50"/>
        <v>1</v>
      </c>
      <c r="D93" s="2" t="b">
        <f t="shared" si="45"/>
        <v>0</v>
      </c>
      <c r="E93" s="2" t="b">
        <f t="shared" si="46"/>
        <v>0</v>
      </c>
      <c r="F93" t="b">
        <f t="shared" si="47"/>
        <v>1</v>
      </c>
      <c r="G93" t="b">
        <f t="shared" si="48"/>
        <v>1</v>
      </c>
      <c r="H93" s="2" t="b">
        <f t="shared" si="32"/>
        <v>0</v>
      </c>
      <c r="I93" s="2" t="b">
        <f t="shared" si="33"/>
        <v>0</v>
      </c>
      <c r="J93" s="2" t="b">
        <f t="shared" si="49"/>
        <v>0</v>
      </c>
      <c r="K93" s="2" t="b">
        <f t="shared" si="34"/>
        <v>0</v>
      </c>
      <c r="L93" s="2" t="b">
        <f t="shared" si="35"/>
        <v>1</v>
      </c>
      <c r="M93" s="2" t="b">
        <f t="shared" si="36"/>
        <v>0</v>
      </c>
      <c r="N93" s="2" t="b">
        <f t="shared" si="37"/>
        <v>0</v>
      </c>
      <c r="O93" s="2" t="str">
        <f t="shared" si="38"/>
        <v>FALSE</v>
      </c>
      <c r="P93" s="2" t="b">
        <f t="shared" si="39"/>
        <v>0</v>
      </c>
      <c r="Q93" s="2" t="b">
        <f t="shared" si="40"/>
        <v>0</v>
      </c>
      <c r="R93" s="2" t="b">
        <f t="shared" si="41"/>
        <v>0</v>
      </c>
      <c r="S93" s="2" t="b">
        <f t="shared" si="42"/>
        <v>0</v>
      </c>
      <c r="T93" s="2" t="b">
        <f t="shared" si="43"/>
        <v>0</v>
      </c>
      <c r="U93" s="2" t="b">
        <f t="shared" si="44"/>
        <v>1</v>
      </c>
      <c r="V93" s="2"/>
      <c r="W93" s="2" t="s">
        <v>28</v>
      </c>
      <c r="X93" s="2">
        <v>228</v>
      </c>
      <c r="Y93" s="2">
        <v>614.79</v>
      </c>
      <c r="Z93" s="2" t="s">
        <v>298</v>
      </c>
      <c r="AA93" s="2" t="s">
        <v>61</v>
      </c>
      <c r="AD93" s="2" t="s">
        <v>77</v>
      </c>
      <c r="AE93" s="2" t="s">
        <v>41</v>
      </c>
      <c r="AF93" s="2" t="s">
        <v>32</v>
      </c>
      <c r="AG93" s="2" t="s">
        <v>317</v>
      </c>
    </row>
    <row r="94" spans="1:33" ht="15.75" customHeight="1" x14ac:dyDescent="0.25">
      <c r="A94" s="2" t="s">
        <v>318</v>
      </c>
      <c r="B94" s="2" t="s">
        <v>319</v>
      </c>
      <c r="C94" s="2" t="b">
        <f t="shared" si="50"/>
        <v>1</v>
      </c>
      <c r="D94" s="2" t="b">
        <f t="shared" si="45"/>
        <v>0</v>
      </c>
      <c r="E94" s="2" t="b">
        <f t="shared" si="46"/>
        <v>0</v>
      </c>
      <c r="F94" t="b">
        <f t="shared" si="47"/>
        <v>1</v>
      </c>
      <c r="G94" t="b">
        <f t="shared" si="48"/>
        <v>1</v>
      </c>
      <c r="H94" s="2" t="b">
        <f t="shared" si="32"/>
        <v>0</v>
      </c>
      <c r="I94" s="2" t="b">
        <f t="shared" si="33"/>
        <v>0</v>
      </c>
      <c r="J94" s="2" t="b">
        <f t="shared" si="49"/>
        <v>0</v>
      </c>
      <c r="K94" s="2" t="b">
        <f t="shared" si="34"/>
        <v>0</v>
      </c>
      <c r="L94" s="2" t="b">
        <f t="shared" si="35"/>
        <v>0</v>
      </c>
      <c r="M94" s="2" t="b">
        <f t="shared" si="36"/>
        <v>1</v>
      </c>
      <c r="N94" s="2" t="b">
        <f t="shared" si="37"/>
        <v>0</v>
      </c>
      <c r="O94" s="2" t="str">
        <f t="shared" si="38"/>
        <v>FALSE</v>
      </c>
      <c r="P94" s="2" t="b">
        <f t="shared" si="39"/>
        <v>0</v>
      </c>
      <c r="Q94" s="2" t="b">
        <f t="shared" si="40"/>
        <v>0</v>
      </c>
      <c r="R94" s="2" t="b">
        <f t="shared" si="41"/>
        <v>0</v>
      </c>
      <c r="S94" s="2" t="b">
        <f t="shared" si="42"/>
        <v>0</v>
      </c>
      <c r="T94" s="2" t="b">
        <f t="shared" si="43"/>
        <v>0</v>
      </c>
      <c r="U94" s="2" t="b">
        <f t="shared" si="44"/>
        <v>1</v>
      </c>
      <c r="V94" s="2"/>
      <c r="W94" s="2" t="s">
        <v>28</v>
      </c>
      <c r="X94" s="2">
        <v>159</v>
      </c>
      <c r="Y94" s="2">
        <v>428.49</v>
      </c>
      <c r="Z94" s="2" t="s">
        <v>298</v>
      </c>
      <c r="AA94" s="2" t="s">
        <v>61</v>
      </c>
      <c r="AD94" s="2" t="s">
        <v>135</v>
      </c>
      <c r="AE94" s="2" t="s">
        <v>41</v>
      </c>
      <c r="AF94" s="2" t="s">
        <v>32</v>
      </c>
      <c r="AG94" s="2" t="s">
        <v>320</v>
      </c>
    </row>
    <row r="95" spans="1:33" ht="15.75" customHeight="1" x14ac:dyDescent="0.25">
      <c r="A95" s="2" t="s">
        <v>321</v>
      </c>
      <c r="B95" s="2" t="s">
        <v>322</v>
      </c>
      <c r="C95" s="2" t="b">
        <f t="shared" si="50"/>
        <v>0</v>
      </c>
      <c r="D95" s="2" t="b">
        <f t="shared" si="45"/>
        <v>1</v>
      </c>
      <c r="E95" s="2" t="b">
        <f t="shared" si="46"/>
        <v>0</v>
      </c>
      <c r="F95" t="b">
        <f t="shared" si="47"/>
        <v>1</v>
      </c>
      <c r="G95" t="b">
        <f t="shared" si="48"/>
        <v>0</v>
      </c>
      <c r="H95" s="2" t="b">
        <f t="shared" si="32"/>
        <v>0</v>
      </c>
      <c r="I95" s="2" t="b">
        <f t="shared" si="33"/>
        <v>0</v>
      </c>
      <c r="J95" s="2" t="b">
        <f t="shared" si="49"/>
        <v>0</v>
      </c>
      <c r="K95" s="2" t="b">
        <f t="shared" si="34"/>
        <v>0</v>
      </c>
      <c r="L95" s="2" t="b">
        <f t="shared" si="35"/>
        <v>1</v>
      </c>
      <c r="M95" s="2" t="b">
        <f t="shared" si="36"/>
        <v>0</v>
      </c>
      <c r="N95" s="2" t="b">
        <f t="shared" si="37"/>
        <v>0</v>
      </c>
      <c r="O95" s="2" t="str">
        <f t="shared" si="38"/>
        <v>FALSE</v>
      </c>
      <c r="P95" s="2" t="b">
        <f t="shared" si="39"/>
        <v>0</v>
      </c>
      <c r="Q95" s="2" t="b">
        <f t="shared" si="40"/>
        <v>0</v>
      </c>
      <c r="R95" s="2" t="b">
        <f t="shared" si="41"/>
        <v>0</v>
      </c>
      <c r="S95" s="2" t="b">
        <f t="shared" si="42"/>
        <v>0</v>
      </c>
      <c r="T95" s="2" t="b">
        <f t="shared" si="43"/>
        <v>0</v>
      </c>
      <c r="U95" s="2" t="b">
        <f t="shared" si="44"/>
        <v>0</v>
      </c>
      <c r="V95" s="2"/>
      <c r="W95" s="2" t="s">
        <v>28</v>
      </c>
      <c r="X95" s="2">
        <v>300</v>
      </c>
      <c r="Y95" s="2">
        <v>810.41</v>
      </c>
      <c r="Z95" s="2" t="s">
        <v>29</v>
      </c>
      <c r="AA95" s="2" t="s">
        <v>41</v>
      </c>
      <c r="AD95" s="2" t="s">
        <v>77</v>
      </c>
      <c r="AE95" s="2" t="s">
        <v>41</v>
      </c>
      <c r="AF95" s="2" t="s">
        <v>32</v>
      </c>
      <c r="AG95" s="2" t="s">
        <v>323</v>
      </c>
    </row>
    <row r="96" spans="1:33" ht="15.75" customHeight="1" x14ac:dyDescent="0.25">
      <c r="A96" s="2" t="s">
        <v>324</v>
      </c>
      <c r="B96" s="2" t="s">
        <v>325</v>
      </c>
      <c r="C96" s="2" t="b">
        <f t="shared" si="50"/>
        <v>0</v>
      </c>
      <c r="D96" s="2" t="b">
        <f t="shared" si="45"/>
        <v>1</v>
      </c>
      <c r="E96" s="2" t="b">
        <f t="shared" si="46"/>
        <v>0</v>
      </c>
      <c r="F96" t="b">
        <f t="shared" si="47"/>
        <v>1</v>
      </c>
      <c r="G96" t="b">
        <f t="shared" si="48"/>
        <v>0</v>
      </c>
      <c r="H96" s="2" t="b">
        <f t="shared" si="32"/>
        <v>0</v>
      </c>
      <c r="I96" s="2" t="b">
        <f t="shared" si="33"/>
        <v>0</v>
      </c>
      <c r="J96" s="2" t="b">
        <f t="shared" si="49"/>
        <v>0</v>
      </c>
      <c r="K96" s="2" t="b">
        <f t="shared" si="34"/>
        <v>0</v>
      </c>
      <c r="L96" s="2" t="b">
        <f t="shared" si="35"/>
        <v>0</v>
      </c>
      <c r="M96" s="2" t="b">
        <f t="shared" si="36"/>
        <v>1</v>
      </c>
      <c r="N96" s="2" t="b">
        <f t="shared" si="37"/>
        <v>0</v>
      </c>
      <c r="O96" s="2" t="str">
        <f t="shared" si="38"/>
        <v>FALSE</v>
      </c>
      <c r="P96" s="2" t="b">
        <f t="shared" si="39"/>
        <v>0</v>
      </c>
      <c r="Q96" s="2" t="b">
        <f t="shared" si="40"/>
        <v>0</v>
      </c>
      <c r="R96" s="2" t="b">
        <f t="shared" si="41"/>
        <v>0</v>
      </c>
      <c r="S96" s="2" t="b">
        <f t="shared" si="42"/>
        <v>0</v>
      </c>
      <c r="T96" s="2" t="b">
        <f t="shared" si="43"/>
        <v>0</v>
      </c>
      <c r="U96" s="2" t="b">
        <f t="shared" si="44"/>
        <v>0</v>
      </c>
      <c r="V96" s="2"/>
      <c r="W96" s="2" t="s">
        <v>28</v>
      </c>
      <c r="X96" s="2">
        <v>186</v>
      </c>
      <c r="Y96" s="2">
        <v>501.15</v>
      </c>
      <c r="Z96" s="2" t="s">
        <v>29</v>
      </c>
      <c r="AA96" s="2" t="s">
        <v>41</v>
      </c>
      <c r="AD96" s="2" t="s">
        <v>135</v>
      </c>
      <c r="AE96" s="2" t="s">
        <v>41</v>
      </c>
      <c r="AF96" s="2" t="s">
        <v>32</v>
      </c>
      <c r="AG96" s="2" t="s">
        <v>326</v>
      </c>
    </row>
    <row r="97" spans="1:33" ht="15.75" customHeight="1" x14ac:dyDescent="0.25">
      <c r="A97" s="2" t="s">
        <v>327</v>
      </c>
      <c r="B97" s="2" t="s">
        <v>328</v>
      </c>
      <c r="C97" s="2" t="b">
        <f t="shared" si="50"/>
        <v>0</v>
      </c>
      <c r="D97" s="2" t="b">
        <f t="shared" si="45"/>
        <v>1</v>
      </c>
      <c r="E97" s="2" t="b">
        <f t="shared" si="46"/>
        <v>0</v>
      </c>
      <c r="F97" t="b">
        <f t="shared" si="47"/>
        <v>1</v>
      </c>
      <c r="G97" t="b">
        <f t="shared" si="48"/>
        <v>0</v>
      </c>
      <c r="H97" s="2" t="b">
        <f t="shared" si="32"/>
        <v>0</v>
      </c>
      <c r="I97" s="2" t="b">
        <f t="shared" si="33"/>
        <v>0</v>
      </c>
      <c r="J97" s="2" t="b">
        <f t="shared" si="49"/>
        <v>0</v>
      </c>
      <c r="K97" s="2" t="b">
        <f t="shared" si="34"/>
        <v>0</v>
      </c>
      <c r="L97" s="2" t="b">
        <f t="shared" si="35"/>
        <v>1</v>
      </c>
      <c r="M97" s="2" t="b">
        <f t="shared" si="36"/>
        <v>0</v>
      </c>
      <c r="N97" s="2" t="b">
        <f t="shared" si="37"/>
        <v>0</v>
      </c>
      <c r="O97" s="2" t="str">
        <f t="shared" si="38"/>
        <v>TRUE</v>
      </c>
      <c r="P97" s="2" t="b">
        <f t="shared" si="39"/>
        <v>1</v>
      </c>
      <c r="Q97" s="2" t="b">
        <f t="shared" si="40"/>
        <v>0</v>
      </c>
      <c r="R97" s="2" t="b">
        <f t="shared" si="41"/>
        <v>0</v>
      </c>
      <c r="S97" s="2" t="b">
        <f t="shared" si="42"/>
        <v>0</v>
      </c>
      <c r="T97" s="2" t="b">
        <f t="shared" si="43"/>
        <v>0</v>
      </c>
      <c r="U97" s="2" t="b">
        <f t="shared" si="44"/>
        <v>0</v>
      </c>
      <c r="V97" s="2"/>
      <c r="W97" s="2" t="s">
        <v>28</v>
      </c>
      <c r="X97" s="2">
        <v>620</v>
      </c>
      <c r="Y97" s="2">
        <v>1674.84</v>
      </c>
      <c r="Z97" s="2" t="s">
        <v>29</v>
      </c>
      <c r="AA97" s="2" t="s">
        <v>41</v>
      </c>
      <c r="AD97" s="2" t="s">
        <v>77</v>
      </c>
      <c r="AE97" s="2" t="s">
        <v>41</v>
      </c>
      <c r="AF97" s="2" t="s">
        <v>32</v>
      </c>
      <c r="AG97" s="2" t="s">
        <v>329</v>
      </c>
    </row>
    <row r="98" spans="1:33" ht="15.75" customHeight="1" x14ac:dyDescent="0.25">
      <c r="A98" s="2" t="s">
        <v>330</v>
      </c>
      <c r="B98" s="2" t="s">
        <v>331</v>
      </c>
      <c r="C98" s="2" t="b">
        <f t="shared" si="50"/>
        <v>0</v>
      </c>
      <c r="D98" s="2" t="b">
        <f t="shared" si="45"/>
        <v>1</v>
      </c>
      <c r="E98" s="2" t="b">
        <f t="shared" si="46"/>
        <v>0</v>
      </c>
      <c r="F98" t="b">
        <f t="shared" si="47"/>
        <v>1</v>
      </c>
      <c r="G98" t="b">
        <f t="shared" si="48"/>
        <v>0</v>
      </c>
      <c r="H98" s="2" t="b">
        <f t="shared" ref="H98:H130" si="51">ISNUMBER( SEARCH("virtual datacenter",B98))</f>
        <v>0</v>
      </c>
      <c r="I98" s="2" t="b">
        <f t="shared" ref="I98:I130" si="52">ISNUMBER(SEARCH("SAP", B98))</f>
        <v>0</v>
      </c>
      <c r="J98" s="2" t="b">
        <f t="shared" si="49"/>
        <v>0</v>
      </c>
      <c r="K98" s="2" t="b">
        <f t="shared" ref="K98:K130" si="53">ISNUMBER( SEARCH("SAP Solutions",B98))</f>
        <v>0</v>
      </c>
      <c r="L98" s="2" t="b">
        <f t="shared" ref="L98:L130" si="54">ISNUMBER(SEARCH("Premium", B98))</f>
        <v>0</v>
      </c>
      <c r="M98" s="2" t="b">
        <f t="shared" ref="M98:M130" si="55">ISNUMBER(SEARCH("Standard", B98))</f>
        <v>1</v>
      </c>
      <c r="N98" s="2" t="b">
        <f t="shared" ref="N98:N130" si="56">ISNUMBER(SEARCH("Self-support", B98))</f>
        <v>0</v>
      </c>
      <c r="O98" s="2" t="str">
        <f t="shared" si="38"/>
        <v>TRUE</v>
      </c>
      <c r="P98" s="2" t="b">
        <f t="shared" ref="P98:P130" si="57">OR(ISNUMBER(SEARCH("satellite", B98)), ISNUMBER(SEARCH("smart management", B98)))</f>
        <v>1</v>
      </c>
      <c r="Q98" s="2" t="b">
        <f t="shared" ref="Q98:Q130" si="58">ISNUMBER(SEARCH("Extended Update support", B98))</f>
        <v>0</v>
      </c>
      <c r="R98" s="2" t="b">
        <f t="shared" ref="R98:R130" si="59">ISNUMBER(SEARCH("extended life cycle support", B98))</f>
        <v>0</v>
      </c>
      <c r="S98" s="2" t="b">
        <f t="shared" ref="S98:S130" si="60">ISNUMBER(SEARCH("high availability", B98))</f>
        <v>0</v>
      </c>
      <c r="T98" s="2" t="b">
        <f t="shared" ref="T98:T129" si="61">ISNUMBER(SEARCH("disaster recovery", B98))</f>
        <v>0</v>
      </c>
      <c r="U98" s="2" t="b">
        <f t="shared" ref="U98:U129" si="62">OR(ISNUMBER(SEARCH("edge", B98)), ISNUMBER(SEARCH("gateway", B98)), ISNUMBER(SEARCH("endpoint", B98)))</f>
        <v>0</v>
      </c>
      <c r="V98" s="2"/>
      <c r="W98" s="2" t="s">
        <v>28</v>
      </c>
      <c r="X98" s="2">
        <v>507</v>
      </c>
      <c r="Y98" s="2">
        <v>1369.31</v>
      </c>
      <c r="Z98" s="2" t="s">
        <v>29</v>
      </c>
      <c r="AA98" s="2" t="s">
        <v>41</v>
      </c>
      <c r="AD98" s="2" t="s">
        <v>135</v>
      </c>
      <c r="AE98" s="2" t="s">
        <v>41</v>
      </c>
      <c r="AF98" s="2" t="s">
        <v>32</v>
      </c>
      <c r="AG98" s="2" t="s">
        <v>332</v>
      </c>
    </row>
    <row r="99" spans="1:33" ht="15.75" customHeight="1" x14ac:dyDescent="0.25">
      <c r="A99" s="2" t="s">
        <v>333</v>
      </c>
      <c r="B99" s="2" t="s">
        <v>334</v>
      </c>
      <c r="C99" s="2" t="b">
        <f t="shared" si="50"/>
        <v>0</v>
      </c>
      <c r="D99" s="2" t="b">
        <f t="shared" si="45"/>
        <v>1</v>
      </c>
      <c r="E99" s="2" t="b">
        <f t="shared" si="46"/>
        <v>0</v>
      </c>
      <c r="F99" t="b">
        <f t="shared" si="47"/>
        <v>1</v>
      </c>
      <c r="G99" t="b">
        <f t="shared" si="48"/>
        <v>1</v>
      </c>
      <c r="H99" s="2" t="b">
        <f t="shared" si="51"/>
        <v>0</v>
      </c>
      <c r="I99" s="2" t="b">
        <f t="shared" si="52"/>
        <v>0</v>
      </c>
      <c r="J99" s="2" t="b">
        <f t="shared" si="49"/>
        <v>0</v>
      </c>
      <c r="K99" s="2" t="b">
        <f t="shared" si="53"/>
        <v>0</v>
      </c>
      <c r="L99" s="2" t="b">
        <f t="shared" si="54"/>
        <v>1</v>
      </c>
      <c r="M99" s="2" t="b">
        <f t="shared" si="55"/>
        <v>0</v>
      </c>
      <c r="N99" s="2" t="b">
        <f t="shared" si="56"/>
        <v>0</v>
      </c>
      <c r="O99" s="2" t="str">
        <f t="shared" si="38"/>
        <v>FALSE</v>
      </c>
      <c r="P99" s="2" t="b">
        <f t="shared" si="57"/>
        <v>0</v>
      </c>
      <c r="Q99" s="2" t="b">
        <f t="shared" si="58"/>
        <v>0</v>
      </c>
      <c r="R99" s="2" t="b">
        <f t="shared" si="59"/>
        <v>0</v>
      </c>
      <c r="S99" s="2" t="b">
        <f t="shared" si="60"/>
        <v>0</v>
      </c>
      <c r="T99" s="2" t="b">
        <f t="shared" si="61"/>
        <v>0</v>
      </c>
      <c r="U99" s="2" t="b">
        <f t="shared" si="62"/>
        <v>0</v>
      </c>
      <c r="V99" s="2"/>
      <c r="W99" s="2" t="s">
        <v>28</v>
      </c>
      <c r="X99" s="2">
        <v>896</v>
      </c>
      <c r="Y99" s="2">
        <v>2420.04</v>
      </c>
      <c r="Z99" s="2" t="s">
        <v>29</v>
      </c>
      <c r="AA99" s="2" t="s">
        <v>30</v>
      </c>
      <c r="AB99" s="2" t="s">
        <v>41</v>
      </c>
      <c r="AC99" s="2" t="s">
        <v>41</v>
      </c>
      <c r="AD99" s="2" t="s">
        <v>77</v>
      </c>
      <c r="AE99" s="2" t="s">
        <v>41</v>
      </c>
      <c r="AF99" s="2" t="s">
        <v>32</v>
      </c>
      <c r="AG99" s="2" t="s">
        <v>335</v>
      </c>
    </row>
    <row r="100" spans="1:33" ht="15.75" customHeight="1" x14ac:dyDescent="0.25">
      <c r="A100" s="2" t="s">
        <v>336</v>
      </c>
      <c r="B100" s="2" t="s">
        <v>337</v>
      </c>
      <c r="C100" s="2" t="b">
        <f t="shared" si="50"/>
        <v>0</v>
      </c>
      <c r="D100" s="2" t="b">
        <f t="shared" si="45"/>
        <v>1</v>
      </c>
      <c r="E100" s="2" t="b">
        <f t="shared" si="46"/>
        <v>0</v>
      </c>
      <c r="F100" t="b">
        <f t="shared" si="47"/>
        <v>1</v>
      </c>
      <c r="G100" t="b">
        <f t="shared" si="48"/>
        <v>1</v>
      </c>
      <c r="H100" s="2" t="b">
        <f t="shared" si="51"/>
        <v>0</v>
      </c>
      <c r="I100" s="2" t="b">
        <f t="shared" si="52"/>
        <v>0</v>
      </c>
      <c r="J100" s="2" t="b">
        <f t="shared" si="49"/>
        <v>0</v>
      </c>
      <c r="K100" s="2" t="b">
        <f t="shared" si="53"/>
        <v>0</v>
      </c>
      <c r="L100" s="2" t="b">
        <f t="shared" si="54"/>
        <v>0</v>
      </c>
      <c r="M100" s="2" t="b">
        <f t="shared" si="55"/>
        <v>1</v>
      </c>
      <c r="N100" s="2" t="b">
        <f t="shared" si="56"/>
        <v>0</v>
      </c>
      <c r="O100" s="2" t="str">
        <f t="shared" si="38"/>
        <v>FALSE</v>
      </c>
      <c r="P100" s="2" t="b">
        <f t="shared" si="57"/>
        <v>0</v>
      </c>
      <c r="Q100" s="2" t="b">
        <f t="shared" si="58"/>
        <v>0</v>
      </c>
      <c r="R100" s="2" t="b">
        <f t="shared" si="59"/>
        <v>0</v>
      </c>
      <c r="S100" s="2" t="b">
        <f t="shared" si="60"/>
        <v>0</v>
      </c>
      <c r="T100" s="2" t="b">
        <f t="shared" si="61"/>
        <v>0</v>
      </c>
      <c r="U100" s="2" t="b">
        <f t="shared" si="62"/>
        <v>0</v>
      </c>
      <c r="V100" s="2"/>
      <c r="W100" s="2" t="s">
        <v>28</v>
      </c>
      <c r="X100" s="2">
        <v>551</v>
      </c>
      <c r="Y100" s="2">
        <v>1488.54</v>
      </c>
      <c r="Z100" s="2" t="s">
        <v>29</v>
      </c>
      <c r="AA100" s="2" t="s">
        <v>30</v>
      </c>
      <c r="AD100" s="2" t="s">
        <v>135</v>
      </c>
      <c r="AE100" s="2" t="s">
        <v>41</v>
      </c>
      <c r="AF100" s="2" t="s">
        <v>32</v>
      </c>
      <c r="AG100" s="2" t="s">
        <v>338</v>
      </c>
    </row>
    <row r="101" spans="1:33" ht="15.75" customHeight="1" x14ac:dyDescent="0.25">
      <c r="A101" s="2" t="s">
        <v>339</v>
      </c>
      <c r="B101" s="2" t="s">
        <v>340</v>
      </c>
      <c r="C101" s="2" t="b">
        <f t="shared" si="50"/>
        <v>0</v>
      </c>
      <c r="D101" s="2" t="b">
        <f t="shared" si="45"/>
        <v>1</v>
      </c>
      <c r="E101" s="2" t="b">
        <f t="shared" si="46"/>
        <v>0</v>
      </c>
      <c r="F101" t="b">
        <f t="shared" si="47"/>
        <v>1</v>
      </c>
      <c r="G101" t="b">
        <f t="shared" si="48"/>
        <v>1</v>
      </c>
      <c r="H101" s="2" t="b">
        <f t="shared" si="51"/>
        <v>0</v>
      </c>
      <c r="I101" s="2" t="b">
        <f t="shared" si="52"/>
        <v>0</v>
      </c>
      <c r="J101" s="2" t="b">
        <f t="shared" si="49"/>
        <v>0</v>
      </c>
      <c r="K101" s="2" t="b">
        <f t="shared" si="53"/>
        <v>0</v>
      </c>
      <c r="L101" s="2" t="b">
        <f t="shared" si="54"/>
        <v>1</v>
      </c>
      <c r="M101" s="2" t="b">
        <f t="shared" si="55"/>
        <v>0</v>
      </c>
      <c r="N101" s="2" t="b">
        <f t="shared" si="56"/>
        <v>0</v>
      </c>
      <c r="O101" s="2" t="str">
        <f t="shared" si="38"/>
        <v>TRUE</v>
      </c>
      <c r="P101" s="2" t="b">
        <f t="shared" si="57"/>
        <v>1</v>
      </c>
      <c r="Q101" s="2" t="b">
        <f t="shared" si="58"/>
        <v>0</v>
      </c>
      <c r="R101" s="2" t="b">
        <f t="shared" si="59"/>
        <v>0</v>
      </c>
      <c r="S101" s="2" t="b">
        <f t="shared" si="60"/>
        <v>0</v>
      </c>
      <c r="T101" s="2" t="b">
        <f t="shared" si="61"/>
        <v>0</v>
      </c>
      <c r="U101" s="2" t="b">
        <f t="shared" si="62"/>
        <v>0</v>
      </c>
      <c r="V101" s="2"/>
      <c r="W101" s="2" t="s">
        <v>28</v>
      </c>
      <c r="X101" s="2">
        <v>1138</v>
      </c>
      <c r="Y101" s="2">
        <v>3072.09</v>
      </c>
      <c r="Z101" s="2" t="s">
        <v>29</v>
      </c>
      <c r="AA101" s="2" t="s">
        <v>30</v>
      </c>
      <c r="AD101" s="2" t="s">
        <v>77</v>
      </c>
      <c r="AE101" s="2" t="s">
        <v>41</v>
      </c>
      <c r="AF101" s="2" t="s">
        <v>32</v>
      </c>
      <c r="AG101" s="2" t="s">
        <v>341</v>
      </c>
    </row>
    <row r="102" spans="1:33" ht="15.75" customHeight="1" x14ac:dyDescent="0.25">
      <c r="A102" s="2" t="s">
        <v>342</v>
      </c>
      <c r="B102" s="2" t="s">
        <v>343</v>
      </c>
      <c r="C102" s="2" t="b">
        <f t="shared" si="50"/>
        <v>0</v>
      </c>
      <c r="D102" s="2" t="b">
        <f t="shared" si="45"/>
        <v>1</v>
      </c>
      <c r="E102" s="2" t="b">
        <f t="shared" si="46"/>
        <v>0</v>
      </c>
      <c r="F102" t="b">
        <f t="shared" si="47"/>
        <v>1</v>
      </c>
      <c r="G102" t="b">
        <f t="shared" si="48"/>
        <v>1</v>
      </c>
      <c r="H102" s="2" t="b">
        <f t="shared" si="51"/>
        <v>0</v>
      </c>
      <c r="I102" s="2" t="b">
        <f t="shared" si="52"/>
        <v>0</v>
      </c>
      <c r="J102" s="2" t="b">
        <f t="shared" si="49"/>
        <v>0</v>
      </c>
      <c r="K102" s="2" t="b">
        <f t="shared" si="53"/>
        <v>0</v>
      </c>
      <c r="L102" s="2" t="b">
        <f t="shared" si="54"/>
        <v>0</v>
      </c>
      <c r="M102" s="2" t="b">
        <f t="shared" si="55"/>
        <v>1</v>
      </c>
      <c r="N102" s="2" t="b">
        <f t="shared" si="56"/>
        <v>0</v>
      </c>
      <c r="O102" s="2" t="str">
        <f t="shared" si="38"/>
        <v>TRUE</v>
      </c>
      <c r="P102" s="2" t="b">
        <f t="shared" si="57"/>
        <v>1</v>
      </c>
      <c r="Q102" s="2" t="b">
        <f t="shared" si="58"/>
        <v>0</v>
      </c>
      <c r="R102" s="2" t="b">
        <f t="shared" si="59"/>
        <v>0</v>
      </c>
      <c r="S102" s="2" t="b">
        <f t="shared" si="60"/>
        <v>0</v>
      </c>
      <c r="T102" s="2" t="b">
        <f t="shared" si="61"/>
        <v>0</v>
      </c>
      <c r="U102" s="2" t="b">
        <f t="shared" si="62"/>
        <v>0</v>
      </c>
      <c r="V102" s="2"/>
      <c r="W102" s="2" t="s">
        <v>28</v>
      </c>
      <c r="X102" s="2">
        <v>793</v>
      </c>
      <c r="Y102" s="2">
        <v>2140.59</v>
      </c>
      <c r="Z102" s="2" t="s">
        <v>29</v>
      </c>
      <c r="AA102" s="2" t="s">
        <v>30</v>
      </c>
      <c r="AD102" s="2" t="s">
        <v>135</v>
      </c>
      <c r="AE102" s="2" t="s">
        <v>41</v>
      </c>
      <c r="AF102" s="2" t="s">
        <v>32</v>
      </c>
      <c r="AG102" s="2" t="s">
        <v>344</v>
      </c>
    </row>
    <row r="103" spans="1:33" ht="15.75" customHeight="1" x14ac:dyDescent="0.25">
      <c r="A103" s="2" t="s">
        <v>345</v>
      </c>
      <c r="B103" s="2" t="s">
        <v>346</v>
      </c>
      <c r="C103" s="2" t="b">
        <f t="shared" si="50"/>
        <v>1</v>
      </c>
      <c r="D103" s="2" t="b">
        <f t="shared" si="45"/>
        <v>0</v>
      </c>
      <c r="E103" s="2" t="b">
        <f t="shared" si="46"/>
        <v>0</v>
      </c>
      <c r="F103" t="b">
        <f t="shared" si="47"/>
        <v>0</v>
      </c>
      <c r="G103" t="b">
        <f t="shared" si="48"/>
        <v>0</v>
      </c>
      <c r="H103" s="2" t="b">
        <f t="shared" si="51"/>
        <v>0</v>
      </c>
      <c r="I103" s="2" t="b">
        <f t="shared" si="52"/>
        <v>0</v>
      </c>
      <c r="J103" s="2" t="b">
        <f t="shared" si="49"/>
        <v>0</v>
      </c>
      <c r="K103" s="2" t="b">
        <f t="shared" si="53"/>
        <v>0</v>
      </c>
      <c r="L103" s="2" t="b">
        <f t="shared" si="54"/>
        <v>1</v>
      </c>
      <c r="M103" s="2" t="b">
        <f t="shared" si="55"/>
        <v>0</v>
      </c>
      <c r="N103" s="2" t="b">
        <f t="shared" si="56"/>
        <v>0</v>
      </c>
      <c r="O103" s="2" t="str">
        <f t="shared" si="38"/>
        <v>FALSE</v>
      </c>
      <c r="P103" s="2" t="b">
        <f t="shared" si="57"/>
        <v>0</v>
      </c>
      <c r="Q103" s="2" t="b">
        <f t="shared" si="58"/>
        <v>0</v>
      </c>
      <c r="R103" s="2" t="b">
        <f t="shared" si="59"/>
        <v>0</v>
      </c>
      <c r="S103" s="2" t="b">
        <f t="shared" si="60"/>
        <v>0</v>
      </c>
      <c r="T103" s="2" t="b">
        <f t="shared" si="61"/>
        <v>0</v>
      </c>
      <c r="U103" s="2" t="b">
        <f t="shared" si="62"/>
        <v>0</v>
      </c>
      <c r="V103" s="2"/>
      <c r="W103" s="2" t="s">
        <v>28</v>
      </c>
      <c r="X103" s="2">
        <v>7590</v>
      </c>
      <c r="Y103" s="2">
        <v>20493</v>
      </c>
      <c r="Z103" s="2" t="s">
        <v>29</v>
      </c>
      <c r="AA103" s="2" t="s">
        <v>41</v>
      </c>
      <c r="AD103" s="2" t="s">
        <v>77</v>
      </c>
      <c r="AE103" s="2" t="s">
        <v>41</v>
      </c>
      <c r="AF103" s="2" t="s">
        <v>42</v>
      </c>
      <c r="AG103" s="2" t="s">
        <v>347</v>
      </c>
    </row>
    <row r="104" spans="1:33" ht="15.75" customHeight="1" x14ac:dyDescent="0.25">
      <c r="A104" s="2" t="s">
        <v>348</v>
      </c>
      <c r="B104" s="2" t="s">
        <v>349</v>
      </c>
      <c r="C104" s="2" t="b">
        <f t="shared" si="50"/>
        <v>1</v>
      </c>
      <c r="D104" s="2" t="b">
        <f t="shared" si="45"/>
        <v>0</v>
      </c>
      <c r="E104" s="2" t="b">
        <f t="shared" si="46"/>
        <v>0</v>
      </c>
      <c r="F104" t="b">
        <f t="shared" si="47"/>
        <v>1</v>
      </c>
      <c r="G104" t="b">
        <f t="shared" si="48"/>
        <v>1</v>
      </c>
      <c r="H104" s="2" t="b">
        <f t="shared" si="51"/>
        <v>0</v>
      </c>
      <c r="I104" s="2" t="b">
        <f t="shared" si="52"/>
        <v>1</v>
      </c>
      <c r="J104" s="2" t="b">
        <f t="shared" si="49"/>
        <v>1</v>
      </c>
      <c r="K104" s="2" t="b">
        <f t="shared" si="53"/>
        <v>0</v>
      </c>
      <c r="L104" s="2" t="b">
        <f t="shared" si="54"/>
        <v>1</v>
      </c>
      <c r="M104" s="2" t="b">
        <f t="shared" si="55"/>
        <v>0</v>
      </c>
      <c r="N104" s="2" t="b">
        <f t="shared" si="56"/>
        <v>0</v>
      </c>
      <c r="O104" s="2" t="str">
        <f t="shared" si="38"/>
        <v>FALSE</v>
      </c>
      <c r="P104" s="2" t="b">
        <f t="shared" si="57"/>
        <v>0</v>
      </c>
      <c r="Q104" s="2" t="b">
        <f t="shared" si="58"/>
        <v>0</v>
      </c>
      <c r="R104" s="2" t="b">
        <f t="shared" si="59"/>
        <v>0</v>
      </c>
      <c r="S104" s="2" t="b">
        <f t="shared" si="60"/>
        <v>0</v>
      </c>
      <c r="T104" s="2" t="b">
        <f t="shared" si="61"/>
        <v>0</v>
      </c>
      <c r="U104" s="2" t="b">
        <f t="shared" si="62"/>
        <v>0</v>
      </c>
      <c r="V104" s="2"/>
      <c r="W104" s="2" t="s">
        <v>28</v>
      </c>
      <c r="X104" s="2">
        <v>896</v>
      </c>
      <c r="Y104" s="2">
        <v>2420.04</v>
      </c>
      <c r="Z104" s="2" t="s">
        <v>350</v>
      </c>
      <c r="AA104" s="2" t="s">
        <v>30</v>
      </c>
      <c r="AD104" s="2" t="s">
        <v>77</v>
      </c>
      <c r="AE104" s="2" t="s">
        <v>41</v>
      </c>
      <c r="AF104" s="2" t="s">
        <v>32</v>
      </c>
      <c r="AG104" s="2" t="s">
        <v>351</v>
      </c>
    </row>
    <row r="105" spans="1:33" ht="15.75" customHeight="1" x14ac:dyDescent="0.25">
      <c r="A105" s="2" t="s">
        <v>352</v>
      </c>
      <c r="B105" s="2" t="s">
        <v>353</v>
      </c>
      <c r="C105" s="2" t="b">
        <f t="shared" si="50"/>
        <v>1</v>
      </c>
      <c r="D105" s="2" t="b">
        <f t="shared" si="45"/>
        <v>0</v>
      </c>
      <c r="E105" s="2" t="b">
        <f t="shared" si="46"/>
        <v>0</v>
      </c>
      <c r="F105" t="b">
        <f t="shared" si="47"/>
        <v>1</v>
      </c>
      <c r="G105" t="b">
        <f t="shared" si="48"/>
        <v>1</v>
      </c>
      <c r="H105" s="2" t="b">
        <f t="shared" si="51"/>
        <v>0</v>
      </c>
      <c r="I105" s="2" t="b">
        <f t="shared" si="52"/>
        <v>1</v>
      </c>
      <c r="J105" s="2" t="b">
        <f t="shared" si="49"/>
        <v>1</v>
      </c>
      <c r="K105" s="2" t="b">
        <f t="shared" si="53"/>
        <v>0</v>
      </c>
      <c r="L105" s="2" t="b">
        <f t="shared" si="54"/>
        <v>0</v>
      </c>
      <c r="M105" s="2" t="b">
        <f t="shared" si="55"/>
        <v>1</v>
      </c>
      <c r="N105" s="2" t="b">
        <f t="shared" si="56"/>
        <v>0</v>
      </c>
      <c r="O105" s="2" t="str">
        <f t="shared" si="38"/>
        <v>FALSE</v>
      </c>
      <c r="P105" s="2" t="b">
        <f t="shared" si="57"/>
        <v>0</v>
      </c>
      <c r="Q105" s="2" t="b">
        <f t="shared" si="58"/>
        <v>0</v>
      </c>
      <c r="R105" s="2" t="b">
        <f t="shared" si="59"/>
        <v>0</v>
      </c>
      <c r="S105" s="2" t="b">
        <f t="shared" si="60"/>
        <v>0</v>
      </c>
      <c r="T105" s="2" t="b">
        <f t="shared" si="61"/>
        <v>0</v>
      </c>
      <c r="U105" s="2" t="b">
        <f t="shared" si="62"/>
        <v>0</v>
      </c>
      <c r="V105" s="2"/>
      <c r="W105" s="2" t="s">
        <v>28</v>
      </c>
      <c r="X105" s="2">
        <v>551</v>
      </c>
      <c r="Y105" s="2">
        <v>1488.54</v>
      </c>
      <c r="Z105" s="2" t="s">
        <v>350</v>
      </c>
      <c r="AA105" s="2" t="s">
        <v>30</v>
      </c>
      <c r="AD105" s="2" t="s">
        <v>135</v>
      </c>
      <c r="AE105" s="2" t="s">
        <v>41</v>
      </c>
      <c r="AF105" s="2" t="s">
        <v>32</v>
      </c>
      <c r="AG105" s="2" t="s">
        <v>354</v>
      </c>
    </row>
    <row r="106" spans="1:33" ht="15.75" customHeight="1" x14ac:dyDescent="0.25">
      <c r="A106" s="2" t="s">
        <v>355</v>
      </c>
      <c r="B106" s="2" t="s">
        <v>356</v>
      </c>
      <c r="C106" s="2" t="b">
        <f t="shared" si="50"/>
        <v>1</v>
      </c>
      <c r="D106" s="2" t="b">
        <f t="shared" si="45"/>
        <v>0</v>
      </c>
      <c r="E106" s="2" t="b">
        <f t="shared" si="46"/>
        <v>0</v>
      </c>
      <c r="F106" t="b">
        <f t="shared" si="47"/>
        <v>1</v>
      </c>
      <c r="G106" t="b">
        <f t="shared" si="48"/>
        <v>1</v>
      </c>
      <c r="H106" s="2" t="b">
        <f t="shared" si="51"/>
        <v>0</v>
      </c>
      <c r="I106" s="2" t="b">
        <f t="shared" si="52"/>
        <v>1</v>
      </c>
      <c r="J106" s="2" t="b">
        <f t="shared" si="49"/>
        <v>1</v>
      </c>
      <c r="K106" s="2" t="b">
        <f t="shared" si="53"/>
        <v>0</v>
      </c>
      <c r="L106" s="2" t="b">
        <f t="shared" si="54"/>
        <v>1</v>
      </c>
      <c r="M106" s="2" t="b">
        <f t="shared" si="55"/>
        <v>0</v>
      </c>
      <c r="N106" s="2" t="b">
        <f t="shared" si="56"/>
        <v>0</v>
      </c>
      <c r="O106" s="2" t="str">
        <f t="shared" si="38"/>
        <v>TRUE</v>
      </c>
      <c r="P106" s="2" t="b">
        <f t="shared" si="57"/>
        <v>0</v>
      </c>
      <c r="Q106" s="2" t="b">
        <f t="shared" si="58"/>
        <v>0</v>
      </c>
      <c r="R106" s="2" t="b">
        <f t="shared" si="59"/>
        <v>0</v>
      </c>
      <c r="S106" s="2" t="b">
        <f t="shared" si="60"/>
        <v>0</v>
      </c>
      <c r="T106" s="2" t="b">
        <f t="shared" si="61"/>
        <v>1</v>
      </c>
      <c r="U106" s="2" t="b">
        <f t="shared" si="62"/>
        <v>0</v>
      </c>
      <c r="V106" s="2"/>
      <c r="W106" s="2" t="s">
        <v>28</v>
      </c>
      <c r="X106" s="2">
        <v>448</v>
      </c>
      <c r="Y106" s="2">
        <v>1210.95</v>
      </c>
      <c r="Z106" s="2" t="s">
        <v>350</v>
      </c>
      <c r="AA106" s="2" t="s">
        <v>30</v>
      </c>
      <c r="AD106" s="2" t="s">
        <v>77</v>
      </c>
      <c r="AE106" s="2" t="s">
        <v>41</v>
      </c>
      <c r="AF106" s="2" t="s">
        <v>32</v>
      </c>
      <c r="AG106" s="2" t="s">
        <v>357</v>
      </c>
    </row>
    <row r="107" spans="1:33" ht="15.75" customHeight="1" x14ac:dyDescent="0.25">
      <c r="A107" s="2" t="s">
        <v>358</v>
      </c>
      <c r="B107" s="2" t="s">
        <v>359</v>
      </c>
      <c r="C107" s="2" t="b">
        <f t="shared" si="50"/>
        <v>1</v>
      </c>
      <c r="D107" s="2" t="b">
        <f t="shared" si="45"/>
        <v>0</v>
      </c>
      <c r="E107" s="2" t="b">
        <f t="shared" si="46"/>
        <v>0</v>
      </c>
      <c r="F107" t="b">
        <f t="shared" si="47"/>
        <v>1</v>
      </c>
      <c r="G107" t="b">
        <f t="shared" si="48"/>
        <v>1</v>
      </c>
      <c r="H107" s="2" t="b">
        <f t="shared" si="51"/>
        <v>0</v>
      </c>
      <c r="I107" s="2" t="b">
        <f t="shared" si="52"/>
        <v>1</v>
      </c>
      <c r="J107" s="2" t="b">
        <f t="shared" si="49"/>
        <v>1</v>
      </c>
      <c r="K107" s="2" t="b">
        <f t="shared" si="53"/>
        <v>0</v>
      </c>
      <c r="L107" s="2" t="b">
        <f t="shared" si="54"/>
        <v>0</v>
      </c>
      <c r="M107" s="2" t="b">
        <f t="shared" si="55"/>
        <v>1</v>
      </c>
      <c r="N107" s="2" t="b">
        <f t="shared" si="56"/>
        <v>0</v>
      </c>
      <c r="O107" s="2" t="str">
        <f t="shared" si="38"/>
        <v>TRUE</v>
      </c>
      <c r="P107" s="2" t="b">
        <f t="shared" si="57"/>
        <v>0</v>
      </c>
      <c r="Q107" s="2" t="b">
        <f t="shared" si="58"/>
        <v>0</v>
      </c>
      <c r="R107" s="2" t="b">
        <f t="shared" si="59"/>
        <v>0</v>
      </c>
      <c r="S107" s="2" t="b">
        <f t="shared" si="60"/>
        <v>0</v>
      </c>
      <c r="T107" s="2" t="b">
        <f t="shared" si="61"/>
        <v>1</v>
      </c>
      <c r="U107" s="2" t="b">
        <f t="shared" si="62"/>
        <v>0</v>
      </c>
      <c r="V107" s="2"/>
      <c r="W107" s="2" t="s">
        <v>28</v>
      </c>
      <c r="X107" s="2">
        <v>276</v>
      </c>
      <c r="Y107" s="2">
        <v>745.2</v>
      </c>
      <c r="Z107" s="2" t="s">
        <v>350</v>
      </c>
      <c r="AA107" s="2" t="s">
        <v>30</v>
      </c>
      <c r="AD107" s="2" t="s">
        <v>135</v>
      </c>
      <c r="AE107" s="2" t="s">
        <v>41</v>
      </c>
      <c r="AF107" s="2" t="s">
        <v>32</v>
      </c>
      <c r="AG107" s="2" t="s">
        <v>360</v>
      </c>
    </row>
    <row r="108" spans="1:33" ht="15.75" customHeight="1" x14ac:dyDescent="0.25">
      <c r="A108" s="2" t="s">
        <v>361</v>
      </c>
      <c r="B108" s="2" t="s">
        <v>362</v>
      </c>
      <c r="C108" s="2" t="b">
        <f t="shared" si="50"/>
        <v>0</v>
      </c>
      <c r="D108" s="2" t="b">
        <f t="shared" si="45"/>
        <v>1</v>
      </c>
      <c r="E108" s="2" t="b">
        <f t="shared" si="46"/>
        <v>0</v>
      </c>
      <c r="F108" t="b">
        <f t="shared" si="47"/>
        <v>0</v>
      </c>
      <c r="G108" t="b">
        <f t="shared" si="48"/>
        <v>0</v>
      </c>
      <c r="H108" s="2" t="b">
        <f t="shared" si="51"/>
        <v>0</v>
      </c>
      <c r="I108" s="2" t="b">
        <f t="shared" si="52"/>
        <v>1</v>
      </c>
      <c r="J108" s="2" t="b">
        <f t="shared" si="49"/>
        <v>1</v>
      </c>
      <c r="K108" s="2" t="b">
        <f t="shared" si="53"/>
        <v>0</v>
      </c>
      <c r="L108" s="2" t="b">
        <f t="shared" si="54"/>
        <v>1</v>
      </c>
      <c r="M108" s="2" t="b">
        <f t="shared" si="55"/>
        <v>0</v>
      </c>
      <c r="N108" s="2" t="b">
        <f t="shared" si="56"/>
        <v>0</v>
      </c>
      <c r="O108" s="2" t="str">
        <f t="shared" si="38"/>
        <v>FALSE</v>
      </c>
      <c r="P108" s="2" t="b">
        <f t="shared" si="57"/>
        <v>0</v>
      </c>
      <c r="Q108" s="2" t="b">
        <f t="shared" si="58"/>
        <v>0</v>
      </c>
      <c r="R108" s="2" t="b">
        <f t="shared" si="59"/>
        <v>0</v>
      </c>
      <c r="S108" s="2" t="b">
        <f t="shared" si="60"/>
        <v>0</v>
      </c>
      <c r="T108" s="2" t="b">
        <f t="shared" si="61"/>
        <v>0</v>
      </c>
      <c r="U108" s="2" t="b">
        <f t="shared" si="62"/>
        <v>0</v>
      </c>
      <c r="V108" s="2"/>
      <c r="W108" s="2" t="s">
        <v>28</v>
      </c>
      <c r="X108" s="2">
        <v>300</v>
      </c>
      <c r="Y108" s="2">
        <v>810.41</v>
      </c>
      <c r="Z108" s="2" t="s">
        <v>350</v>
      </c>
      <c r="AA108" s="2" t="s">
        <v>41</v>
      </c>
      <c r="AD108" s="2" t="s">
        <v>77</v>
      </c>
      <c r="AE108" s="2" t="s">
        <v>41</v>
      </c>
      <c r="AF108" s="2" t="s">
        <v>42</v>
      </c>
      <c r="AG108" s="2" t="s">
        <v>363</v>
      </c>
    </row>
    <row r="109" spans="1:33" ht="15.75" customHeight="1" x14ac:dyDescent="0.25">
      <c r="A109" s="2" t="s">
        <v>364</v>
      </c>
      <c r="B109" s="2" t="s">
        <v>365</v>
      </c>
      <c r="C109" s="2" t="b">
        <f t="shared" si="50"/>
        <v>0</v>
      </c>
      <c r="D109" s="2" t="b">
        <f t="shared" si="45"/>
        <v>1</v>
      </c>
      <c r="E109" s="2" t="b">
        <f t="shared" si="46"/>
        <v>0</v>
      </c>
      <c r="F109" t="b">
        <f t="shared" si="47"/>
        <v>0</v>
      </c>
      <c r="G109" t="b">
        <f t="shared" si="48"/>
        <v>0</v>
      </c>
      <c r="H109" s="2" t="b">
        <f t="shared" si="51"/>
        <v>0</v>
      </c>
      <c r="I109" s="2" t="b">
        <f t="shared" si="52"/>
        <v>1</v>
      </c>
      <c r="J109" s="2" t="b">
        <f t="shared" si="49"/>
        <v>1</v>
      </c>
      <c r="K109" s="2" t="b">
        <f t="shared" si="53"/>
        <v>0</v>
      </c>
      <c r="L109" s="2" t="b">
        <f t="shared" si="54"/>
        <v>0</v>
      </c>
      <c r="M109" s="2" t="b">
        <f t="shared" si="55"/>
        <v>1</v>
      </c>
      <c r="N109" s="2" t="b">
        <f t="shared" si="56"/>
        <v>0</v>
      </c>
      <c r="O109" s="2" t="str">
        <f t="shared" si="38"/>
        <v>FALSE</v>
      </c>
      <c r="P109" s="2" t="b">
        <f t="shared" si="57"/>
        <v>0</v>
      </c>
      <c r="Q109" s="2" t="b">
        <f t="shared" si="58"/>
        <v>0</v>
      </c>
      <c r="R109" s="2" t="b">
        <f t="shared" si="59"/>
        <v>0</v>
      </c>
      <c r="S109" s="2" t="b">
        <f t="shared" si="60"/>
        <v>0</v>
      </c>
      <c r="T109" s="2" t="b">
        <f t="shared" si="61"/>
        <v>0</v>
      </c>
      <c r="U109" s="2" t="b">
        <f t="shared" si="62"/>
        <v>0</v>
      </c>
      <c r="V109" s="2"/>
      <c r="W109" s="2" t="s">
        <v>28</v>
      </c>
      <c r="X109" s="2">
        <v>186</v>
      </c>
      <c r="Y109" s="2">
        <v>501.15</v>
      </c>
      <c r="Z109" s="2" t="s">
        <v>350</v>
      </c>
      <c r="AA109" s="2" t="s">
        <v>41</v>
      </c>
      <c r="AD109" s="2" t="s">
        <v>135</v>
      </c>
      <c r="AE109" s="2" t="s">
        <v>41</v>
      </c>
      <c r="AF109" s="2" t="s">
        <v>42</v>
      </c>
      <c r="AG109" s="2" t="s">
        <v>366</v>
      </c>
    </row>
    <row r="110" spans="1:33" ht="15.75" customHeight="1" x14ac:dyDescent="0.25">
      <c r="A110" s="2" t="s">
        <v>367</v>
      </c>
      <c r="B110" s="2" t="s">
        <v>368</v>
      </c>
      <c r="C110" s="2" t="b">
        <f t="shared" si="50"/>
        <v>0</v>
      </c>
      <c r="D110" s="2" t="b">
        <f t="shared" si="45"/>
        <v>1</v>
      </c>
      <c r="E110" s="2" t="b">
        <f t="shared" si="46"/>
        <v>0</v>
      </c>
      <c r="F110" t="b">
        <f t="shared" si="47"/>
        <v>1</v>
      </c>
      <c r="G110" t="b">
        <f t="shared" si="48"/>
        <v>1</v>
      </c>
      <c r="H110" s="2" t="b">
        <f t="shared" si="51"/>
        <v>0</v>
      </c>
      <c r="I110" s="2" t="b">
        <f t="shared" si="52"/>
        <v>1</v>
      </c>
      <c r="J110" s="2" t="b">
        <f t="shared" si="49"/>
        <v>1</v>
      </c>
      <c r="K110" s="2" t="b">
        <f t="shared" si="53"/>
        <v>0</v>
      </c>
      <c r="L110" s="2" t="b">
        <f t="shared" si="54"/>
        <v>1</v>
      </c>
      <c r="M110" s="2" t="b">
        <f t="shared" si="55"/>
        <v>0</v>
      </c>
      <c r="N110" s="2" t="b">
        <f t="shared" si="56"/>
        <v>0</v>
      </c>
      <c r="O110" s="2" t="str">
        <f t="shared" si="38"/>
        <v>FALSE</v>
      </c>
      <c r="P110" s="2" t="b">
        <f t="shared" si="57"/>
        <v>0</v>
      </c>
      <c r="Q110" s="2" t="b">
        <f t="shared" si="58"/>
        <v>0</v>
      </c>
      <c r="R110" s="2" t="b">
        <f t="shared" si="59"/>
        <v>0</v>
      </c>
      <c r="S110" s="2" t="b">
        <f t="shared" si="60"/>
        <v>0</v>
      </c>
      <c r="T110" s="2" t="b">
        <f t="shared" si="61"/>
        <v>0</v>
      </c>
      <c r="U110" s="2" t="b">
        <f t="shared" si="62"/>
        <v>0</v>
      </c>
      <c r="V110" s="2"/>
      <c r="W110" s="2" t="s">
        <v>28</v>
      </c>
      <c r="X110" s="2">
        <v>896</v>
      </c>
      <c r="Y110" s="2">
        <v>2420.04</v>
      </c>
      <c r="Z110" s="2" t="s">
        <v>350</v>
      </c>
      <c r="AA110" s="2" t="s">
        <v>30</v>
      </c>
      <c r="AD110" s="2" t="s">
        <v>77</v>
      </c>
      <c r="AE110" s="2" t="s">
        <v>41</v>
      </c>
      <c r="AF110" s="2" t="s">
        <v>32</v>
      </c>
      <c r="AG110" s="2" t="s">
        <v>369</v>
      </c>
    </row>
    <row r="111" spans="1:33" ht="15.75" customHeight="1" x14ac:dyDescent="0.25">
      <c r="A111" s="2" t="s">
        <v>370</v>
      </c>
      <c r="B111" s="2" t="s">
        <v>371</v>
      </c>
      <c r="C111" s="2" t="b">
        <f t="shared" si="50"/>
        <v>0</v>
      </c>
      <c r="D111" s="2" t="b">
        <f t="shared" si="45"/>
        <v>1</v>
      </c>
      <c r="E111" s="2" t="b">
        <f t="shared" si="46"/>
        <v>0</v>
      </c>
      <c r="F111" t="b">
        <f t="shared" si="47"/>
        <v>1</v>
      </c>
      <c r="G111" t="b">
        <f t="shared" si="48"/>
        <v>1</v>
      </c>
      <c r="H111" s="2" t="b">
        <f t="shared" si="51"/>
        <v>0</v>
      </c>
      <c r="I111" s="2" t="b">
        <f t="shared" si="52"/>
        <v>1</v>
      </c>
      <c r="J111" s="2" t="b">
        <f t="shared" si="49"/>
        <v>1</v>
      </c>
      <c r="K111" s="2" t="b">
        <f t="shared" si="53"/>
        <v>0</v>
      </c>
      <c r="L111" s="2" t="b">
        <f t="shared" si="54"/>
        <v>0</v>
      </c>
      <c r="M111" s="2" t="b">
        <f t="shared" si="55"/>
        <v>1</v>
      </c>
      <c r="N111" s="2" t="b">
        <f t="shared" si="56"/>
        <v>0</v>
      </c>
      <c r="O111" s="2" t="str">
        <f t="shared" si="38"/>
        <v>FALSE</v>
      </c>
      <c r="P111" s="2" t="b">
        <f t="shared" si="57"/>
        <v>0</v>
      </c>
      <c r="Q111" s="2" t="b">
        <f t="shared" si="58"/>
        <v>0</v>
      </c>
      <c r="R111" s="2" t="b">
        <f t="shared" si="59"/>
        <v>0</v>
      </c>
      <c r="S111" s="2" t="b">
        <f t="shared" si="60"/>
        <v>0</v>
      </c>
      <c r="T111" s="2" t="b">
        <f t="shared" si="61"/>
        <v>0</v>
      </c>
      <c r="U111" s="2" t="b">
        <f t="shared" si="62"/>
        <v>0</v>
      </c>
      <c r="V111" s="2"/>
      <c r="W111" s="2" t="s">
        <v>28</v>
      </c>
      <c r="X111" s="2">
        <v>551</v>
      </c>
      <c r="Y111" s="2">
        <v>1488.54</v>
      </c>
      <c r="Z111" s="2" t="s">
        <v>350</v>
      </c>
      <c r="AA111" s="2" t="s">
        <v>30</v>
      </c>
      <c r="AD111" s="2" t="s">
        <v>135</v>
      </c>
      <c r="AE111" s="2" t="s">
        <v>41</v>
      </c>
      <c r="AF111" s="2" t="s">
        <v>32</v>
      </c>
      <c r="AG111" s="2" t="s">
        <v>372</v>
      </c>
    </row>
    <row r="112" spans="1:33" ht="15.75" customHeight="1" x14ac:dyDescent="0.25">
      <c r="A112" s="2" t="s">
        <v>373</v>
      </c>
      <c r="B112" s="2" t="s">
        <v>374</v>
      </c>
      <c r="C112" s="2" t="b">
        <f t="shared" si="50"/>
        <v>1</v>
      </c>
      <c r="D112" s="2" t="b">
        <f t="shared" si="45"/>
        <v>0</v>
      </c>
      <c r="E112" s="2" t="b">
        <f t="shared" si="46"/>
        <v>0</v>
      </c>
      <c r="F112" t="b">
        <f t="shared" si="47"/>
        <v>0</v>
      </c>
      <c r="G112" t="b">
        <f t="shared" si="48"/>
        <v>0</v>
      </c>
      <c r="H112" s="2" t="b">
        <f t="shared" si="51"/>
        <v>0</v>
      </c>
      <c r="I112" s="2" t="b">
        <f t="shared" si="52"/>
        <v>1</v>
      </c>
      <c r="J112" s="2" t="b">
        <f t="shared" si="49"/>
        <v>1</v>
      </c>
      <c r="K112" s="2" t="b">
        <f t="shared" si="53"/>
        <v>0</v>
      </c>
      <c r="L112" s="2" t="b">
        <f t="shared" si="54"/>
        <v>1</v>
      </c>
      <c r="M112" s="2" t="b">
        <f t="shared" si="55"/>
        <v>0</v>
      </c>
      <c r="N112" s="2" t="b">
        <f t="shared" si="56"/>
        <v>0</v>
      </c>
      <c r="O112" s="2" t="str">
        <f t="shared" si="38"/>
        <v>FALSE</v>
      </c>
      <c r="P112" s="2" t="b">
        <f t="shared" si="57"/>
        <v>0</v>
      </c>
      <c r="Q112" s="2" t="b">
        <f t="shared" si="58"/>
        <v>0</v>
      </c>
      <c r="R112" s="2" t="b">
        <f t="shared" si="59"/>
        <v>0</v>
      </c>
      <c r="S112" s="2" t="b">
        <f t="shared" si="60"/>
        <v>0</v>
      </c>
      <c r="T112" s="2" t="b">
        <f t="shared" si="61"/>
        <v>0</v>
      </c>
      <c r="U112" s="2" t="b">
        <f t="shared" si="62"/>
        <v>0</v>
      </c>
      <c r="V112" s="2"/>
      <c r="W112" s="2" t="s">
        <v>28</v>
      </c>
      <c r="X112" s="2">
        <v>7590</v>
      </c>
      <c r="Y112" s="2">
        <v>20493</v>
      </c>
      <c r="Z112" s="2" t="s">
        <v>350</v>
      </c>
      <c r="AA112" s="2" t="s">
        <v>41</v>
      </c>
      <c r="AD112" s="2" t="s">
        <v>77</v>
      </c>
      <c r="AE112" s="2" t="s">
        <v>41</v>
      </c>
      <c r="AF112" s="2" t="s">
        <v>42</v>
      </c>
      <c r="AG112" s="2" t="s">
        <v>375</v>
      </c>
    </row>
    <row r="113" spans="1:33" ht="15.75" customHeight="1" x14ac:dyDescent="0.25">
      <c r="A113" s="2" t="s">
        <v>376</v>
      </c>
      <c r="B113" s="2" t="s">
        <v>377</v>
      </c>
      <c r="C113" s="2" t="b">
        <f t="shared" si="50"/>
        <v>1</v>
      </c>
      <c r="D113" s="2" t="b">
        <f t="shared" si="45"/>
        <v>0</v>
      </c>
      <c r="E113" s="2" t="b">
        <f t="shared" si="46"/>
        <v>0</v>
      </c>
      <c r="F113" t="b">
        <f t="shared" si="47"/>
        <v>1</v>
      </c>
      <c r="G113" t="b">
        <f t="shared" si="48"/>
        <v>1</v>
      </c>
      <c r="H113" s="2" t="b">
        <f t="shared" si="51"/>
        <v>1</v>
      </c>
      <c r="I113" s="2" t="b">
        <f t="shared" si="52"/>
        <v>1</v>
      </c>
      <c r="J113" s="2" t="b">
        <f t="shared" si="49"/>
        <v>1</v>
      </c>
      <c r="K113" s="2" t="b">
        <f t="shared" si="53"/>
        <v>0</v>
      </c>
      <c r="L113" s="2" t="b">
        <f t="shared" si="54"/>
        <v>1</v>
      </c>
      <c r="M113" s="2" t="b">
        <f t="shared" si="55"/>
        <v>0</v>
      </c>
      <c r="N113" s="2" t="b">
        <f t="shared" si="56"/>
        <v>0</v>
      </c>
      <c r="O113" s="2" t="str">
        <f t="shared" si="38"/>
        <v>FALSE</v>
      </c>
      <c r="P113" s="2" t="b">
        <f t="shared" si="57"/>
        <v>0</v>
      </c>
      <c r="Q113" s="2" t="b">
        <f t="shared" si="58"/>
        <v>0</v>
      </c>
      <c r="R113" s="2" t="b">
        <f t="shared" si="59"/>
        <v>0</v>
      </c>
      <c r="S113" s="2" t="b">
        <f t="shared" si="60"/>
        <v>0</v>
      </c>
      <c r="T113" s="2" t="b">
        <f t="shared" si="61"/>
        <v>0</v>
      </c>
      <c r="U113" s="2" t="b">
        <f t="shared" si="62"/>
        <v>0</v>
      </c>
      <c r="V113" s="2"/>
      <c r="W113" s="2" t="s">
        <v>28</v>
      </c>
      <c r="X113" s="2">
        <v>2759</v>
      </c>
      <c r="Y113" s="2">
        <v>7450.14</v>
      </c>
      <c r="Z113" s="2" t="s">
        <v>350</v>
      </c>
      <c r="AA113" s="2" t="s">
        <v>30</v>
      </c>
      <c r="AD113" s="2" t="s">
        <v>77</v>
      </c>
      <c r="AE113" s="2" t="s">
        <v>36</v>
      </c>
      <c r="AF113" s="2" t="s">
        <v>37</v>
      </c>
      <c r="AG113" s="2" t="s">
        <v>378</v>
      </c>
    </row>
    <row r="114" spans="1:33" ht="15.75" customHeight="1" x14ac:dyDescent="0.25">
      <c r="A114" s="2" t="s">
        <v>379</v>
      </c>
      <c r="B114" s="2" t="s">
        <v>380</v>
      </c>
      <c r="C114" s="2" t="b">
        <f t="shared" si="50"/>
        <v>1</v>
      </c>
      <c r="D114" s="2" t="b">
        <f t="shared" si="45"/>
        <v>0</v>
      </c>
      <c r="E114" s="2" t="b">
        <f t="shared" si="46"/>
        <v>0</v>
      </c>
      <c r="F114" t="b">
        <f t="shared" si="47"/>
        <v>1</v>
      </c>
      <c r="G114" t="b">
        <f t="shared" si="48"/>
        <v>1</v>
      </c>
      <c r="H114" s="2" t="b">
        <f t="shared" si="51"/>
        <v>1</v>
      </c>
      <c r="I114" s="2" t="b">
        <f t="shared" si="52"/>
        <v>1</v>
      </c>
      <c r="J114" s="2" t="b">
        <f t="shared" si="49"/>
        <v>1</v>
      </c>
      <c r="K114" s="2" t="b">
        <f t="shared" si="53"/>
        <v>0</v>
      </c>
      <c r="L114" s="2" t="b">
        <f t="shared" si="54"/>
        <v>0</v>
      </c>
      <c r="M114" s="2" t="b">
        <f t="shared" si="55"/>
        <v>1</v>
      </c>
      <c r="N114" s="2" t="b">
        <f t="shared" si="56"/>
        <v>0</v>
      </c>
      <c r="O114" s="2" t="str">
        <f t="shared" si="38"/>
        <v>FALSE</v>
      </c>
      <c r="P114" s="2" t="b">
        <f t="shared" si="57"/>
        <v>0</v>
      </c>
      <c r="Q114" s="2" t="b">
        <f t="shared" si="58"/>
        <v>0</v>
      </c>
      <c r="R114" s="2" t="b">
        <f t="shared" si="59"/>
        <v>0</v>
      </c>
      <c r="S114" s="2" t="b">
        <f t="shared" si="60"/>
        <v>0</v>
      </c>
      <c r="T114" s="2" t="b">
        <f t="shared" si="61"/>
        <v>0</v>
      </c>
      <c r="U114" s="2" t="b">
        <f t="shared" si="62"/>
        <v>0</v>
      </c>
      <c r="V114" s="2"/>
      <c r="W114" s="2" t="s">
        <v>28</v>
      </c>
      <c r="X114" s="2">
        <v>1724</v>
      </c>
      <c r="Y114" s="2">
        <v>4655.6400000000003</v>
      </c>
      <c r="Z114" s="2" t="s">
        <v>350</v>
      </c>
      <c r="AA114" s="2" t="s">
        <v>30</v>
      </c>
      <c r="AD114" s="2" t="s">
        <v>135</v>
      </c>
      <c r="AE114" s="2" t="s">
        <v>36</v>
      </c>
      <c r="AF114" s="2" t="s">
        <v>37</v>
      </c>
      <c r="AG114" s="2" t="s">
        <v>381</v>
      </c>
    </row>
    <row r="115" spans="1:33" ht="15.75" customHeight="1" x14ac:dyDescent="0.25">
      <c r="A115" s="2" t="s">
        <v>382</v>
      </c>
      <c r="B115" s="2" t="s">
        <v>383</v>
      </c>
      <c r="C115" s="2" t="b">
        <f t="shared" si="50"/>
        <v>1</v>
      </c>
      <c r="D115" s="2" t="b">
        <f t="shared" si="45"/>
        <v>0</v>
      </c>
      <c r="E115" s="2" t="b">
        <f t="shared" si="46"/>
        <v>0</v>
      </c>
      <c r="F115" t="b">
        <f t="shared" si="47"/>
        <v>1</v>
      </c>
      <c r="G115" t="b">
        <f t="shared" si="48"/>
        <v>1</v>
      </c>
      <c r="H115" s="2" t="b">
        <f t="shared" si="51"/>
        <v>1</v>
      </c>
      <c r="I115" s="2" t="b">
        <f t="shared" si="52"/>
        <v>1</v>
      </c>
      <c r="J115" s="2" t="b">
        <f t="shared" si="49"/>
        <v>1</v>
      </c>
      <c r="K115" s="2" t="b">
        <f t="shared" si="53"/>
        <v>0</v>
      </c>
      <c r="L115" s="2" t="b">
        <f t="shared" si="54"/>
        <v>1</v>
      </c>
      <c r="M115" s="2" t="b">
        <f t="shared" si="55"/>
        <v>0</v>
      </c>
      <c r="N115" s="2" t="b">
        <f t="shared" si="56"/>
        <v>0</v>
      </c>
      <c r="O115" s="2" t="str">
        <f t="shared" si="38"/>
        <v>TRUE</v>
      </c>
      <c r="P115" s="2" t="b">
        <f t="shared" si="57"/>
        <v>0</v>
      </c>
      <c r="Q115" s="2" t="b">
        <f t="shared" si="58"/>
        <v>0</v>
      </c>
      <c r="R115" s="2" t="b">
        <f t="shared" si="59"/>
        <v>0</v>
      </c>
      <c r="S115" s="2" t="b">
        <f t="shared" si="60"/>
        <v>0</v>
      </c>
      <c r="T115" s="2" t="b">
        <f t="shared" si="61"/>
        <v>1</v>
      </c>
      <c r="U115" s="2" t="b">
        <f t="shared" si="62"/>
        <v>0</v>
      </c>
      <c r="V115" s="2"/>
      <c r="W115" s="2" t="s">
        <v>28</v>
      </c>
      <c r="X115" s="2">
        <v>1380</v>
      </c>
      <c r="Y115" s="2">
        <v>3726</v>
      </c>
      <c r="Z115" s="2" t="s">
        <v>350</v>
      </c>
      <c r="AA115" s="2" t="s">
        <v>30</v>
      </c>
      <c r="AD115" s="2" t="s">
        <v>77</v>
      </c>
      <c r="AE115" s="2" t="s">
        <v>36</v>
      </c>
      <c r="AF115" s="2" t="s">
        <v>37</v>
      </c>
      <c r="AG115" s="2" t="s">
        <v>384</v>
      </c>
    </row>
    <row r="116" spans="1:33" ht="15.75" customHeight="1" x14ac:dyDescent="0.25">
      <c r="A116" s="2" t="s">
        <v>385</v>
      </c>
      <c r="B116" s="2" t="s">
        <v>386</v>
      </c>
      <c r="C116" s="2" t="b">
        <f t="shared" si="50"/>
        <v>1</v>
      </c>
      <c r="D116" s="2" t="b">
        <f t="shared" si="45"/>
        <v>0</v>
      </c>
      <c r="E116" s="2" t="b">
        <f t="shared" si="46"/>
        <v>0</v>
      </c>
      <c r="F116" t="b">
        <f t="shared" si="47"/>
        <v>1</v>
      </c>
      <c r="G116" t="b">
        <f t="shared" si="48"/>
        <v>1</v>
      </c>
      <c r="H116" s="2" t="b">
        <f t="shared" si="51"/>
        <v>1</v>
      </c>
      <c r="I116" s="2" t="b">
        <f t="shared" si="52"/>
        <v>1</v>
      </c>
      <c r="J116" s="2" t="b">
        <f t="shared" si="49"/>
        <v>1</v>
      </c>
      <c r="K116" s="2" t="b">
        <f t="shared" si="53"/>
        <v>0</v>
      </c>
      <c r="L116" s="2" t="b">
        <f t="shared" si="54"/>
        <v>0</v>
      </c>
      <c r="M116" s="2" t="b">
        <f t="shared" si="55"/>
        <v>1</v>
      </c>
      <c r="N116" s="2" t="b">
        <f t="shared" si="56"/>
        <v>0</v>
      </c>
      <c r="O116" s="2" t="str">
        <f t="shared" si="38"/>
        <v>TRUE</v>
      </c>
      <c r="P116" s="2" t="b">
        <f t="shared" si="57"/>
        <v>0</v>
      </c>
      <c r="Q116" s="2" t="b">
        <f t="shared" si="58"/>
        <v>0</v>
      </c>
      <c r="R116" s="2" t="b">
        <f t="shared" si="59"/>
        <v>0</v>
      </c>
      <c r="S116" s="2" t="b">
        <f t="shared" si="60"/>
        <v>0</v>
      </c>
      <c r="T116" s="2" t="b">
        <f t="shared" si="61"/>
        <v>1</v>
      </c>
      <c r="U116" s="2" t="b">
        <f t="shared" si="62"/>
        <v>0</v>
      </c>
      <c r="V116" s="2"/>
      <c r="W116" s="2" t="s">
        <v>28</v>
      </c>
      <c r="X116" s="2">
        <v>862</v>
      </c>
      <c r="Y116" s="2">
        <v>2328.75</v>
      </c>
      <c r="Z116" s="2" t="s">
        <v>350</v>
      </c>
      <c r="AA116" s="2" t="s">
        <v>30</v>
      </c>
      <c r="AD116" s="2" t="s">
        <v>135</v>
      </c>
      <c r="AE116" s="2" t="s">
        <v>36</v>
      </c>
      <c r="AF116" s="2" t="s">
        <v>37</v>
      </c>
      <c r="AG116" s="2" t="s">
        <v>387</v>
      </c>
    </row>
    <row r="117" spans="1:33" ht="15.75" customHeight="1" x14ac:dyDescent="0.25">
      <c r="A117" s="2" t="s">
        <v>388</v>
      </c>
      <c r="B117" s="2" t="s">
        <v>389</v>
      </c>
      <c r="C117" s="2" t="b">
        <f t="shared" si="50"/>
        <v>1</v>
      </c>
      <c r="D117" s="2" t="b">
        <f t="shared" si="45"/>
        <v>0</v>
      </c>
      <c r="E117" s="2" t="b">
        <f t="shared" si="46"/>
        <v>0</v>
      </c>
      <c r="F117" t="b">
        <f t="shared" si="47"/>
        <v>1</v>
      </c>
      <c r="G117" t="b">
        <f t="shared" si="48"/>
        <v>1</v>
      </c>
      <c r="H117" s="2" t="b">
        <f t="shared" si="51"/>
        <v>1</v>
      </c>
      <c r="I117" s="2" t="b">
        <f t="shared" si="52"/>
        <v>1</v>
      </c>
      <c r="J117" s="2" t="b">
        <f t="shared" si="49"/>
        <v>1</v>
      </c>
      <c r="K117" s="2" t="b">
        <f t="shared" si="53"/>
        <v>0</v>
      </c>
      <c r="L117" s="2" t="b">
        <f t="shared" si="54"/>
        <v>1</v>
      </c>
      <c r="M117" s="2" t="b">
        <f t="shared" si="55"/>
        <v>0</v>
      </c>
      <c r="N117" s="2" t="b">
        <f t="shared" si="56"/>
        <v>0</v>
      </c>
      <c r="O117" s="2" t="str">
        <f t="shared" si="38"/>
        <v>TRUE</v>
      </c>
      <c r="P117" s="2" t="b">
        <f t="shared" si="57"/>
        <v>1</v>
      </c>
      <c r="Q117" s="2" t="b">
        <f t="shared" si="58"/>
        <v>0</v>
      </c>
      <c r="R117" s="2" t="b">
        <f t="shared" si="59"/>
        <v>0</v>
      </c>
      <c r="S117" s="2" t="b">
        <f t="shared" si="60"/>
        <v>0</v>
      </c>
      <c r="T117" s="2" t="b">
        <f t="shared" si="61"/>
        <v>0</v>
      </c>
      <c r="U117" s="2" t="b">
        <f t="shared" si="62"/>
        <v>0</v>
      </c>
      <c r="V117" s="2"/>
      <c r="W117" s="2" t="s">
        <v>28</v>
      </c>
      <c r="X117" s="2">
        <v>3605</v>
      </c>
      <c r="Y117" s="2">
        <v>9732.31</v>
      </c>
      <c r="Z117" s="2" t="s">
        <v>350</v>
      </c>
      <c r="AA117" s="2" t="s">
        <v>30</v>
      </c>
      <c r="AD117" s="2" t="s">
        <v>77</v>
      </c>
      <c r="AE117" s="2" t="s">
        <v>36</v>
      </c>
      <c r="AF117" s="2" t="s">
        <v>37</v>
      </c>
      <c r="AG117" s="2" t="s">
        <v>390</v>
      </c>
    </row>
    <row r="118" spans="1:33" ht="15.75" customHeight="1" x14ac:dyDescent="0.25">
      <c r="A118" s="2" t="s">
        <v>391</v>
      </c>
      <c r="B118" s="2" t="s">
        <v>392</v>
      </c>
      <c r="C118" s="2" t="b">
        <f t="shared" si="50"/>
        <v>1</v>
      </c>
      <c r="D118" s="2" t="b">
        <f t="shared" si="45"/>
        <v>0</v>
      </c>
      <c r="E118" s="2" t="b">
        <f t="shared" si="46"/>
        <v>0</v>
      </c>
      <c r="F118" t="b">
        <f t="shared" si="47"/>
        <v>1</v>
      </c>
      <c r="G118" t="b">
        <f t="shared" si="48"/>
        <v>1</v>
      </c>
      <c r="H118" s="2" t="b">
        <f t="shared" si="51"/>
        <v>1</v>
      </c>
      <c r="I118" s="2" t="b">
        <f t="shared" si="52"/>
        <v>1</v>
      </c>
      <c r="J118" s="2" t="b">
        <f t="shared" si="49"/>
        <v>1</v>
      </c>
      <c r="K118" s="2" t="b">
        <f t="shared" si="53"/>
        <v>0</v>
      </c>
      <c r="L118" s="2" t="b">
        <f t="shared" si="54"/>
        <v>0</v>
      </c>
      <c r="M118" s="2" t="b">
        <f t="shared" si="55"/>
        <v>1</v>
      </c>
      <c r="N118" s="2" t="b">
        <f t="shared" si="56"/>
        <v>0</v>
      </c>
      <c r="O118" s="2" t="str">
        <f t="shared" si="38"/>
        <v>TRUE</v>
      </c>
      <c r="P118" s="2" t="b">
        <f t="shared" si="57"/>
        <v>1</v>
      </c>
      <c r="Q118" s="2" t="b">
        <f t="shared" si="58"/>
        <v>0</v>
      </c>
      <c r="R118" s="2" t="b">
        <f t="shared" si="59"/>
        <v>0</v>
      </c>
      <c r="S118" s="2" t="b">
        <f t="shared" si="60"/>
        <v>0</v>
      </c>
      <c r="T118" s="2" t="b">
        <f t="shared" si="61"/>
        <v>0</v>
      </c>
      <c r="U118" s="2" t="b">
        <f t="shared" si="62"/>
        <v>0</v>
      </c>
      <c r="V118" s="2"/>
      <c r="W118" s="2" t="s">
        <v>28</v>
      </c>
      <c r="X118" s="2">
        <v>2570</v>
      </c>
      <c r="Y118" s="2">
        <v>6937.81</v>
      </c>
      <c r="Z118" s="2" t="s">
        <v>350</v>
      </c>
      <c r="AA118" s="2" t="s">
        <v>30</v>
      </c>
      <c r="AD118" s="2" t="s">
        <v>135</v>
      </c>
      <c r="AE118" s="2" t="s">
        <v>36</v>
      </c>
      <c r="AF118" s="2" t="s">
        <v>37</v>
      </c>
      <c r="AG118" s="2" t="s">
        <v>393</v>
      </c>
    </row>
    <row r="119" spans="1:33" ht="15.75" customHeight="1" x14ac:dyDescent="0.25">
      <c r="A119" s="2" t="s">
        <v>394</v>
      </c>
      <c r="B119" s="2" t="s">
        <v>395</v>
      </c>
      <c r="C119" s="2" t="b">
        <f t="shared" si="50"/>
        <v>1</v>
      </c>
      <c r="D119" s="2" t="b">
        <f t="shared" si="45"/>
        <v>0</v>
      </c>
      <c r="E119" s="2" t="b">
        <f t="shared" si="46"/>
        <v>0</v>
      </c>
      <c r="F119" t="b">
        <f t="shared" si="47"/>
        <v>1</v>
      </c>
      <c r="G119" t="b">
        <f t="shared" si="48"/>
        <v>1</v>
      </c>
      <c r="H119" s="2" t="b">
        <f t="shared" si="51"/>
        <v>0</v>
      </c>
      <c r="I119" s="2" t="b">
        <f t="shared" si="52"/>
        <v>1</v>
      </c>
      <c r="J119" s="2" t="b">
        <f t="shared" si="49"/>
        <v>0</v>
      </c>
      <c r="K119" s="2" t="b">
        <f t="shared" si="53"/>
        <v>1</v>
      </c>
      <c r="L119" s="2" t="b">
        <f t="shared" si="54"/>
        <v>1</v>
      </c>
      <c r="M119" s="2" t="b">
        <f t="shared" si="55"/>
        <v>0</v>
      </c>
      <c r="N119" s="2" t="b">
        <f t="shared" si="56"/>
        <v>0</v>
      </c>
      <c r="O119" s="2" t="str">
        <f t="shared" si="38"/>
        <v>FALSE</v>
      </c>
      <c r="P119" s="2" t="b">
        <f t="shared" si="57"/>
        <v>0</v>
      </c>
      <c r="Q119" s="2" t="b">
        <f t="shared" si="58"/>
        <v>0</v>
      </c>
      <c r="R119" s="2" t="b">
        <f t="shared" si="59"/>
        <v>0</v>
      </c>
      <c r="S119" s="2" t="b">
        <f t="shared" si="60"/>
        <v>0</v>
      </c>
      <c r="T119" s="2" t="b">
        <f t="shared" si="61"/>
        <v>0</v>
      </c>
      <c r="U119" s="2" t="b">
        <f t="shared" si="62"/>
        <v>0</v>
      </c>
      <c r="V119" s="2"/>
      <c r="W119" s="2" t="s">
        <v>28</v>
      </c>
      <c r="X119" s="2">
        <v>1483</v>
      </c>
      <c r="Y119" s="2">
        <v>4003.59</v>
      </c>
      <c r="Z119" s="2" t="s">
        <v>350</v>
      </c>
      <c r="AA119" s="2" t="s">
        <v>30</v>
      </c>
      <c r="AD119" s="2" t="s">
        <v>77</v>
      </c>
      <c r="AE119" s="2" t="s">
        <v>41</v>
      </c>
      <c r="AF119" s="2" t="s">
        <v>32</v>
      </c>
      <c r="AG119" s="2" t="s">
        <v>396</v>
      </c>
    </row>
    <row r="120" spans="1:33" ht="15.75" customHeight="1" x14ac:dyDescent="0.25">
      <c r="A120" s="2" t="s">
        <v>397</v>
      </c>
      <c r="B120" s="2" t="s">
        <v>398</v>
      </c>
      <c r="C120" s="2" t="b">
        <f t="shared" si="50"/>
        <v>1</v>
      </c>
      <c r="D120" s="2" t="b">
        <f t="shared" si="45"/>
        <v>0</v>
      </c>
      <c r="E120" s="2" t="b">
        <f t="shared" si="46"/>
        <v>0</v>
      </c>
      <c r="F120" t="b">
        <f t="shared" si="47"/>
        <v>1</v>
      </c>
      <c r="G120" t="b">
        <f t="shared" si="48"/>
        <v>1</v>
      </c>
      <c r="H120" s="2" t="b">
        <f t="shared" si="51"/>
        <v>0</v>
      </c>
      <c r="I120" s="2" t="b">
        <f t="shared" si="52"/>
        <v>1</v>
      </c>
      <c r="J120" s="2" t="b">
        <f t="shared" si="49"/>
        <v>0</v>
      </c>
      <c r="K120" s="2" t="b">
        <f t="shared" si="53"/>
        <v>1</v>
      </c>
      <c r="L120" s="2" t="b">
        <f t="shared" si="54"/>
        <v>0</v>
      </c>
      <c r="M120" s="2" t="b">
        <f t="shared" si="55"/>
        <v>1</v>
      </c>
      <c r="N120" s="2" t="b">
        <f t="shared" si="56"/>
        <v>0</v>
      </c>
      <c r="O120" s="2" t="str">
        <f t="shared" si="38"/>
        <v>FALSE</v>
      </c>
      <c r="P120" s="2" t="b">
        <f t="shared" si="57"/>
        <v>0</v>
      </c>
      <c r="Q120" s="2" t="b">
        <f t="shared" si="58"/>
        <v>0</v>
      </c>
      <c r="R120" s="2" t="b">
        <f t="shared" si="59"/>
        <v>0</v>
      </c>
      <c r="S120" s="2" t="b">
        <f t="shared" si="60"/>
        <v>0</v>
      </c>
      <c r="T120" s="2" t="b">
        <f t="shared" si="61"/>
        <v>0</v>
      </c>
      <c r="U120" s="2" t="b">
        <f t="shared" si="62"/>
        <v>0</v>
      </c>
      <c r="V120" s="2"/>
      <c r="W120" s="2" t="s">
        <v>28</v>
      </c>
      <c r="X120" s="2">
        <v>1207</v>
      </c>
      <c r="Y120" s="2">
        <v>3258.39</v>
      </c>
      <c r="Z120" s="2" t="s">
        <v>350</v>
      </c>
      <c r="AA120" s="2" t="s">
        <v>30</v>
      </c>
      <c r="AD120" s="2" t="s">
        <v>135</v>
      </c>
      <c r="AE120" s="2" t="s">
        <v>41</v>
      </c>
      <c r="AF120" s="2" t="s">
        <v>32</v>
      </c>
      <c r="AG120" s="2" t="s">
        <v>399</v>
      </c>
    </row>
    <row r="121" spans="1:33" ht="15.75" customHeight="1" x14ac:dyDescent="0.25">
      <c r="A121" s="2" t="s">
        <v>400</v>
      </c>
      <c r="B121" s="2" t="s">
        <v>401</v>
      </c>
      <c r="C121" s="2" t="b">
        <f t="shared" si="50"/>
        <v>0</v>
      </c>
      <c r="D121" s="2" t="b">
        <f t="shared" si="45"/>
        <v>1</v>
      </c>
      <c r="E121" s="2" t="b">
        <f t="shared" si="46"/>
        <v>0</v>
      </c>
      <c r="F121" t="b">
        <f t="shared" si="47"/>
        <v>0</v>
      </c>
      <c r="G121" t="b">
        <f t="shared" si="48"/>
        <v>0</v>
      </c>
      <c r="H121" s="2" t="b">
        <f t="shared" si="51"/>
        <v>0</v>
      </c>
      <c r="I121" s="2" t="b">
        <f t="shared" si="52"/>
        <v>1</v>
      </c>
      <c r="J121" s="2" t="b">
        <f t="shared" si="49"/>
        <v>0</v>
      </c>
      <c r="K121" s="2" t="b">
        <f t="shared" si="53"/>
        <v>1</v>
      </c>
      <c r="L121" s="2" t="b">
        <f t="shared" si="54"/>
        <v>1</v>
      </c>
      <c r="M121" s="2" t="b">
        <f t="shared" si="55"/>
        <v>0</v>
      </c>
      <c r="N121" s="2" t="b">
        <f t="shared" si="56"/>
        <v>0</v>
      </c>
      <c r="O121" s="2" t="str">
        <f t="shared" si="38"/>
        <v>FALSE</v>
      </c>
      <c r="P121" s="2" t="b">
        <f t="shared" si="57"/>
        <v>0</v>
      </c>
      <c r="Q121" s="2" t="b">
        <f t="shared" si="58"/>
        <v>0</v>
      </c>
      <c r="R121" s="2" t="b">
        <f t="shared" si="59"/>
        <v>0</v>
      </c>
      <c r="S121" s="2" t="b">
        <f t="shared" si="60"/>
        <v>0</v>
      </c>
      <c r="T121" s="2" t="b">
        <f t="shared" si="61"/>
        <v>0</v>
      </c>
      <c r="U121" s="2" t="b">
        <f t="shared" si="62"/>
        <v>0</v>
      </c>
      <c r="V121" s="2"/>
      <c r="W121" s="2" t="s">
        <v>28</v>
      </c>
      <c r="X121" s="2">
        <v>620</v>
      </c>
      <c r="Y121" s="2">
        <v>1674.84</v>
      </c>
      <c r="Z121" s="2" t="s">
        <v>350</v>
      </c>
      <c r="AA121" s="2" t="s">
        <v>41</v>
      </c>
      <c r="AD121" s="2" t="s">
        <v>77</v>
      </c>
      <c r="AE121" s="2" t="s">
        <v>41</v>
      </c>
      <c r="AF121" s="2" t="s">
        <v>57</v>
      </c>
      <c r="AG121" s="2" t="s">
        <v>402</v>
      </c>
    </row>
    <row r="122" spans="1:33" ht="15.75" customHeight="1" x14ac:dyDescent="0.25">
      <c r="A122" s="2" t="s">
        <v>403</v>
      </c>
      <c r="B122" s="2" t="s">
        <v>404</v>
      </c>
      <c r="C122" s="2" t="b">
        <f t="shared" si="50"/>
        <v>0</v>
      </c>
      <c r="D122" s="2" t="b">
        <f t="shared" si="45"/>
        <v>1</v>
      </c>
      <c r="E122" s="2" t="b">
        <f t="shared" si="46"/>
        <v>0</v>
      </c>
      <c r="F122" t="b">
        <f t="shared" si="47"/>
        <v>0</v>
      </c>
      <c r="G122" t="b">
        <f t="shared" si="48"/>
        <v>0</v>
      </c>
      <c r="H122" s="2" t="b">
        <f t="shared" si="51"/>
        <v>0</v>
      </c>
      <c r="I122" s="2" t="b">
        <f t="shared" si="52"/>
        <v>1</v>
      </c>
      <c r="J122" s="2" t="b">
        <f t="shared" si="49"/>
        <v>0</v>
      </c>
      <c r="K122" s="2" t="b">
        <f t="shared" si="53"/>
        <v>1</v>
      </c>
      <c r="L122" s="2" t="b">
        <f t="shared" si="54"/>
        <v>0</v>
      </c>
      <c r="M122" s="2" t="b">
        <f t="shared" si="55"/>
        <v>1</v>
      </c>
      <c r="N122" s="2" t="b">
        <f t="shared" si="56"/>
        <v>0</v>
      </c>
      <c r="O122" s="2" t="str">
        <f t="shared" si="38"/>
        <v>FALSE</v>
      </c>
      <c r="P122" s="2" t="b">
        <f t="shared" si="57"/>
        <v>0</v>
      </c>
      <c r="Q122" s="2" t="b">
        <f t="shared" si="58"/>
        <v>0</v>
      </c>
      <c r="R122" s="2" t="b">
        <f t="shared" si="59"/>
        <v>0</v>
      </c>
      <c r="S122" s="2" t="b">
        <f t="shared" si="60"/>
        <v>0</v>
      </c>
      <c r="T122" s="2" t="b">
        <f t="shared" si="61"/>
        <v>0</v>
      </c>
      <c r="U122" s="2" t="b">
        <f t="shared" si="62"/>
        <v>0</v>
      </c>
      <c r="V122" s="2"/>
      <c r="W122" s="2" t="s">
        <v>28</v>
      </c>
      <c r="X122" s="2">
        <v>507</v>
      </c>
      <c r="Y122" s="2">
        <v>1369.31</v>
      </c>
      <c r="Z122" s="2" t="s">
        <v>350</v>
      </c>
      <c r="AA122" s="2" t="s">
        <v>41</v>
      </c>
      <c r="AD122" s="2" t="s">
        <v>135</v>
      </c>
      <c r="AE122" s="2" t="s">
        <v>41</v>
      </c>
      <c r="AF122" s="2" t="s">
        <v>57</v>
      </c>
      <c r="AG122" s="2" t="s">
        <v>405</v>
      </c>
    </row>
    <row r="123" spans="1:33" ht="15.75" customHeight="1" x14ac:dyDescent="0.25">
      <c r="A123" s="2" t="s">
        <v>406</v>
      </c>
      <c r="B123" s="2" t="s">
        <v>407</v>
      </c>
      <c r="C123" s="2" t="b">
        <f t="shared" si="50"/>
        <v>1</v>
      </c>
      <c r="D123" s="2" t="b">
        <f t="shared" si="45"/>
        <v>0</v>
      </c>
      <c r="E123" s="2" t="b">
        <f t="shared" si="46"/>
        <v>0</v>
      </c>
      <c r="F123" t="b">
        <f t="shared" si="47"/>
        <v>1</v>
      </c>
      <c r="G123" t="b">
        <f t="shared" si="48"/>
        <v>1</v>
      </c>
      <c r="H123" s="2" t="b">
        <f t="shared" si="51"/>
        <v>0</v>
      </c>
      <c r="I123" s="2" t="b">
        <f t="shared" si="52"/>
        <v>0</v>
      </c>
      <c r="J123" s="2" t="b">
        <f t="shared" si="49"/>
        <v>0</v>
      </c>
      <c r="K123" s="2" t="b">
        <f t="shared" si="53"/>
        <v>0</v>
      </c>
      <c r="L123" s="2" t="b">
        <f t="shared" si="54"/>
        <v>0</v>
      </c>
      <c r="M123" s="2" t="b">
        <f t="shared" si="55"/>
        <v>1</v>
      </c>
      <c r="N123" s="2" t="b">
        <f t="shared" si="56"/>
        <v>0</v>
      </c>
      <c r="O123" s="2" t="str">
        <f t="shared" si="38"/>
        <v>FALSE</v>
      </c>
      <c r="P123" s="2" t="b">
        <f t="shared" si="57"/>
        <v>0</v>
      </c>
      <c r="Q123" s="2" t="b">
        <f t="shared" si="58"/>
        <v>0</v>
      </c>
      <c r="R123" s="2" t="b">
        <f t="shared" si="59"/>
        <v>0</v>
      </c>
      <c r="S123" s="2" t="b">
        <f t="shared" si="60"/>
        <v>0</v>
      </c>
      <c r="T123" s="2" t="b">
        <f t="shared" si="61"/>
        <v>0</v>
      </c>
      <c r="U123" s="2" t="b">
        <f t="shared" si="62"/>
        <v>0</v>
      </c>
      <c r="V123" s="2"/>
      <c r="W123" s="2" t="s">
        <v>28</v>
      </c>
      <c r="X123" s="2">
        <v>275</v>
      </c>
      <c r="Y123" s="2">
        <v>743.34</v>
      </c>
      <c r="Z123" s="2" t="s">
        <v>29</v>
      </c>
      <c r="AA123" s="2" t="s">
        <v>30</v>
      </c>
      <c r="AD123" s="2" t="s">
        <v>135</v>
      </c>
      <c r="AF123" s="2" t="s">
        <v>32</v>
      </c>
      <c r="AG123" s="2" t="s">
        <v>408</v>
      </c>
    </row>
    <row r="124" spans="1:33" ht="15.75" customHeight="1" x14ac:dyDescent="0.25">
      <c r="A124" s="2" t="s">
        <v>409</v>
      </c>
      <c r="B124" s="2" t="s">
        <v>410</v>
      </c>
      <c r="C124" s="2" t="b">
        <f t="shared" si="50"/>
        <v>1</v>
      </c>
      <c r="D124" s="2" t="b">
        <f t="shared" si="45"/>
        <v>0</v>
      </c>
      <c r="E124" s="2" t="b">
        <f t="shared" si="46"/>
        <v>0</v>
      </c>
      <c r="F124" t="b">
        <f t="shared" si="47"/>
        <v>1</v>
      </c>
      <c r="G124" t="b">
        <f t="shared" si="48"/>
        <v>1</v>
      </c>
      <c r="H124" s="2" t="b">
        <f t="shared" si="51"/>
        <v>0</v>
      </c>
      <c r="I124" s="2" t="b">
        <f t="shared" si="52"/>
        <v>0</v>
      </c>
      <c r="J124" s="2" t="b">
        <f t="shared" si="49"/>
        <v>0</v>
      </c>
      <c r="K124" s="2" t="b">
        <f t="shared" si="53"/>
        <v>0</v>
      </c>
      <c r="L124" s="2" t="b">
        <f t="shared" si="54"/>
        <v>0</v>
      </c>
      <c r="M124" s="2" t="b">
        <f t="shared" si="55"/>
        <v>1</v>
      </c>
      <c r="N124" s="2" t="b">
        <f t="shared" si="56"/>
        <v>0</v>
      </c>
      <c r="O124" s="2" t="str">
        <f t="shared" si="38"/>
        <v>TRUE</v>
      </c>
      <c r="P124" s="2" t="b">
        <f t="shared" si="57"/>
        <v>0</v>
      </c>
      <c r="Q124" s="2" t="b">
        <f t="shared" si="58"/>
        <v>0</v>
      </c>
      <c r="R124" s="2" t="b">
        <f t="shared" si="59"/>
        <v>1</v>
      </c>
      <c r="S124" s="2" t="b">
        <f t="shared" si="60"/>
        <v>0</v>
      </c>
      <c r="T124" s="2" t="b">
        <f t="shared" si="61"/>
        <v>0</v>
      </c>
      <c r="U124" s="2" t="b">
        <f t="shared" si="62"/>
        <v>0</v>
      </c>
      <c r="V124" s="2"/>
      <c r="W124" s="2" t="s">
        <v>28</v>
      </c>
      <c r="X124" s="2">
        <v>538</v>
      </c>
      <c r="Z124" s="2" t="s">
        <v>29</v>
      </c>
      <c r="AA124" s="2" t="s">
        <v>30</v>
      </c>
      <c r="AD124" s="2" t="s">
        <v>135</v>
      </c>
      <c r="AF124" s="2" t="s">
        <v>32</v>
      </c>
    </row>
    <row r="125" spans="1:33" ht="15.75" customHeight="1" x14ac:dyDescent="0.25">
      <c r="A125" s="2" t="s">
        <v>411</v>
      </c>
      <c r="B125" s="2" t="s">
        <v>412</v>
      </c>
      <c r="C125" s="2" t="b">
        <f t="shared" si="50"/>
        <v>1</v>
      </c>
      <c r="D125" s="2" t="b">
        <f t="shared" si="45"/>
        <v>0</v>
      </c>
      <c r="E125" s="2" t="b">
        <f t="shared" si="46"/>
        <v>0</v>
      </c>
      <c r="F125" t="b">
        <f t="shared" si="47"/>
        <v>1</v>
      </c>
      <c r="G125" t="b">
        <f t="shared" si="48"/>
        <v>1</v>
      </c>
      <c r="H125" s="2" t="b">
        <f t="shared" si="51"/>
        <v>1</v>
      </c>
      <c r="I125" s="2" t="b">
        <f t="shared" si="52"/>
        <v>0</v>
      </c>
      <c r="J125" s="2" t="b">
        <f t="shared" si="49"/>
        <v>0</v>
      </c>
      <c r="K125" s="2" t="b">
        <f t="shared" si="53"/>
        <v>0</v>
      </c>
      <c r="L125" s="2" t="b">
        <f t="shared" si="54"/>
        <v>1</v>
      </c>
      <c r="M125" s="2" t="b">
        <f t="shared" si="55"/>
        <v>0</v>
      </c>
      <c r="N125" s="2" t="b">
        <f t="shared" si="56"/>
        <v>0</v>
      </c>
      <c r="O125" s="2" t="str">
        <f t="shared" si="38"/>
        <v>FALSE</v>
      </c>
      <c r="P125" s="2" t="b">
        <f t="shared" si="57"/>
        <v>0</v>
      </c>
      <c r="Q125" s="2" t="b">
        <f t="shared" si="58"/>
        <v>0</v>
      </c>
      <c r="R125" s="2" t="b">
        <f t="shared" si="59"/>
        <v>0</v>
      </c>
      <c r="S125" s="2" t="b">
        <f t="shared" si="60"/>
        <v>0</v>
      </c>
      <c r="T125" s="2" t="b">
        <f t="shared" si="61"/>
        <v>0</v>
      </c>
      <c r="U125" s="2" t="b">
        <f t="shared" si="62"/>
        <v>0</v>
      </c>
      <c r="V125" s="2"/>
      <c r="W125" s="2" t="s">
        <v>28</v>
      </c>
      <c r="X125" s="2">
        <v>2759</v>
      </c>
      <c r="Y125" s="2">
        <v>7450.14</v>
      </c>
      <c r="Z125" s="2" t="s">
        <v>29</v>
      </c>
      <c r="AA125" s="2" t="s">
        <v>30</v>
      </c>
      <c r="AD125" s="2" t="s">
        <v>77</v>
      </c>
      <c r="AE125" s="2" t="s">
        <v>36</v>
      </c>
      <c r="AF125" s="2" t="s">
        <v>37</v>
      </c>
      <c r="AG125" s="2" t="s">
        <v>413</v>
      </c>
    </row>
    <row r="126" spans="1:33" ht="15.75" customHeight="1" x14ac:dyDescent="0.25">
      <c r="A126" s="2" t="s">
        <v>414</v>
      </c>
      <c r="B126" s="2" t="s">
        <v>415</v>
      </c>
      <c r="C126" s="2" t="b">
        <f t="shared" si="50"/>
        <v>1</v>
      </c>
      <c r="D126" s="2" t="b">
        <f t="shared" si="45"/>
        <v>0</v>
      </c>
      <c r="E126" s="2" t="b">
        <f t="shared" si="46"/>
        <v>0</v>
      </c>
      <c r="F126" t="b">
        <f t="shared" si="47"/>
        <v>1</v>
      </c>
      <c r="G126" t="b">
        <f t="shared" si="48"/>
        <v>1</v>
      </c>
      <c r="H126" s="2" t="b">
        <f t="shared" si="51"/>
        <v>1</v>
      </c>
      <c r="I126" s="2" t="b">
        <f t="shared" si="52"/>
        <v>0</v>
      </c>
      <c r="J126" s="2" t="b">
        <f t="shared" si="49"/>
        <v>0</v>
      </c>
      <c r="K126" s="2" t="b">
        <f t="shared" si="53"/>
        <v>0</v>
      </c>
      <c r="L126" s="2" t="b">
        <f t="shared" si="54"/>
        <v>0</v>
      </c>
      <c r="M126" s="2" t="b">
        <f t="shared" si="55"/>
        <v>1</v>
      </c>
      <c r="N126" s="2" t="b">
        <f t="shared" si="56"/>
        <v>0</v>
      </c>
      <c r="O126" s="2" t="str">
        <f t="shared" si="38"/>
        <v>FALSE</v>
      </c>
      <c r="P126" s="2" t="b">
        <f t="shared" si="57"/>
        <v>0</v>
      </c>
      <c r="Q126" s="2" t="b">
        <f t="shared" si="58"/>
        <v>0</v>
      </c>
      <c r="R126" s="2" t="b">
        <f t="shared" si="59"/>
        <v>0</v>
      </c>
      <c r="S126" s="2" t="b">
        <f t="shared" si="60"/>
        <v>0</v>
      </c>
      <c r="T126" s="2" t="b">
        <f t="shared" si="61"/>
        <v>0</v>
      </c>
      <c r="U126" s="2" t="b">
        <f t="shared" si="62"/>
        <v>0</v>
      </c>
      <c r="V126" s="2"/>
      <c r="W126" s="2" t="s">
        <v>28</v>
      </c>
      <c r="X126" s="2">
        <v>1724</v>
      </c>
      <c r="Y126" s="2">
        <v>4655.6400000000003</v>
      </c>
      <c r="Z126" s="2" t="s">
        <v>29</v>
      </c>
      <c r="AA126" s="2" t="s">
        <v>30</v>
      </c>
      <c r="AD126" s="2" t="s">
        <v>135</v>
      </c>
      <c r="AE126" s="2" t="s">
        <v>36</v>
      </c>
      <c r="AF126" s="2" t="s">
        <v>37</v>
      </c>
      <c r="AG126" s="2" t="s">
        <v>416</v>
      </c>
    </row>
    <row r="127" spans="1:33" ht="15.75" customHeight="1" x14ac:dyDescent="0.25">
      <c r="A127" s="2" t="s">
        <v>417</v>
      </c>
      <c r="B127" s="2" t="s">
        <v>418</v>
      </c>
      <c r="C127" s="2" t="b">
        <f t="shared" si="50"/>
        <v>1</v>
      </c>
      <c r="D127" s="2" t="b">
        <f t="shared" si="45"/>
        <v>0</v>
      </c>
      <c r="E127" s="2" t="b">
        <f t="shared" si="46"/>
        <v>0</v>
      </c>
      <c r="F127" t="b">
        <f t="shared" si="47"/>
        <v>1</v>
      </c>
      <c r="G127" t="b">
        <f t="shared" si="48"/>
        <v>1</v>
      </c>
      <c r="H127" s="2" t="b">
        <f t="shared" si="51"/>
        <v>1</v>
      </c>
      <c r="I127" s="2" t="b">
        <f t="shared" si="52"/>
        <v>0</v>
      </c>
      <c r="J127" s="2" t="b">
        <f t="shared" si="49"/>
        <v>0</v>
      </c>
      <c r="K127" s="2" t="b">
        <f t="shared" si="53"/>
        <v>0</v>
      </c>
      <c r="L127" s="2" t="b">
        <f t="shared" si="54"/>
        <v>1</v>
      </c>
      <c r="M127" s="2" t="b">
        <f t="shared" si="55"/>
        <v>0</v>
      </c>
      <c r="N127" s="2" t="b">
        <f t="shared" si="56"/>
        <v>0</v>
      </c>
      <c r="O127" s="2" t="str">
        <f t="shared" si="38"/>
        <v>TRUE</v>
      </c>
      <c r="P127" s="2" t="b">
        <f t="shared" si="57"/>
        <v>0</v>
      </c>
      <c r="Q127" s="2" t="b">
        <f t="shared" si="58"/>
        <v>0</v>
      </c>
      <c r="R127" s="2" t="b">
        <f t="shared" si="59"/>
        <v>0</v>
      </c>
      <c r="S127" s="2" t="b">
        <f t="shared" si="60"/>
        <v>0</v>
      </c>
      <c r="T127" s="2" t="b">
        <f t="shared" si="61"/>
        <v>1</v>
      </c>
      <c r="U127" s="2" t="b">
        <f t="shared" si="62"/>
        <v>0</v>
      </c>
      <c r="V127" s="2"/>
      <c r="W127" s="2" t="s">
        <v>28</v>
      </c>
      <c r="X127" s="2">
        <v>1380</v>
      </c>
      <c r="Y127" s="2">
        <v>3726</v>
      </c>
      <c r="Z127" s="2" t="s">
        <v>29</v>
      </c>
      <c r="AA127" s="2" t="s">
        <v>30</v>
      </c>
      <c r="AD127" s="2" t="s">
        <v>77</v>
      </c>
      <c r="AE127" s="2" t="s">
        <v>36</v>
      </c>
      <c r="AF127" s="2" t="s">
        <v>37</v>
      </c>
      <c r="AG127" s="2" t="s">
        <v>419</v>
      </c>
    </row>
    <row r="128" spans="1:33" ht="15.75" customHeight="1" x14ac:dyDescent="0.25">
      <c r="A128" s="2" t="s">
        <v>420</v>
      </c>
      <c r="B128" s="2" t="s">
        <v>421</v>
      </c>
      <c r="C128" s="2" t="b">
        <f t="shared" si="50"/>
        <v>1</v>
      </c>
      <c r="D128" s="2" t="b">
        <f t="shared" si="45"/>
        <v>0</v>
      </c>
      <c r="E128" s="2" t="b">
        <f t="shared" si="46"/>
        <v>0</v>
      </c>
      <c r="F128" t="b">
        <f t="shared" si="47"/>
        <v>1</v>
      </c>
      <c r="G128" t="b">
        <f t="shared" si="48"/>
        <v>1</v>
      </c>
      <c r="H128" s="2" t="b">
        <f t="shared" si="51"/>
        <v>1</v>
      </c>
      <c r="I128" s="2" t="b">
        <f t="shared" si="52"/>
        <v>0</v>
      </c>
      <c r="J128" s="2" t="b">
        <f t="shared" si="49"/>
        <v>0</v>
      </c>
      <c r="K128" s="2" t="b">
        <f t="shared" si="53"/>
        <v>0</v>
      </c>
      <c r="L128" s="2" t="b">
        <f t="shared" si="54"/>
        <v>0</v>
      </c>
      <c r="M128" s="2" t="b">
        <f t="shared" si="55"/>
        <v>1</v>
      </c>
      <c r="N128" s="2" t="b">
        <f t="shared" si="56"/>
        <v>0</v>
      </c>
      <c r="O128" s="2" t="str">
        <f t="shared" si="38"/>
        <v>TRUE</v>
      </c>
      <c r="P128" s="2" t="b">
        <f t="shared" si="57"/>
        <v>0</v>
      </c>
      <c r="Q128" s="2" t="b">
        <f t="shared" si="58"/>
        <v>0</v>
      </c>
      <c r="R128" s="2" t="b">
        <f t="shared" si="59"/>
        <v>0</v>
      </c>
      <c r="S128" s="2" t="b">
        <f t="shared" si="60"/>
        <v>0</v>
      </c>
      <c r="T128" s="2" t="b">
        <f t="shared" si="61"/>
        <v>1</v>
      </c>
      <c r="U128" s="2" t="b">
        <f t="shared" si="62"/>
        <v>0</v>
      </c>
      <c r="V128" s="2"/>
      <c r="W128" s="2" t="s">
        <v>28</v>
      </c>
      <c r="X128" s="2">
        <v>862</v>
      </c>
      <c r="Y128" s="2">
        <v>2328.75</v>
      </c>
      <c r="Z128" s="2" t="s">
        <v>29</v>
      </c>
      <c r="AA128" s="2" t="s">
        <v>30</v>
      </c>
      <c r="AD128" s="2" t="s">
        <v>135</v>
      </c>
      <c r="AE128" s="2" t="s">
        <v>36</v>
      </c>
      <c r="AF128" s="2" t="s">
        <v>37</v>
      </c>
      <c r="AG128" s="2" t="s">
        <v>422</v>
      </c>
    </row>
    <row r="129" spans="1:33" ht="15.75" customHeight="1" x14ac:dyDescent="0.25">
      <c r="A129" s="2" t="s">
        <v>423</v>
      </c>
      <c r="B129" s="2" t="s">
        <v>424</v>
      </c>
      <c r="C129" s="2" t="b">
        <f t="shared" si="50"/>
        <v>1</v>
      </c>
      <c r="D129" s="2" t="b">
        <f t="shared" si="45"/>
        <v>0</v>
      </c>
      <c r="E129" s="2" t="b">
        <f t="shared" si="46"/>
        <v>0</v>
      </c>
      <c r="F129" t="b">
        <f t="shared" si="47"/>
        <v>1</v>
      </c>
      <c r="G129" t="b">
        <f t="shared" si="48"/>
        <v>1</v>
      </c>
      <c r="H129" s="2" t="b">
        <f t="shared" si="51"/>
        <v>1</v>
      </c>
      <c r="I129" s="2" t="b">
        <f t="shared" si="52"/>
        <v>1</v>
      </c>
      <c r="J129" s="2" t="b">
        <f t="shared" si="49"/>
        <v>0</v>
      </c>
      <c r="K129" s="2" t="b">
        <f t="shared" si="53"/>
        <v>1</v>
      </c>
      <c r="L129" s="2" t="b">
        <f t="shared" si="54"/>
        <v>1</v>
      </c>
      <c r="M129" s="2" t="b">
        <f t="shared" si="55"/>
        <v>0</v>
      </c>
      <c r="N129" s="2" t="b">
        <f t="shared" si="56"/>
        <v>0</v>
      </c>
      <c r="O129" s="2" t="str">
        <f t="shared" si="38"/>
        <v>FALSE</v>
      </c>
      <c r="P129" s="2" t="b">
        <f t="shared" si="57"/>
        <v>0</v>
      </c>
      <c r="Q129" s="2" t="b">
        <f t="shared" si="58"/>
        <v>0</v>
      </c>
      <c r="R129" s="2" t="b">
        <f t="shared" si="59"/>
        <v>0</v>
      </c>
      <c r="S129" s="2" t="b">
        <f t="shared" si="60"/>
        <v>0</v>
      </c>
      <c r="T129" s="2" t="b">
        <f t="shared" si="61"/>
        <v>0</v>
      </c>
      <c r="U129" s="2" t="b">
        <f t="shared" si="62"/>
        <v>0</v>
      </c>
      <c r="V129" s="2"/>
      <c r="W129" s="2" t="s">
        <v>28</v>
      </c>
      <c r="X129" s="2">
        <v>4691</v>
      </c>
      <c r="Y129" s="2">
        <v>12666.54</v>
      </c>
      <c r="Z129" s="2" t="s">
        <v>350</v>
      </c>
      <c r="AA129" s="2" t="s">
        <v>30</v>
      </c>
      <c r="AD129" s="2" t="s">
        <v>77</v>
      </c>
      <c r="AE129" s="2" t="s">
        <v>36</v>
      </c>
      <c r="AF129" s="2" t="s">
        <v>37</v>
      </c>
      <c r="AG129" s="2" t="s">
        <v>425</v>
      </c>
    </row>
    <row r="130" spans="1:33" ht="15.75" customHeight="1" x14ac:dyDescent="0.25">
      <c r="A130" s="2" t="s">
        <v>426</v>
      </c>
      <c r="B130" s="2" t="s">
        <v>427</v>
      </c>
      <c r="C130" s="2" t="b">
        <f t="shared" si="50"/>
        <v>1</v>
      </c>
      <c r="D130" s="2" t="b">
        <f t="shared" si="45"/>
        <v>0</v>
      </c>
      <c r="E130" s="2" t="b">
        <f t="shared" si="46"/>
        <v>0</v>
      </c>
      <c r="F130" t="b">
        <f t="shared" si="47"/>
        <v>1</v>
      </c>
      <c r="G130" t="b">
        <f t="shared" si="48"/>
        <v>1</v>
      </c>
      <c r="H130" s="2" t="b">
        <f t="shared" si="51"/>
        <v>1</v>
      </c>
      <c r="I130" s="2" t="b">
        <f t="shared" si="52"/>
        <v>1</v>
      </c>
      <c r="J130" s="2" t="b">
        <f t="shared" si="49"/>
        <v>0</v>
      </c>
      <c r="K130" s="2" t="b">
        <f t="shared" si="53"/>
        <v>1</v>
      </c>
      <c r="L130" s="2" t="b">
        <f t="shared" si="54"/>
        <v>0</v>
      </c>
      <c r="M130" s="2" t="b">
        <f t="shared" si="55"/>
        <v>1</v>
      </c>
      <c r="N130" s="2" t="b">
        <f t="shared" si="56"/>
        <v>0</v>
      </c>
      <c r="O130" s="2" t="str">
        <f t="shared" ref="O130:O157" si="63">IF(COUNTIF(P130:T130,"true")&gt;0,"TRUE","FALSE")</f>
        <v>FALSE</v>
      </c>
      <c r="P130" s="2" t="b">
        <f t="shared" si="57"/>
        <v>0</v>
      </c>
      <c r="Q130" s="2" t="b">
        <f t="shared" si="58"/>
        <v>0</v>
      </c>
      <c r="R130" s="2" t="b">
        <f t="shared" si="59"/>
        <v>0</v>
      </c>
      <c r="S130" s="2" t="b">
        <f t="shared" si="60"/>
        <v>0</v>
      </c>
      <c r="T130" s="2" t="b">
        <f t="shared" ref="T130:T157" si="64">ISNUMBER(SEARCH("disaster recovery", B130))</f>
        <v>0</v>
      </c>
      <c r="U130" s="2" t="b">
        <f t="shared" ref="U130:U157" si="65">OR(ISNUMBER(SEARCH("edge", B130)), ISNUMBER(SEARCH("gateway", B130)), ISNUMBER(SEARCH("endpoint", B130)))</f>
        <v>0</v>
      </c>
      <c r="V130" s="2"/>
      <c r="W130" s="2" t="s">
        <v>28</v>
      </c>
      <c r="X130" s="2">
        <v>3863</v>
      </c>
      <c r="Y130" s="2">
        <v>10430.94</v>
      </c>
      <c r="Z130" s="2" t="s">
        <v>350</v>
      </c>
      <c r="AA130" s="2" t="s">
        <v>30</v>
      </c>
      <c r="AD130" s="2" t="s">
        <v>135</v>
      </c>
      <c r="AE130" s="2" t="s">
        <v>36</v>
      </c>
      <c r="AF130" s="2" t="s">
        <v>37</v>
      </c>
      <c r="AG130" s="2" t="s">
        <v>428</v>
      </c>
    </row>
    <row r="131" spans="1:33" ht="15.75" customHeight="1" x14ac:dyDescent="0.25">
      <c r="A131" s="2" t="s">
        <v>429</v>
      </c>
      <c r="B131" s="2" t="s">
        <v>430</v>
      </c>
      <c r="C131" s="2" t="b">
        <f t="shared" si="50"/>
        <v>1</v>
      </c>
      <c r="D131" s="2" t="b">
        <f t="shared" ref="D131:D157" si="66">ISNUMBER(SEARCH("IBM POWER", B131))</f>
        <v>0</v>
      </c>
      <c r="E131" s="2" t="b">
        <f t="shared" ref="E131:E157" si="67">ISNUMBER(SEARCH("ARM", B131))</f>
        <v>0</v>
      </c>
      <c r="F131" t="b">
        <f t="shared" ref="F131:F157" si="68">ISNUMBER( SEARCH("physical",AF131))</f>
        <v>1</v>
      </c>
      <c r="G131" t="b">
        <f t="shared" ref="G131:G157" si="69">OR(ISNUMBER(SEARCH("1", AE131)), ISNUMBER(SEARCH("Unlimited", AE131)), ISNUMBER(SEARCH("Virtual", B131)))</f>
        <v>1</v>
      </c>
      <c r="H131" s="2" t="b">
        <f t="shared" ref="H131:H157" si="70">ISNUMBER( SEARCH("virtual datacenter",B131))</f>
        <v>1</v>
      </c>
      <c r="I131" s="2" t="b">
        <f t="shared" ref="I131:I157" si="71">ISNUMBER(SEARCH("SAP", B131))</f>
        <v>0</v>
      </c>
      <c r="J131" s="2" t="b">
        <f t="shared" ref="J131:J157" si="72">ISNUMBER( SEARCH("SAP Applications",B131))</f>
        <v>0</v>
      </c>
      <c r="K131" s="2" t="b">
        <f t="shared" ref="K131:K157" si="73">ISNUMBER( SEARCH("SAP Solutions",B131))</f>
        <v>0</v>
      </c>
      <c r="L131" s="2" t="b">
        <f t="shared" ref="L131:L157" si="74">ISNUMBER(SEARCH("Premium", B131))</f>
        <v>1</v>
      </c>
      <c r="M131" s="2" t="b">
        <f t="shared" ref="M131:M157" si="75">ISNUMBER(SEARCH("Standard", B131))</f>
        <v>0</v>
      </c>
      <c r="N131" s="2" t="b">
        <f t="shared" ref="N131:N157" si="76">ISNUMBER(SEARCH("Self-support", B131))</f>
        <v>0</v>
      </c>
      <c r="O131" s="2" t="str">
        <f t="shared" si="63"/>
        <v>TRUE</v>
      </c>
      <c r="P131" s="2" t="b">
        <f t="shared" ref="P131:P157" si="77">OR(ISNUMBER(SEARCH("satellite", B131)), ISNUMBER(SEARCH("smart management", B131)))</f>
        <v>1</v>
      </c>
      <c r="Q131" s="2" t="b">
        <f t="shared" ref="Q131:Q157" si="78">ISNUMBER(SEARCH("Extended Update support", B131))</f>
        <v>0</v>
      </c>
      <c r="R131" s="2" t="b">
        <f t="shared" ref="R131:R157" si="79">ISNUMBER(SEARCH("extended life cycle support", B131))</f>
        <v>0</v>
      </c>
      <c r="S131" s="2" t="b">
        <f t="shared" ref="S131:S157" si="80">ISNUMBER(SEARCH("high availability", B131))</f>
        <v>0</v>
      </c>
      <c r="T131" s="2" t="b">
        <f t="shared" si="64"/>
        <v>0</v>
      </c>
      <c r="U131" s="2" t="b">
        <f t="shared" si="65"/>
        <v>0</v>
      </c>
      <c r="V131" s="2"/>
      <c r="W131" s="2" t="s">
        <v>28</v>
      </c>
      <c r="X131" s="2">
        <v>3605</v>
      </c>
      <c r="Y131" s="2">
        <v>9732.31</v>
      </c>
      <c r="Z131" s="2" t="s">
        <v>29</v>
      </c>
      <c r="AA131" s="2" t="s">
        <v>30</v>
      </c>
      <c r="AD131" s="2" t="s">
        <v>77</v>
      </c>
      <c r="AE131" s="2" t="s">
        <v>36</v>
      </c>
      <c r="AF131" s="2" t="s">
        <v>37</v>
      </c>
      <c r="AG131" s="2" t="s">
        <v>431</v>
      </c>
    </row>
    <row r="132" spans="1:33" ht="15.75" customHeight="1" x14ac:dyDescent="0.25">
      <c r="A132" s="2" t="s">
        <v>432</v>
      </c>
      <c r="B132" s="2" t="s">
        <v>433</v>
      </c>
      <c r="C132" s="2" t="b">
        <f t="shared" si="50"/>
        <v>1</v>
      </c>
      <c r="D132" s="2" t="b">
        <f t="shared" si="66"/>
        <v>0</v>
      </c>
      <c r="E132" s="2" t="b">
        <f t="shared" si="67"/>
        <v>0</v>
      </c>
      <c r="F132" t="b">
        <f t="shared" si="68"/>
        <v>1</v>
      </c>
      <c r="G132" t="b">
        <f t="shared" si="69"/>
        <v>1</v>
      </c>
      <c r="H132" s="2" t="b">
        <f t="shared" si="70"/>
        <v>1</v>
      </c>
      <c r="I132" s="2" t="b">
        <f t="shared" si="71"/>
        <v>0</v>
      </c>
      <c r="J132" s="2" t="b">
        <f t="shared" si="72"/>
        <v>0</v>
      </c>
      <c r="K132" s="2" t="b">
        <f t="shared" si="73"/>
        <v>0</v>
      </c>
      <c r="L132" s="2" t="b">
        <f t="shared" si="74"/>
        <v>0</v>
      </c>
      <c r="M132" s="2" t="b">
        <f t="shared" si="75"/>
        <v>1</v>
      </c>
      <c r="N132" s="2" t="b">
        <f t="shared" si="76"/>
        <v>0</v>
      </c>
      <c r="O132" s="2" t="str">
        <f t="shared" si="63"/>
        <v>TRUE</v>
      </c>
      <c r="P132" s="2" t="b">
        <f t="shared" si="77"/>
        <v>1</v>
      </c>
      <c r="Q132" s="2" t="b">
        <f t="shared" si="78"/>
        <v>0</v>
      </c>
      <c r="R132" s="2" t="b">
        <f t="shared" si="79"/>
        <v>0</v>
      </c>
      <c r="S132" s="2" t="b">
        <f t="shared" si="80"/>
        <v>0</v>
      </c>
      <c r="T132" s="2" t="b">
        <f t="shared" si="64"/>
        <v>0</v>
      </c>
      <c r="U132" s="2" t="b">
        <f t="shared" si="65"/>
        <v>0</v>
      </c>
      <c r="V132" s="2"/>
      <c r="W132" s="2" t="s">
        <v>28</v>
      </c>
      <c r="X132" s="2">
        <v>2570</v>
      </c>
      <c r="Y132" s="2">
        <v>6937.81</v>
      </c>
      <c r="Z132" s="2" t="s">
        <v>29</v>
      </c>
      <c r="AA132" s="2" t="s">
        <v>30</v>
      </c>
      <c r="AD132" s="2" t="s">
        <v>135</v>
      </c>
      <c r="AE132" s="2" t="s">
        <v>36</v>
      </c>
      <c r="AF132" s="2" t="s">
        <v>37</v>
      </c>
      <c r="AG132" s="2" t="s">
        <v>434</v>
      </c>
    </row>
    <row r="133" spans="1:33" ht="15.75" customHeight="1" x14ac:dyDescent="0.25">
      <c r="A133" s="2" t="s">
        <v>435</v>
      </c>
      <c r="B133" s="2" t="s">
        <v>436</v>
      </c>
      <c r="C133" s="2" t="b">
        <f t="shared" si="50"/>
        <v>1</v>
      </c>
      <c r="D133" s="2" t="b">
        <f t="shared" si="66"/>
        <v>0</v>
      </c>
      <c r="E133" s="2" t="b">
        <f t="shared" si="67"/>
        <v>0</v>
      </c>
      <c r="F133" t="b">
        <f t="shared" si="68"/>
        <v>1</v>
      </c>
      <c r="G133" t="b">
        <f t="shared" si="69"/>
        <v>1</v>
      </c>
      <c r="H133" s="2" t="b">
        <f t="shared" si="70"/>
        <v>1</v>
      </c>
      <c r="I133" s="2" t="b">
        <f t="shared" si="71"/>
        <v>0</v>
      </c>
      <c r="J133" s="2" t="b">
        <f t="shared" si="72"/>
        <v>0</v>
      </c>
      <c r="K133" s="2" t="b">
        <f t="shared" si="73"/>
        <v>0</v>
      </c>
      <c r="L133" s="2" t="b">
        <f t="shared" si="74"/>
        <v>1</v>
      </c>
      <c r="M133" s="2" t="b">
        <f t="shared" si="75"/>
        <v>0</v>
      </c>
      <c r="N133" s="2" t="b">
        <f t="shared" si="76"/>
        <v>0</v>
      </c>
      <c r="O133" s="2" t="str">
        <f t="shared" si="63"/>
        <v>TRUE</v>
      </c>
      <c r="P133" s="2" t="b">
        <f t="shared" si="77"/>
        <v>1</v>
      </c>
      <c r="Q133" s="2" t="b">
        <f t="shared" si="78"/>
        <v>0</v>
      </c>
      <c r="R133" s="2" t="b">
        <f t="shared" si="79"/>
        <v>0</v>
      </c>
      <c r="S133" s="2" t="b">
        <f t="shared" si="80"/>
        <v>0</v>
      </c>
      <c r="T133" s="2" t="b">
        <f t="shared" si="64"/>
        <v>0</v>
      </c>
      <c r="U133" s="2" t="b">
        <f t="shared" si="65"/>
        <v>0</v>
      </c>
      <c r="V133" s="2"/>
      <c r="W133" s="2" t="s">
        <v>28</v>
      </c>
      <c r="X133" s="2">
        <v>4035</v>
      </c>
      <c r="Y133" s="2">
        <v>10894.82</v>
      </c>
      <c r="Z133" s="2" t="s">
        <v>29</v>
      </c>
      <c r="AA133" s="2" t="s">
        <v>30</v>
      </c>
      <c r="AD133" s="2" t="s">
        <v>77</v>
      </c>
      <c r="AE133" s="2" t="s">
        <v>36</v>
      </c>
      <c r="AF133" s="2" t="s">
        <v>37</v>
      </c>
      <c r="AG133" s="2" t="s">
        <v>437</v>
      </c>
    </row>
    <row r="134" spans="1:33" ht="15.75" customHeight="1" x14ac:dyDescent="0.25">
      <c r="A134" s="2" t="s">
        <v>438</v>
      </c>
      <c r="B134" s="2" t="s">
        <v>439</v>
      </c>
      <c r="C134" s="2" t="b">
        <f t="shared" si="50"/>
        <v>1</v>
      </c>
      <c r="D134" s="2" t="b">
        <f t="shared" si="66"/>
        <v>0</v>
      </c>
      <c r="E134" s="2" t="b">
        <f t="shared" si="67"/>
        <v>0</v>
      </c>
      <c r="F134" t="b">
        <f t="shared" si="68"/>
        <v>1</v>
      </c>
      <c r="G134" t="b">
        <f t="shared" si="69"/>
        <v>1</v>
      </c>
      <c r="H134" s="2" t="b">
        <f t="shared" si="70"/>
        <v>1</v>
      </c>
      <c r="I134" s="2" t="b">
        <f t="shared" si="71"/>
        <v>0</v>
      </c>
      <c r="J134" s="2" t="b">
        <f t="shared" si="72"/>
        <v>0</v>
      </c>
      <c r="K134" s="2" t="b">
        <f t="shared" si="73"/>
        <v>0</v>
      </c>
      <c r="L134" s="2" t="b">
        <f t="shared" si="74"/>
        <v>0</v>
      </c>
      <c r="M134" s="2" t="b">
        <f t="shared" si="75"/>
        <v>1</v>
      </c>
      <c r="N134" s="2" t="b">
        <f t="shared" si="76"/>
        <v>0</v>
      </c>
      <c r="O134" s="2" t="str">
        <f t="shared" si="63"/>
        <v>TRUE</v>
      </c>
      <c r="P134" s="2" t="b">
        <f t="shared" si="77"/>
        <v>1</v>
      </c>
      <c r="Q134" s="2" t="b">
        <f t="shared" si="78"/>
        <v>0</v>
      </c>
      <c r="R134" s="2" t="b">
        <f t="shared" si="79"/>
        <v>0</v>
      </c>
      <c r="S134" s="2" t="b">
        <f t="shared" si="80"/>
        <v>0</v>
      </c>
      <c r="T134" s="2" t="b">
        <f t="shared" si="64"/>
        <v>0</v>
      </c>
      <c r="U134" s="2" t="b">
        <f t="shared" si="65"/>
        <v>0</v>
      </c>
      <c r="V134" s="2"/>
      <c r="W134" s="2" t="s">
        <v>28</v>
      </c>
      <c r="X134" s="2">
        <v>3000</v>
      </c>
      <c r="Y134" s="2">
        <v>8100.32</v>
      </c>
      <c r="Z134" s="2" t="s">
        <v>29</v>
      </c>
      <c r="AA134" s="2" t="s">
        <v>30</v>
      </c>
      <c r="AD134" s="2" t="s">
        <v>135</v>
      </c>
      <c r="AE134" s="2" t="s">
        <v>36</v>
      </c>
      <c r="AF134" s="2" t="s">
        <v>37</v>
      </c>
      <c r="AG134" s="2" t="s">
        <v>440</v>
      </c>
    </row>
    <row r="135" spans="1:33" ht="15.75" customHeight="1" x14ac:dyDescent="0.25">
      <c r="A135" s="2" t="s">
        <v>441</v>
      </c>
      <c r="B135" s="2" t="s">
        <v>442</v>
      </c>
      <c r="C135" s="2" t="b">
        <f t="shared" si="50"/>
        <v>1</v>
      </c>
      <c r="D135" s="2" t="b">
        <f t="shared" si="66"/>
        <v>0</v>
      </c>
      <c r="E135" s="2" t="b">
        <f t="shared" si="67"/>
        <v>0</v>
      </c>
      <c r="F135" t="b">
        <f t="shared" si="68"/>
        <v>1</v>
      </c>
      <c r="G135" t="b">
        <f t="shared" si="69"/>
        <v>1</v>
      </c>
      <c r="H135" s="2" t="b">
        <f t="shared" si="70"/>
        <v>1</v>
      </c>
      <c r="I135" s="2" t="b">
        <f t="shared" si="71"/>
        <v>0</v>
      </c>
      <c r="J135" s="2" t="b">
        <f t="shared" si="72"/>
        <v>0</v>
      </c>
      <c r="K135" s="2" t="b">
        <f t="shared" si="73"/>
        <v>0</v>
      </c>
      <c r="L135" s="2" t="b">
        <f t="shared" si="74"/>
        <v>1</v>
      </c>
      <c r="M135" s="2" t="b">
        <f t="shared" si="75"/>
        <v>0</v>
      </c>
      <c r="N135" s="2" t="b">
        <f t="shared" si="76"/>
        <v>0</v>
      </c>
      <c r="O135" s="2" t="str">
        <f t="shared" si="63"/>
        <v>TRUE</v>
      </c>
      <c r="P135" s="2" t="b">
        <f t="shared" si="77"/>
        <v>1</v>
      </c>
      <c r="Q135" s="2" t="b">
        <f t="shared" si="78"/>
        <v>0</v>
      </c>
      <c r="R135" s="2" t="b">
        <f t="shared" si="79"/>
        <v>0</v>
      </c>
      <c r="S135" s="2" t="b">
        <f t="shared" si="80"/>
        <v>0</v>
      </c>
      <c r="T135" s="2" t="b">
        <f t="shared" si="64"/>
        <v>1</v>
      </c>
      <c r="U135" s="2" t="b">
        <f t="shared" si="65"/>
        <v>0</v>
      </c>
      <c r="V135" s="2"/>
      <c r="W135" s="2" t="s">
        <v>28</v>
      </c>
      <c r="X135" s="2">
        <v>1977</v>
      </c>
      <c r="Y135" s="2">
        <v>5337.5</v>
      </c>
      <c r="Z135" s="2" t="s">
        <v>29</v>
      </c>
      <c r="AA135" s="2" t="s">
        <v>30</v>
      </c>
      <c r="AD135" s="2" t="s">
        <v>77</v>
      </c>
      <c r="AE135" s="2" t="s">
        <v>36</v>
      </c>
      <c r="AF135" s="2" t="s">
        <v>37</v>
      </c>
      <c r="AG135" s="2" t="s">
        <v>443</v>
      </c>
    </row>
    <row r="136" spans="1:33" ht="15.75" customHeight="1" x14ac:dyDescent="0.25">
      <c r="A136" s="2" t="s">
        <v>444</v>
      </c>
      <c r="B136" s="2" t="s">
        <v>445</v>
      </c>
      <c r="C136" s="2" t="b">
        <f t="shared" si="50"/>
        <v>1</v>
      </c>
      <c r="D136" s="2" t="b">
        <f t="shared" si="66"/>
        <v>0</v>
      </c>
      <c r="E136" s="2" t="b">
        <f t="shared" si="67"/>
        <v>0</v>
      </c>
      <c r="F136" t="b">
        <f t="shared" si="68"/>
        <v>1</v>
      </c>
      <c r="G136" t="b">
        <f t="shared" si="69"/>
        <v>1</v>
      </c>
      <c r="H136" s="2" t="b">
        <f t="shared" si="70"/>
        <v>1</v>
      </c>
      <c r="I136" s="2" t="b">
        <f t="shared" si="71"/>
        <v>0</v>
      </c>
      <c r="J136" s="2" t="b">
        <f t="shared" si="72"/>
        <v>0</v>
      </c>
      <c r="K136" s="2" t="b">
        <f t="shared" si="73"/>
        <v>0</v>
      </c>
      <c r="L136" s="2" t="b">
        <f t="shared" si="74"/>
        <v>0</v>
      </c>
      <c r="M136" s="2" t="b">
        <f t="shared" si="75"/>
        <v>1</v>
      </c>
      <c r="N136" s="2" t="b">
        <f t="shared" si="76"/>
        <v>0</v>
      </c>
      <c r="O136" s="2" t="str">
        <f t="shared" si="63"/>
        <v>TRUE</v>
      </c>
      <c r="P136" s="2" t="b">
        <f t="shared" si="77"/>
        <v>1</v>
      </c>
      <c r="Q136" s="2" t="b">
        <f t="shared" si="78"/>
        <v>0</v>
      </c>
      <c r="R136" s="2" t="b">
        <f t="shared" si="79"/>
        <v>0</v>
      </c>
      <c r="S136" s="2" t="b">
        <f t="shared" si="80"/>
        <v>0</v>
      </c>
      <c r="T136" s="2" t="b">
        <f t="shared" si="64"/>
        <v>1</v>
      </c>
      <c r="U136" s="2" t="b">
        <f t="shared" si="65"/>
        <v>0</v>
      </c>
      <c r="V136" s="2"/>
      <c r="W136" s="2" t="s">
        <v>28</v>
      </c>
      <c r="X136" s="2">
        <v>1459</v>
      </c>
      <c r="Y136" s="2">
        <v>3940.25</v>
      </c>
      <c r="Z136" s="2" t="s">
        <v>29</v>
      </c>
      <c r="AA136" s="2" t="s">
        <v>30</v>
      </c>
      <c r="AD136" s="2" t="s">
        <v>135</v>
      </c>
      <c r="AE136" s="2" t="s">
        <v>36</v>
      </c>
      <c r="AF136" s="2" t="s">
        <v>37</v>
      </c>
      <c r="AG136" s="2" t="s">
        <v>446</v>
      </c>
    </row>
    <row r="137" spans="1:33" ht="15.75" customHeight="1" x14ac:dyDescent="0.25">
      <c r="A137" s="2" t="s">
        <v>447</v>
      </c>
      <c r="B137" s="2" t="s">
        <v>448</v>
      </c>
      <c r="C137" s="2" t="b">
        <f t="shared" si="50"/>
        <v>1</v>
      </c>
      <c r="D137" s="2" t="b">
        <f t="shared" si="66"/>
        <v>0</v>
      </c>
      <c r="E137" s="2" t="b">
        <f t="shared" si="67"/>
        <v>0</v>
      </c>
      <c r="F137" t="b">
        <f t="shared" si="68"/>
        <v>1</v>
      </c>
      <c r="G137" t="b">
        <f t="shared" si="69"/>
        <v>1</v>
      </c>
      <c r="H137" s="2" t="b">
        <f t="shared" si="70"/>
        <v>0</v>
      </c>
      <c r="I137" s="2" t="b">
        <f t="shared" si="71"/>
        <v>1</v>
      </c>
      <c r="J137" s="2" t="b">
        <f t="shared" si="72"/>
        <v>1</v>
      </c>
      <c r="K137" s="2" t="b">
        <f t="shared" si="73"/>
        <v>0</v>
      </c>
      <c r="L137" s="2" t="b">
        <f t="shared" si="74"/>
        <v>1</v>
      </c>
      <c r="M137" s="2" t="b">
        <f t="shared" si="75"/>
        <v>0</v>
      </c>
      <c r="N137" s="2" t="b">
        <f t="shared" si="76"/>
        <v>0</v>
      </c>
      <c r="O137" s="2" t="str">
        <f t="shared" si="63"/>
        <v>TRUE</v>
      </c>
      <c r="P137" s="2" t="b">
        <f t="shared" si="77"/>
        <v>1</v>
      </c>
      <c r="Q137" s="2" t="b">
        <f t="shared" si="78"/>
        <v>0</v>
      </c>
      <c r="R137" s="2" t="b">
        <f t="shared" si="79"/>
        <v>0</v>
      </c>
      <c r="S137" s="2" t="b">
        <f t="shared" si="80"/>
        <v>0</v>
      </c>
      <c r="T137" s="2" t="b">
        <f t="shared" si="64"/>
        <v>0</v>
      </c>
      <c r="U137" s="2" t="b">
        <f t="shared" si="65"/>
        <v>0</v>
      </c>
      <c r="V137" s="2"/>
      <c r="W137" s="2" t="s">
        <v>28</v>
      </c>
      <c r="X137" s="2">
        <v>1138</v>
      </c>
      <c r="Y137" s="2">
        <v>3072.09</v>
      </c>
      <c r="Z137" s="2" t="s">
        <v>350</v>
      </c>
      <c r="AA137" s="2" t="s">
        <v>30</v>
      </c>
      <c r="AD137" s="2" t="s">
        <v>77</v>
      </c>
      <c r="AE137" s="2" t="s">
        <v>41</v>
      </c>
      <c r="AF137" s="2" t="s">
        <v>32</v>
      </c>
      <c r="AG137" s="2" t="s">
        <v>449</v>
      </c>
    </row>
    <row r="138" spans="1:33" ht="15.75" customHeight="1" x14ac:dyDescent="0.25">
      <c r="A138" s="2" t="s">
        <v>450</v>
      </c>
      <c r="B138" s="2" t="s">
        <v>451</v>
      </c>
      <c r="C138" s="2" t="b">
        <f t="shared" si="50"/>
        <v>1</v>
      </c>
      <c r="D138" s="2" t="b">
        <f t="shared" si="66"/>
        <v>0</v>
      </c>
      <c r="E138" s="2" t="b">
        <f t="shared" si="67"/>
        <v>0</v>
      </c>
      <c r="F138" t="b">
        <f t="shared" si="68"/>
        <v>1</v>
      </c>
      <c r="G138" t="b">
        <f t="shared" si="69"/>
        <v>1</v>
      </c>
      <c r="H138" s="2" t="b">
        <f t="shared" si="70"/>
        <v>0</v>
      </c>
      <c r="I138" s="2" t="b">
        <f t="shared" si="71"/>
        <v>1</v>
      </c>
      <c r="J138" s="2" t="b">
        <f t="shared" si="72"/>
        <v>1</v>
      </c>
      <c r="K138" s="2" t="b">
        <f t="shared" si="73"/>
        <v>0</v>
      </c>
      <c r="L138" s="2" t="b">
        <f t="shared" si="74"/>
        <v>0</v>
      </c>
      <c r="M138" s="2" t="b">
        <f t="shared" si="75"/>
        <v>1</v>
      </c>
      <c r="N138" s="2" t="b">
        <f t="shared" si="76"/>
        <v>0</v>
      </c>
      <c r="O138" s="2" t="str">
        <f t="shared" si="63"/>
        <v>TRUE</v>
      </c>
      <c r="P138" s="2" t="b">
        <f t="shared" si="77"/>
        <v>1</v>
      </c>
      <c r="Q138" s="2" t="b">
        <f t="shared" si="78"/>
        <v>0</v>
      </c>
      <c r="R138" s="2" t="b">
        <f t="shared" si="79"/>
        <v>0</v>
      </c>
      <c r="S138" s="2" t="b">
        <f t="shared" si="80"/>
        <v>0</v>
      </c>
      <c r="T138" s="2" t="b">
        <f t="shared" si="64"/>
        <v>0</v>
      </c>
      <c r="U138" s="2" t="b">
        <f t="shared" si="65"/>
        <v>0</v>
      </c>
      <c r="V138" s="2"/>
      <c r="W138" s="2" t="s">
        <v>28</v>
      </c>
      <c r="X138" s="2">
        <v>793</v>
      </c>
      <c r="Y138" s="2">
        <v>2140.59</v>
      </c>
      <c r="Z138" s="2" t="s">
        <v>350</v>
      </c>
      <c r="AA138" s="2" t="s">
        <v>30</v>
      </c>
      <c r="AD138" s="2" t="s">
        <v>135</v>
      </c>
      <c r="AE138" s="2" t="s">
        <v>41</v>
      </c>
      <c r="AF138" s="2" t="s">
        <v>32</v>
      </c>
      <c r="AG138" s="2" t="s">
        <v>452</v>
      </c>
    </row>
    <row r="139" spans="1:33" ht="15.75" customHeight="1" x14ac:dyDescent="0.25">
      <c r="A139" s="2" t="s">
        <v>453</v>
      </c>
      <c r="B139" s="2" t="s">
        <v>454</v>
      </c>
      <c r="C139" s="2" t="b">
        <f t="shared" si="50"/>
        <v>1</v>
      </c>
      <c r="D139" s="2" t="b">
        <f t="shared" si="66"/>
        <v>0</v>
      </c>
      <c r="E139" s="2" t="b">
        <f t="shared" si="67"/>
        <v>0</v>
      </c>
      <c r="F139" t="b">
        <f t="shared" si="68"/>
        <v>1</v>
      </c>
      <c r="G139" t="b">
        <f t="shared" si="69"/>
        <v>1</v>
      </c>
      <c r="H139" s="2" t="b">
        <f t="shared" si="70"/>
        <v>0</v>
      </c>
      <c r="I139" s="2" t="b">
        <f t="shared" si="71"/>
        <v>1</v>
      </c>
      <c r="J139" s="2" t="b">
        <f t="shared" si="72"/>
        <v>1</v>
      </c>
      <c r="K139" s="2" t="b">
        <f t="shared" si="73"/>
        <v>0</v>
      </c>
      <c r="L139" s="2" t="b">
        <f t="shared" si="74"/>
        <v>1</v>
      </c>
      <c r="M139" s="2" t="b">
        <f t="shared" si="75"/>
        <v>0</v>
      </c>
      <c r="N139" s="2" t="b">
        <f t="shared" si="76"/>
        <v>0</v>
      </c>
      <c r="O139" s="2" t="str">
        <f t="shared" si="63"/>
        <v>TRUE</v>
      </c>
      <c r="P139" s="2" t="b">
        <f t="shared" si="77"/>
        <v>1</v>
      </c>
      <c r="Q139" s="2" t="b">
        <f t="shared" si="78"/>
        <v>0</v>
      </c>
      <c r="R139" s="2" t="b">
        <f t="shared" si="79"/>
        <v>0</v>
      </c>
      <c r="S139" s="2" t="b">
        <f t="shared" si="80"/>
        <v>0</v>
      </c>
      <c r="T139" s="2" t="b">
        <f t="shared" si="64"/>
        <v>1</v>
      </c>
      <c r="U139" s="2" t="b">
        <f t="shared" si="65"/>
        <v>0</v>
      </c>
      <c r="V139" s="2"/>
      <c r="W139" s="2" t="s">
        <v>28</v>
      </c>
      <c r="X139" s="2">
        <v>624</v>
      </c>
      <c r="Y139" s="2">
        <v>1684.15</v>
      </c>
      <c r="Z139" s="2" t="s">
        <v>350</v>
      </c>
      <c r="AA139" s="2" t="s">
        <v>30</v>
      </c>
      <c r="AD139" s="2" t="s">
        <v>77</v>
      </c>
      <c r="AE139" s="2" t="s">
        <v>36</v>
      </c>
      <c r="AF139" s="2" t="s">
        <v>32</v>
      </c>
      <c r="AG139" s="2" t="s">
        <v>455</v>
      </c>
    </row>
    <row r="140" spans="1:33" ht="15.75" customHeight="1" x14ac:dyDescent="0.25">
      <c r="A140" s="2" t="s">
        <v>456</v>
      </c>
      <c r="B140" s="2" t="s">
        <v>457</v>
      </c>
      <c r="C140" s="2" t="b">
        <f t="shared" si="50"/>
        <v>1</v>
      </c>
      <c r="D140" s="2" t="b">
        <f t="shared" si="66"/>
        <v>0</v>
      </c>
      <c r="E140" s="2" t="b">
        <f t="shared" si="67"/>
        <v>0</v>
      </c>
      <c r="F140" t="b">
        <f t="shared" si="68"/>
        <v>1</v>
      </c>
      <c r="G140" t="b">
        <f t="shared" si="69"/>
        <v>1</v>
      </c>
      <c r="H140" s="2" t="b">
        <f t="shared" si="70"/>
        <v>0</v>
      </c>
      <c r="I140" s="2" t="b">
        <f t="shared" si="71"/>
        <v>1</v>
      </c>
      <c r="J140" s="2" t="b">
        <f t="shared" si="72"/>
        <v>1</v>
      </c>
      <c r="K140" s="2" t="b">
        <f t="shared" si="73"/>
        <v>0</v>
      </c>
      <c r="L140" s="2" t="b">
        <f t="shared" si="74"/>
        <v>0</v>
      </c>
      <c r="M140" s="2" t="b">
        <f t="shared" si="75"/>
        <v>1</v>
      </c>
      <c r="N140" s="2" t="b">
        <f t="shared" si="76"/>
        <v>0</v>
      </c>
      <c r="O140" s="2" t="str">
        <f t="shared" si="63"/>
        <v>TRUE</v>
      </c>
      <c r="P140" s="2" t="b">
        <f t="shared" si="77"/>
        <v>1</v>
      </c>
      <c r="Q140" s="2" t="b">
        <f t="shared" si="78"/>
        <v>0</v>
      </c>
      <c r="R140" s="2" t="b">
        <f t="shared" si="79"/>
        <v>0</v>
      </c>
      <c r="S140" s="2" t="b">
        <f t="shared" si="80"/>
        <v>0</v>
      </c>
      <c r="T140" s="2" t="b">
        <f t="shared" si="64"/>
        <v>1</v>
      </c>
      <c r="U140" s="2" t="b">
        <f t="shared" si="65"/>
        <v>0</v>
      </c>
      <c r="V140" s="2"/>
      <c r="W140" s="2" t="s">
        <v>28</v>
      </c>
      <c r="X140" s="2">
        <v>451</v>
      </c>
      <c r="Y140" s="2">
        <v>1218.4000000000001</v>
      </c>
      <c r="Z140" s="2" t="s">
        <v>350</v>
      </c>
      <c r="AA140" s="2" t="s">
        <v>30</v>
      </c>
      <c r="AD140" s="2" t="s">
        <v>135</v>
      </c>
      <c r="AE140" s="2" t="s">
        <v>41</v>
      </c>
      <c r="AF140" s="2" t="s">
        <v>32</v>
      </c>
      <c r="AG140" s="2" t="s">
        <v>458</v>
      </c>
    </row>
    <row r="141" spans="1:33" ht="15.75" customHeight="1" x14ac:dyDescent="0.25">
      <c r="A141" s="2" t="s">
        <v>459</v>
      </c>
      <c r="B141" s="2" t="s">
        <v>460</v>
      </c>
      <c r="C141" s="2" t="b">
        <f t="shared" si="50"/>
        <v>1</v>
      </c>
      <c r="D141" s="2" t="b">
        <f t="shared" si="66"/>
        <v>0</v>
      </c>
      <c r="E141" s="2" t="b">
        <f t="shared" si="67"/>
        <v>0</v>
      </c>
      <c r="F141" t="b">
        <f t="shared" si="68"/>
        <v>1</v>
      </c>
      <c r="G141" t="b">
        <f t="shared" si="69"/>
        <v>1</v>
      </c>
      <c r="H141" s="2" t="b">
        <f t="shared" si="70"/>
        <v>1</v>
      </c>
      <c r="I141" s="2" t="b">
        <f t="shared" si="71"/>
        <v>1</v>
      </c>
      <c r="J141" s="2" t="b">
        <f t="shared" si="72"/>
        <v>1</v>
      </c>
      <c r="K141" s="2" t="b">
        <f t="shared" si="73"/>
        <v>0</v>
      </c>
      <c r="L141" s="2" t="b">
        <f t="shared" si="74"/>
        <v>1</v>
      </c>
      <c r="M141" s="2" t="b">
        <f t="shared" si="75"/>
        <v>0</v>
      </c>
      <c r="N141" s="2" t="b">
        <f t="shared" si="76"/>
        <v>0</v>
      </c>
      <c r="O141" s="2" t="str">
        <f t="shared" si="63"/>
        <v>TRUE</v>
      </c>
      <c r="P141" s="2" t="b">
        <f t="shared" si="77"/>
        <v>1</v>
      </c>
      <c r="Q141" s="2" t="b">
        <f t="shared" si="78"/>
        <v>0</v>
      </c>
      <c r="R141" s="2" t="b">
        <f t="shared" si="79"/>
        <v>0</v>
      </c>
      <c r="S141" s="2" t="b">
        <f t="shared" si="80"/>
        <v>0</v>
      </c>
      <c r="T141" s="2" t="b">
        <f t="shared" si="64"/>
        <v>1</v>
      </c>
      <c r="U141" s="2" t="b">
        <f t="shared" si="65"/>
        <v>0</v>
      </c>
      <c r="V141" s="2"/>
      <c r="W141" s="2" t="s">
        <v>28</v>
      </c>
      <c r="X141" s="2">
        <v>1977</v>
      </c>
      <c r="Y141" s="2">
        <v>5337.5</v>
      </c>
      <c r="Z141" s="2" t="s">
        <v>350</v>
      </c>
      <c r="AA141" s="2" t="s">
        <v>30</v>
      </c>
      <c r="AD141" s="2" t="s">
        <v>77</v>
      </c>
      <c r="AE141" s="2" t="s">
        <v>36</v>
      </c>
      <c r="AF141" s="2" t="s">
        <v>37</v>
      </c>
      <c r="AG141" s="2" t="s">
        <v>461</v>
      </c>
    </row>
    <row r="142" spans="1:33" ht="15.75" customHeight="1" x14ac:dyDescent="0.25">
      <c r="A142" s="2" t="s">
        <v>462</v>
      </c>
      <c r="B142" s="2" t="s">
        <v>463</v>
      </c>
      <c r="C142" s="2" t="b">
        <f t="shared" ref="C142:C157" si="81">NOT(OR(ISNUMBER(SEARCH("IBM Power",B142)),ISNUMBER(SEARCH("ARM",B142))))</f>
        <v>1</v>
      </c>
      <c r="D142" s="2" t="b">
        <f t="shared" si="66"/>
        <v>0</v>
      </c>
      <c r="E142" s="2" t="b">
        <f t="shared" si="67"/>
        <v>0</v>
      </c>
      <c r="F142" t="b">
        <f t="shared" si="68"/>
        <v>1</v>
      </c>
      <c r="G142" t="b">
        <f t="shared" si="69"/>
        <v>1</v>
      </c>
      <c r="H142" s="2" t="b">
        <f t="shared" si="70"/>
        <v>1</v>
      </c>
      <c r="I142" s="2" t="b">
        <f t="shared" si="71"/>
        <v>1</v>
      </c>
      <c r="J142" s="2" t="b">
        <f t="shared" si="72"/>
        <v>1</v>
      </c>
      <c r="K142" s="2" t="b">
        <f t="shared" si="73"/>
        <v>0</v>
      </c>
      <c r="L142" s="2" t="b">
        <f t="shared" si="74"/>
        <v>0</v>
      </c>
      <c r="M142" s="2" t="b">
        <f t="shared" si="75"/>
        <v>1</v>
      </c>
      <c r="N142" s="2" t="b">
        <f t="shared" si="76"/>
        <v>0</v>
      </c>
      <c r="O142" s="2" t="str">
        <f t="shared" si="63"/>
        <v>TRUE</v>
      </c>
      <c r="P142" s="2" t="b">
        <f t="shared" si="77"/>
        <v>1</v>
      </c>
      <c r="Q142" s="2" t="b">
        <f t="shared" si="78"/>
        <v>0</v>
      </c>
      <c r="R142" s="2" t="b">
        <f t="shared" si="79"/>
        <v>0</v>
      </c>
      <c r="S142" s="2" t="b">
        <f t="shared" si="80"/>
        <v>0</v>
      </c>
      <c r="T142" s="2" t="b">
        <f t="shared" si="64"/>
        <v>1</v>
      </c>
      <c r="U142" s="2" t="b">
        <f t="shared" si="65"/>
        <v>0</v>
      </c>
      <c r="V142" s="2"/>
      <c r="W142" s="2" t="s">
        <v>28</v>
      </c>
      <c r="X142" s="2">
        <v>1459</v>
      </c>
      <c r="Y142" s="2">
        <v>3940.25</v>
      </c>
      <c r="Z142" s="2" t="s">
        <v>350</v>
      </c>
      <c r="AA142" s="2" t="s">
        <v>30</v>
      </c>
      <c r="AD142" s="2" t="s">
        <v>135</v>
      </c>
      <c r="AE142" s="2" t="s">
        <v>36</v>
      </c>
      <c r="AF142" s="2" t="s">
        <v>37</v>
      </c>
      <c r="AG142" s="2" t="s">
        <v>464</v>
      </c>
    </row>
    <row r="143" spans="1:33" ht="15.75" customHeight="1" x14ac:dyDescent="0.25">
      <c r="A143" s="2" t="s">
        <v>465</v>
      </c>
      <c r="B143" s="2" t="s">
        <v>466</v>
      </c>
      <c r="C143" s="2" t="b">
        <f t="shared" si="81"/>
        <v>0</v>
      </c>
      <c r="D143" s="2" t="b">
        <f t="shared" si="66"/>
        <v>1</v>
      </c>
      <c r="E143" s="2" t="b">
        <f t="shared" si="67"/>
        <v>0</v>
      </c>
      <c r="F143" t="b">
        <f t="shared" si="68"/>
        <v>0</v>
      </c>
      <c r="G143" t="b">
        <f t="shared" si="69"/>
        <v>0</v>
      </c>
      <c r="H143" s="2" t="b">
        <f t="shared" si="70"/>
        <v>0</v>
      </c>
      <c r="I143" s="2" t="b">
        <f t="shared" si="71"/>
        <v>1</v>
      </c>
      <c r="J143" s="2" t="b">
        <f t="shared" si="72"/>
        <v>1</v>
      </c>
      <c r="K143" s="2" t="b">
        <f t="shared" si="73"/>
        <v>0</v>
      </c>
      <c r="L143" s="2" t="b">
        <f t="shared" si="74"/>
        <v>1</v>
      </c>
      <c r="M143" s="2" t="b">
        <f t="shared" si="75"/>
        <v>0</v>
      </c>
      <c r="N143" s="2" t="b">
        <f t="shared" si="76"/>
        <v>0</v>
      </c>
      <c r="O143" s="2" t="str">
        <f t="shared" si="63"/>
        <v>TRUE</v>
      </c>
      <c r="P143" s="2" t="b">
        <f t="shared" si="77"/>
        <v>1</v>
      </c>
      <c r="Q143" s="2" t="b">
        <f t="shared" si="78"/>
        <v>0</v>
      </c>
      <c r="R143" s="2" t="b">
        <f t="shared" si="79"/>
        <v>0</v>
      </c>
      <c r="S143" s="2" t="b">
        <f t="shared" si="80"/>
        <v>0</v>
      </c>
      <c r="T143" s="2" t="b">
        <f t="shared" si="64"/>
        <v>0</v>
      </c>
      <c r="U143" s="2" t="b">
        <f t="shared" si="65"/>
        <v>0</v>
      </c>
      <c r="V143" s="2"/>
      <c r="W143" s="2" t="s">
        <v>28</v>
      </c>
      <c r="X143" s="2">
        <v>620</v>
      </c>
      <c r="Y143" s="2">
        <v>1674.84</v>
      </c>
      <c r="Z143" s="2" t="s">
        <v>350</v>
      </c>
      <c r="AA143" s="2" t="s">
        <v>41</v>
      </c>
      <c r="AD143" s="2" t="s">
        <v>77</v>
      </c>
      <c r="AE143" s="2" t="s">
        <v>41</v>
      </c>
      <c r="AF143" s="2" t="s">
        <v>42</v>
      </c>
      <c r="AG143" s="2" t="s">
        <v>467</v>
      </c>
    </row>
    <row r="144" spans="1:33" ht="15.75" customHeight="1" x14ac:dyDescent="0.25">
      <c r="A144" s="2" t="s">
        <v>468</v>
      </c>
      <c r="B144" s="2" t="s">
        <v>469</v>
      </c>
      <c r="C144" s="2" t="b">
        <f t="shared" si="81"/>
        <v>0</v>
      </c>
      <c r="D144" s="2" t="b">
        <f t="shared" si="66"/>
        <v>1</v>
      </c>
      <c r="E144" s="2" t="b">
        <f t="shared" si="67"/>
        <v>0</v>
      </c>
      <c r="F144" t="b">
        <f t="shared" si="68"/>
        <v>0</v>
      </c>
      <c r="G144" t="b">
        <f t="shared" si="69"/>
        <v>0</v>
      </c>
      <c r="H144" s="2" t="b">
        <f t="shared" si="70"/>
        <v>0</v>
      </c>
      <c r="I144" s="2" t="b">
        <f t="shared" si="71"/>
        <v>1</v>
      </c>
      <c r="J144" s="2" t="b">
        <f t="shared" si="72"/>
        <v>1</v>
      </c>
      <c r="K144" s="2" t="b">
        <f t="shared" si="73"/>
        <v>0</v>
      </c>
      <c r="L144" s="2" t="b">
        <f t="shared" si="74"/>
        <v>0</v>
      </c>
      <c r="M144" s="2" t="b">
        <f t="shared" si="75"/>
        <v>1</v>
      </c>
      <c r="N144" s="2" t="b">
        <f t="shared" si="76"/>
        <v>0</v>
      </c>
      <c r="O144" s="2" t="str">
        <f t="shared" si="63"/>
        <v>TRUE</v>
      </c>
      <c r="P144" s="2" t="b">
        <f t="shared" si="77"/>
        <v>1</v>
      </c>
      <c r="Q144" s="2" t="b">
        <f t="shared" si="78"/>
        <v>0</v>
      </c>
      <c r="R144" s="2" t="b">
        <f t="shared" si="79"/>
        <v>0</v>
      </c>
      <c r="S144" s="2" t="b">
        <f t="shared" si="80"/>
        <v>0</v>
      </c>
      <c r="T144" s="2" t="b">
        <f t="shared" si="64"/>
        <v>0</v>
      </c>
      <c r="U144" s="2" t="b">
        <f t="shared" si="65"/>
        <v>0</v>
      </c>
      <c r="V144" s="2"/>
      <c r="W144" s="2" t="s">
        <v>28</v>
      </c>
      <c r="X144" s="2">
        <v>507</v>
      </c>
      <c r="Y144" s="2">
        <v>1369.31</v>
      </c>
      <c r="Z144" s="2" t="s">
        <v>350</v>
      </c>
      <c r="AA144" s="2" t="s">
        <v>41</v>
      </c>
      <c r="AD144" s="2" t="s">
        <v>135</v>
      </c>
      <c r="AE144" s="2" t="s">
        <v>41</v>
      </c>
      <c r="AF144" s="2" t="s">
        <v>42</v>
      </c>
      <c r="AG144" s="2" t="s">
        <v>470</v>
      </c>
    </row>
    <row r="145" spans="1:33" ht="15.75" customHeight="1" x14ac:dyDescent="0.25">
      <c r="A145" s="2" t="s">
        <v>471</v>
      </c>
      <c r="B145" s="2" t="s">
        <v>472</v>
      </c>
      <c r="C145" s="2" t="b">
        <f t="shared" si="81"/>
        <v>0</v>
      </c>
      <c r="D145" s="2" t="b">
        <f t="shared" si="66"/>
        <v>1</v>
      </c>
      <c r="E145" s="2" t="b">
        <f t="shared" si="67"/>
        <v>0</v>
      </c>
      <c r="F145" t="b">
        <f t="shared" si="68"/>
        <v>1</v>
      </c>
      <c r="G145" t="b">
        <f t="shared" si="69"/>
        <v>1</v>
      </c>
      <c r="H145" s="2" t="b">
        <f t="shared" si="70"/>
        <v>0</v>
      </c>
      <c r="I145" s="2" t="b">
        <f t="shared" si="71"/>
        <v>1</v>
      </c>
      <c r="J145" s="2" t="b">
        <f t="shared" si="72"/>
        <v>1</v>
      </c>
      <c r="K145" s="2" t="b">
        <f t="shared" si="73"/>
        <v>0</v>
      </c>
      <c r="L145" s="2" t="b">
        <f t="shared" si="74"/>
        <v>1</v>
      </c>
      <c r="M145" s="2" t="b">
        <f t="shared" si="75"/>
        <v>0</v>
      </c>
      <c r="N145" s="2" t="b">
        <f t="shared" si="76"/>
        <v>0</v>
      </c>
      <c r="O145" s="2" t="str">
        <f t="shared" si="63"/>
        <v>TRUE</v>
      </c>
      <c r="P145" s="2" t="b">
        <f t="shared" si="77"/>
        <v>1</v>
      </c>
      <c r="Q145" s="2" t="b">
        <f t="shared" si="78"/>
        <v>0</v>
      </c>
      <c r="R145" s="2" t="b">
        <f t="shared" si="79"/>
        <v>0</v>
      </c>
      <c r="S145" s="2" t="b">
        <f t="shared" si="80"/>
        <v>0</v>
      </c>
      <c r="T145" s="2" t="b">
        <f t="shared" si="64"/>
        <v>0</v>
      </c>
      <c r="U145" s="2" t="b">
        <f t="shared" si="65"/>
        <v>0</v>
      </c>
      <c r="V145" s="2"/>
      <c r="W145" s="2" t="s">
        <v>28</v>
      </c>
      <c r="X145" s="2">
        <v>1138</v>
      </c>
      <c r="Y145" s="2">
        <v>3072.09</v>
      </c>
      <c r="Z145" s="2" t="s">
        <v>350</v>
      </c>
      <c r="AA145" s="2" t="s">
        <v>30</v>
      </c>
      <c r="AD145" s="2" t="s">
        <v>77</v>
      </c>
      <c r="AE145" s="2" t="s">
        <v>41</v>
      </c>
      <c r="AF145" s="2" t="s">
        <v>32</v>
      </c>
      <c r="AG145" s="2" t="s">
        <v>473</v>
      </c>
    </row>
    <row r="146" spans="1:33" ht="15.75" customHeight="1" x14ac:dyDescent="0.25">
      <c r="A146" s="2" t="s">
        <v>474</v>
      </c>
      <c r="B146" s="2" t="s">
        <v>475</v>
      </c>
      <c r="C146" s="2" t="b">
        <f t="shared" si="81"/>
        <v>0</v>
      </c>
      <c r="D146" s="2" t="b">
        <f t="shared" si="66"/>
        <v>1</v>
      </c>
      <c r="E146" s="2" t="b">
        <f t="shared" si="67"/>
        <v>0</v>
      </c>
      <c r="F146" t="b">
        <f t="shared" si="68"/>
        <v>1</v>
      </c>
      <c r="G146" t="b">
        <f t="shared" si="69"/>
        <v>1</v>
      </c>
      <c r="H146" s="2" t="b">
        <f t="shared" si="70"/>
        <v>0</v>
      </c>
      <c r="I146" s="2" t="b">
        <f t="shared" si="71"/>
        <v>1</v>
      </c>
      <c r="J146" s="2" t="b">
        <f t="shared" si="72"/>
        <v>1</v>
      </c>
      <c r="K146" s="2" t="b">
        <f t="shared" si="73"/>
        <v>0</v>
      </c>
      <c r="L146" s="2" t="b">
        <f t="shared" si="74"/>
        <v>0</v>
      </c>
      <c r="M146" s="2" t="b">
        <f t="shared" si="75"/>
        <v>1</v>
      </c>
      <c r="N146" s="2" t="b">
        <f t="shared" si="76"/>
        <v>0</v>
      </c>
      <c r="O146" s="2" t="str">
        <f t="shared" si="63"/>
        <v>TRUE</v>
      </c>
      <c r="P146" s="2" t="b">
        <f t="shared" si="77"/>
        <v>1</v>
      </c>
      <c r="Q146" s="2" t="b">
        <f t="shared" si="78"/>
        <v>0</v>
      </c>
      <c r="R146" s="2" t="b">
        <f t="shared" si="79"/>
        <v>0</v>
      </c>
      <c r="S146" s="2" t="b">
        <f t="shared" si="80"/>
        <v>0</v>
      </c>
      <c r="T146" s="2" t="b">
        <f t="shared" si="64"/>
        <v>0</v>
      </c>
      <c r="U146" s="2" t="b">
        <f t="shared" si="65"/>
        <v>0</v>
      </c>
      <c r="V146" s="2"/>
      <c r="W146" s="2" t="s">
        <v>28</v>
      </c>
      <c r="X146" s="2">
        <v>793</v>
      </c>
      <c r="Y146" s="2">
        <v>2140.59</v>
      </c>
      <c r="Z146" s="2" t="s">
        <v>350</v>
      </c>
      <c r="AA146" s="2" t="s">
        <v>30</v>
      </c>
      <c r="AD146" s="2" t="s">
        <v>135</v>
      </c>
      <c r="AE146" s="2" t="s">
        <v>41</v>
      </c>
      <c r="AF146" s="2" t="s">
        <v>32</v>
      </c>
      <c r="AG146" s="2" t="s">
        <v>476</v>
      </c>
    </row>
    <row r="147" spans="1:33" ht="15.75" customHeight="1" x14ac:dyDescent="0.25">
      <c r="A147" s="2" t="s">
        <v>477</v>
      </c>
      <c r="B147" s="2" t="s">
        <v>478</v>
      </c>
      <c r="C147" s="2" t="b">
        <f t="shared" si="81"/>
        <v>1</v>
      </c>
      <c r="D147" s="2" t="b">
        <f t="shared" si="66"/>
        <v>0</v>
      </c>
      <c r="E147" s="2" t="b">
        <f t="shared" si="67"/>
        <v>0</v>
      </c>
      <c r="F147" t="b">
        <f t="shared" si="68"/>
        <v>0</v>
      </c>
      <c r="G147" t="b">
        <f t="shared" si="69"/>
        <v>0</v>
      </c>
      <c r="H147" s="2" t="b">
        <f t="shared" si="70"/>
        <v>0</v>
      </c>
      <c r="I147" s="2" t="b">
        <f t="shared" si="71"/>
        <v>0</v>
      </c>
      <c r="J147" s="2" t="b">
        <f t="shared" si="72"/>
        <v>0</v>
      </c>
      <c r="K147" s="2" t="b">
        <f t="shared" si="73"/>
        <v>0</v>
      </c>
      <c r="L147" s="2" t="b">
        <f t="shared" si="74"/>
        <v>0</v>
      </c>
      <c r="M147" s="2" t="b">
        <f t="shared" si="75"/>
        <v>0</v>
      </c>
      <c r="N147" s="2" t="b">
        <f t="shared" si="76"/>
        <v>0</v>
      </c>
      <c r="O147" s="2" t="str">
        <f t="shared" si="63"/>
        <v>TRUE</v>
      </c>
      <c r="P147" s="2" t="b">
        <f t="shared" si="77"/>
        <v>1</v>
      </c>
      <c r="Q147" s="2" t="b">
        <f t="shared" si="78"/>
        <v>0</v>
      </c>
      <c r="R147" s="2" t="b">
        <f t="shared" si="79"/>
        <v>0</v>
      </c>
      <c r="S147" s="2" t="b">
        <f t="shared" si="80"/>
        <v>0</v>
      </c>
      <c r="T147" s="2" t="b">
        <f t="shared" si="64"/>
        <v>0</v>
      </c>
      <c r="U147" s="2" t="b">
        <f t="shared" si="65"/>
        <v>0</v>
      </c>
      <c r="V147" s="2"/>
      <c r="W147" s="2" t="s">
        <v>28</v>
      </c>
      <c r="X147" s="2">
        <v>241</v>
      </c>
      <c r="Y147" s="2">
        <v>652.04999999999995</v>
      </c>
      <c r="Z147" s="2" t="s">
        <v>478</v>
      </c>
      <c r="AA147" s="2" t="s">
        <v>30</v>
      </c>
      <c r="AD147" s="2" t="s">
        <v>31</v>
      </c>
      <c r="AE147" s="2" t="s">
        <v>41</v>
      </c>
      <c r="AF147" s="2" t="s">
        <v>479</v>
      </c>
      <c r="AG147" s="2" t="s">
        <v>480</v>
      </c>
    </row>
    <row r="148" spans="1:33" ht="15.75" customHeight="1" x14ac:dyDescent="0.25">
      <c r="A148" s="2" t="s">
        <v>481</v>
      </c>
      <c r="B148" s="2" t="s">
        <v>482</v>
      </c>
      <c r="C148" s="2" t="b">
        <f t="shared" si="81"/>
        <v>1</v>
      </c>
      <c r="D148" s="2" t="b">
        <f t="shared" si="66"/>
        <v>0</v>
      </c>
      <c r="E148" s="2" t="b">
        <f t="shared" si="67"/>
        <v>0</v>
      </c>
      <c r="F148" t="b">
        <f t="shared" si="68"/>
        <v>0</v>
      </c>
      <c r="G148" t="b">
        <f t="shared" si="69"/>
        <v>0</v>
      </c>
      <c r="H148" s="2" t="b">
        <f t="shared" si="70"/>
        <v>0</v>
      </c>
      <c r="I148" s="2" t="b">
        <f t="shared" si="71"/>
        <v>0</v>
      </c>
      <c r="J148" s="2" t="b">
        <f t="shared" si="72"/>
        <v>0</v>
      </c>
      <c r="K148" s="2" t="b">
        <f t="shared" si="73"/>
        <v>0</v>
      </c>
      <c r="L148" s="2" t="b">
        <f t="shared" si="74"/>
        <v>0</v>
      </c>
      <c r="M148" s="2" t="b">
        <f t="shared" si="75"/>
        <v>0</v>
      </c>
      <c r="N148" s="2" t="b">
        <f t="shared" si="76"/>
        <v>0</v>
      </c>
      <c r="O148" s="2" t="str">
        <f t="shared" si="63"/>
        <v>TRUE</v>
      </c>
      <c r="P148" s="2" t="b">
        <f t="shared" si="77"/>
        <v>1</v>
      </c>
      <c r="Q148" s="2" t="b">
        <f t="shared" si="78"/>
        <v>0</v>
      </c>
      <c r="R148" s="2" t="b">
        <f t="shared" si="79"/>
        <v>0</v>
      </c>
      <c r="S148" s="2" t="b">
        <f t="shared" si="80"/>
        <v>0</v>
      </c>
      <c r="T148" s="2" t="b">
        <f t="shared" si="64"/>
        <v>1</v>
      </c>
      <c r="U148" s="2" t="b">
        <f t="shared" si="65"/>
        <v>0</v>
      </c>
      <c r="V148" s="2"/>
      <c r="W148" s="2" t="s">
        <v>28</v>
      </c>
      <c r="X148" s="2">
        <v>121</v>
      </c>
      <c r="Y148" s="2">
        <v>326.02999999999997</v>
      </c>
      <c r="Z148" s="2" t="s">
        <v>478</v>
      </c>
      <c r="AA148" s="2" t="s">
        <v>30</v>
      </c>
      <c r="AD148" s="2" t="s">
        <v>31</v>
      </c>
      <c r="AE148" s="2" t="s">
        <v>41</v>
      </c>
      <c r="AF148" s="2" t="s">
        <v>479</v>
      </c>
      <c r="AG148" s="2" t="s">
        <v>483</v>
      </c>
    </row>
    <row r="149" spans="1:33" ht="15.75" customHeight="1" x14ac:dyDescent="0.25">
      <c r="A149" s="2" t="s">
        <v>484</v>
      </c>
      <c r="B149" s="2" t="s">
        <v>485</v>
      </c>
      <c r="C149" s="2" t="b">
        <f t="shared" si="81"/>
        <v>1</v>
      </c>
      <c r="D149" s="2" t="b">
        <f t="shared" si="66"/>
        <v>0</v>
      </c>
      <c r="E149" s="2" t="b">
        <f t="shared" si="67"/>
        <v>0</v>
      </c>
      <c r="F149" t="b">
        <f t="shared" si="68"/>
        <v>0</v>
      </c>
      <c r="G149" t="b">
        <f t="shared" si="69"/>
        <v>1</v>
      </c>
      <c r="H149" s="2" t="b">
        <f t="shared" si="70"/>
        <v>0</v>
      </c>
      <c r="I149" s="2" t="b">
        <f t="shared" si="71"/>
        <v>0</v>
      </c>
      <c r="J149" s="2" t="b">
        <f t="shared" si="72"/>
        <v>0</v>
      </c>
      <c r="K149" s="2" t="b">
        <f t="shared" si="73"/>
        <v>0</v>
      </c>
      <c r="L149" s="2" t="b">
        <f t="shared" si="74"/>
        <v>0</v>
      </c>
      <c r="M149" s="2" t="b">
        <f t="shared" si="75"/>
        <v>0</v>
      </c>
      <c r="N149" s="2" t="b">
        <f t="shared" si="76"/>
        <v>0</v>
      </c>
      <c r="O149" s="2" t="str">
        <f t="shared" si="63"/>
        <v>TRUE</v>
      </c>
      <c r="P149" s="2" t="b">
        <f t="shared" si="77"/>
        <v>1</v>
      </c>
      <c r="Q149" s="2" t="b">
        <f t="shared" si="78"/>
        <v>0</v>
      </c>
      <c r="R149" s="2" t="b">
        <f t="shared" si="79"/>
        <v>0</v>
      </c>
      <c r="S149" s="2" t="b">
        <f t="shared" si="80"/>
        <v>0</v>
      </c>
      <c r="T149" s="2" t="b">
        <f t="shared" si="64"/>
        <v>0</v>
      </c>
      <c r="U149" s="2" t="b">
        <f t="shared" si="65"/>
        <v>0</v>
      </c>
      <c r="V149" s="2"/>
      <c r="W149" s="2" t="s">
        <v>28</v>
      </c>
      <c r="X149" s="2">
        <v>845</v>
      </c>
      <c r="Y149" s="2">
        <v>2282.1799999999998</v>
      </c>
      <c r="Z149" s="2" t="s">
        <v>478</v>
      </c>
      <c r="AA149" s="2" t="s">
        <v>30</v>
      </c>
      <c r="AD149" s="2" t="s">
        <v>31</v>
      </c>
      <c r="AE149" s="2" t="s">
        <v>36</v>
      </c>
      <c r="AF149" s="2" t="s">
        <v>479</v>
      </c>
      <c r="AG149" s="2" t="s">
        <v>486</v>
      </c>
    </row>
    <row r="150" spans="1:33" ht="15.75" customHeight="1" x14ac:dyDescent="0.25">
      <c r="A150" s="2" t="s">
        <v>487</v>
      </c>
      <c r="B150" s="2" t="s">
        <v>488</v>
      </c>
      <c r="C150" s="2" t="b">
        <f t="shared" si="81"/>
        <v>1</v>
      </c>
      <c r="D150" s="2" t="b">
        <f t="shared" si="66"/>
        <v>0</v>
      </c>
      <c r="E150" s="2" t="b">
        <f t="shared" si="67"/>
        <v>0</v>
      </c>
      <c r="F150" t="b">
        <f t="shared" si="68"/>
        <v>0</v>
      </c>
      <c r="G150" t="b">
        <f t="shared" si="69"/>
        <v>1</v>
      </c>
      <c r="H150" s="2" t="b">
        <f t="shared" si="70"/>
        <v>0</v>
      </c>
      <c r="I150" s="2" t="b">
        <f t="shared" si="71"/>
        <v>0</v>
      </c>
      <c r="J150" s="2" t="b">
        <f t="shared" si="72"/>
        <v>0</v>
      </c>
      <c r="K150" s="2" t="b">
        <f t="shared" si="73"/>
        <v>0</v>
      </c>
      <c r="L150" s="2" t="b">
        <f t="shared" si="74"/>
        <v>0</v>
      </c>
      <c r="M150" s="2" t="b">
        <f t="shared" si="75"/>
        <v>0</v>
      </c>
      <c r="N150" s="2" t="b">
        <f t="shared" si="76"/>
        <v>0</v>
      </c>
      <c r="O150" s="2" t="str">
        <f t="shared" si="63"/>
        <v>TRUE</v>
      </c>
      <c r="P150" s="2" t="b">
        <f t="shared" si="77"/>
        <v>1</v>
      </c>
      <c r="Q150" s="2" t="b">
        <f t="shared" si="78"/>
        <v>0</v>
      </c>
      <c r="R150" s="2" t="b">
        <f t="shared" si="79"/>
        <v>0</v>
      </c>
      <c r="S150" s="2" t="b">
        <f t="shared" si="80"/>
        <v>0</v>
      </c>
      <c r="T150" s="2" t="b">
        <f t="shared" si="64"/>
        <v>1</v>
      </c>
      <c r="U150" s="2" t="b">
        <f t="shared" si="65"/>
        <v>0</v>
      </c>
      <c r="V150" s="2"/>
      <c r="W150" s="2" t="s">
        <v>28</v>
      </c>
      <c r="X150" s="2">
        <v>423</v>
      </c>
      <c r="Y150" s="2">
        <v>1142.02</v>
      </c>
      <c r="Z150" s="2" t="s">
        <v>478</v>
      </c>
      <c r="AA150" s="2" t="s">
        <v>30</v>
      </c>
      <c r="AD150" s="2" t="s">
        <v>31</v>
      </c>
      <c r="AE150" s="2" t="s">
        <v>36</v>
      </c>
      <c r="AF150" s="2" t="s">
        <v>479</v>
      </c>
      <c r="AG150" s="2" t="s">
        <v>489</v>
      </c>
    </row>
    <row r="151" spans="1:33" ht="15.75" customHeight="1" x14ac:dyDescent="0.25">
      <c r="A151" s="2" t="s">
        <v>490</v>
      </c>
      <c r="B151" s="2" t="s">
        <v>491</v>
      </c>
      <c r="C151" s="2" t="b">
        <f t="shared" si="81"/>
        <v>1</v>
      </c>
      <c r="D151" s="2" t="b">
        <f t="shared" si="66"/>
        <v>0</v>
      </c>
      <c r="E151" s="2" t="b">
        <f t="shared" si="67"/>
        <v>0</v>
      </c>
      <c r="F151" t="b">
        <f t="shared" si="68"/>
        <v>0</v>
      </c>
      <c r="G151" t="b">
        <f t="shared" si="69"/>
        <v>0</v>
      </c>
      <c r="H151" s="2" t="b">
        <f t="shared" si="70"/>
        <v>0</v>
      </c>
      <c r="I151" s="2" t="b">
        <f t="shared" si="71"/>
        <v>0</v>
      </c>
      <c r="J151" s="2" t="b">
        <f t="shared" si="72"/>
        <v>0</v>
      </c>
      <c r="K151" s="2" t="b">
        <f t="shared" si="73"/>
        <v>0</v>
      </c>
      <c r="L151" s="2" t="b">
        <f t="shared" si="74"/>
        <v>0</v>
      </c>
      <c r="M151" s="2" t="b">
        <f t="shared" si="75"/>
        <v>0</v>
      </c>
      <c r="N151" s="2" t="b">
        <f t="shared" si="76"/>
        <v>0</v>
      </c>
      <c r="O151" s="2" t="str">
        <f t="shared" si="63"/>
        <v>FALSE</v>
      </c>
      <c r="P151" s="2" t="b">
        <f t="shared" si="77"/>
        <v>0</v>
      </c>
      <c r="Q151" s="2" t="b">
        <f t="shared" si="78"/>
        <v>0</v>
      </c>
      <c r="R151" s="2" t="b">
        <f t="shared" si="79"/>
        <v>0</v>
      </c>
      <c r="S151" s="2" t="b">
        <f t="shared" si="80"/>
        <v>0</v>
      </c>
      <c r="T151" s="2" t="b">
        <f t="shared" si="64"/>
        <v>0</v>
      </c>
      <c r="U151" s="2" t="b">
        <f t="shared" si="65"/>
        <v>0</v>
      </c>
      <c r="V151" s="2"/>
      <c r="W151" s="2" t="s">
        <v>28</v>
      </c>
      <c r="X151" s="2">
        <v>551</v>
      </c>
      <c r="Y151" s="2">
        <v>1488.54</v>
      </c>
      <c r="Z151" s="2" t="s">
        <v>29</v>
      </c>
      <c r="AA151" s="2" t="s">
        <v>30</v>
      </c>
      <c r="AD151" s="2" t="s">
        <v>31</v>
      </c>
      <c r="AE151" s="2" t="s">
        <v>41</v>
      </c>
      <c r="AF151" s="2" t="s">
        <v>57</v>
      </c>
      <c r="AG151" s="2" t="s">
        <v>492</v>
      </c>
    </row>
    <row r="152" spans="1:33" ht="15.75" customHeight="1" x14ac:dyDescent="0.25">
      <c r="A152" s="2" t="s">
        <v>493</v>
      </c>
      <c r="B152" s="2" t="s">
        <v>494</v>
      </c>
      <c r="C152" s="2" t="b">
        <f t="shared" si="81"/>
        <v>1</v>
      </c>
      <c r="D152" s="2" t="b">
        <f t="shared" si="66"/>
        <v>0</v>
      </c>
      <c r="E152" s="2" t="b">
        <f t="shared" si="67"/>
        <v>0</v>
      </c>
      <c r="F152" t="b">
        <f t="shared" si="68"/>
        <v>0</v>
      </c>
      <c r="G152" t="b">
        <f t="shared" si="69"/>
        <v>0</v>
      </c>
      <c r="H152" s="2" t="b">
        <f t="shared" si="70"/>
        <v>0</v>
      </c>
      <c r="I152" s="2" t="b">
        <f t="shared" si="71"/>
        <v>0</v>
      </c>
      <c r="J152" s="2" t="b">
        <f t="shared" si="72"/>
        <v>0</v>
      </c>
      <c r="K152" s="2" t="b">
        <f t="shared" si="73"/>
        <v>0</v>
      </c>
      <c r="L152" s="2" t="b">
        <f t="shared" si="74"/>
        <v>0</v>
      </c>
      <c r="M152" s="2" t="b">
        <f t="shared" si="75"/>
        <v>0</v>
      </c>
      <c r="N152" s="2" t="b">
        <f t="shared" si="76"/>
        <v>0</v>
      </c>
      <c r="O152" s="2" t="str">
        <f t="shared" si="63"/>
        <v>TRUE</v>
      </c>
      <c r="P152" s="2" t="b">
        <f t="shared" si="77"/>
        <v>0</v>
      </c>
      <c r="Q152" s="2" t="b">
        <f t="shared" si="78"/>
        <v>0</v>
      </c>
      <c r="R152" s="2" t="b">
        <f t="shared" si="79"/>
        <v>0</v>
      </c>
      <c r="S152" s="2" t="b">
        <f t="shared" si="80"/>
        <v>0</v>
      </c>
      <c r="T152" s="2" t="b">
        <f t="shared" si="64"/>
        <v>1</v>
      </c>
      <c r="U152" s="2" t="b">
        <f t="shared" si="65"/>
        <v>0</v>
      </c>
      <c r="V152" s="2"/>
      <c r="W152" s="2" t="s">
        <v>28</v>
      </c>
      <c r="X152" s="2">
        <v>276</v>
      </c>
      <c r="Y152" s="2">
        <v>745.2</v>
      </c>
      <c r="Z152" s="2" t="s">
        <v>29</v>
      </c>
      <c r="AA152" s="2" t="s">
        <v>30</v>
      </c>
      <c r="AD152" s="2" t="s">
        <v>31</v>
      </c>
      <c r="AE152" s="2" t="s">
        <v>41</v>
      </c>
      <c r="AF152" s="2" t="s">
        <v>57</v>
      </c>
      <c r="AG152" s="2" t="s">
        <v>495</v>
      </c>
    </row>
    <row r="153" spans="1:33" ht="15.75" customHeight="1" x14ac:dyDescent="0.25">
      <c r="A153" s="2" t="s">
        <v>496</v>
      </c>
      <c r="B153" s="2" t="s">
        <v>497</v>
      </c>
      <c r="C153" s="2" t="b">
        <f t="shared" si="81"/>
        <v>0</v>
      </c>
      <c r="D153" s="2" t="b">
        <f t="shared" si="66"/>
        <v>1</v>
      </c>
      <c r="E153" s="2" t="b">
        <f t="shared" si="67"/>
        <v>0</v>
      </c>
      <c r="F153" t="b">
        <f t="shared" si="68"/>
        <v>0</v>
      </c>
      <c r="G153" t="b">
        <f t="shared" si="69"/>
        <v>1</v>
      </c>
      <c r="H153" s="2" t="b">
        <f t="shared" si="70"/>
        <v>0</v>
      </c>
      <c r="I153" s="2" t="b">
        <f t="shared" si="71"/>
        <v>0</v>
      </c>
      <c r="J153" s="2" t="b">
        <f t="shared" si="72"/>
        <v>0</v>
      </c>
      <c r="K153" s="2" t="b">
        <f t="shared" si="73"/>
        <v>0</v>
      </c>
      <c r="L153" s="2" t="b">
        <f t="shared" si="74"/>
        <v>0</v>
      </c>
      <c r="M153" s="2" t="b">
        <f t="shared" si="75"/>
        <v>0</v>
      </c>
      <c r="N153" s="2" t="b">
        <f t="shared" si="76"/>
        <v>0</v>
      </c>
      <c r="O153" s="2" t="str">
        <f t="shared" si="63"/>
        <v>FALSE</v>
      </c>
      <c r="P153" s="2" t="b">
        <f t="shared" si="77"/>
        <v>0</v>
      </c>
      <c r="Q153" s="2" t="b">
        <f t="shared" si="78"/>
        <v>0</v>
      </c>
      <c r="R153" s="2" t="b">
        <f t="shared" si="79"/>
        <v>0</v>
      </c>
      <c r="S153" s="2" t="b">
        <f t="shared" si="80"/>
        <v>0</v>
      </c>
      <c r="T153" s="2" t="b">
        <f t="shared" si="64"/>
        <v>0</v>
      </c>
      <c r="U153" s="2" t="b">
        <f t="shared" si="65"/>
        <v>0</v>
      </c>
      <c r="V153" s="2"/>
      <c r="W153" s="2" t="s">
        <v>28</v>
      </c>
      <c r="X153" s="2">
        <v>1722</v>
      </c>
      <c r="Y153" s="2">
        <v>4648.1899999999996</v>
      </c>
      <c r="Z153" s="2" t="s">
        <v>29</v>
      </c>
      <c r="AA153" s="2" t="s">
        <v>30</v>
      </c>
      <c r="AD153" s="2" t="s">
        <v>31</v>
      </c>
      <c r="AE153" s="2" t="s">
        <v>36</v>
      </c>
      <c r="AF153" s="2" t="s">
        <v>57</v>
      </c>
      <c r="AG153" s="2" t="s">
        <v>498</v>
      </c>
    </row>
    <row r="154" spans="1:33" ht="15.75" customHeight="1" x14ac:dyDescent="0.25">
      <c r="A154" s="2" t="s">
        <v>499</v>
      </c>
      <c r="B154" s="2" t="s">
        <v>500</v>
      </c>
      <c r="C154" s="2" t="b">
        <f t="shared" si="81"/>
        <v>0</v>
      </c>
      <c r="D154" s="2" t="b">
        <f t="shared" si="66"/>
        <v>1</v>
      </c>
      <c r="E154" s="2" t="b">
        <f t="shared" si="67"/>
        <v>0</v>
      </c>
      <c r="F154" t="b">
        <f t="shared" si="68"/>
        <v>0</v>
      </c>
      <c r="G154" t="b">
        <f t="shared" si="69"/>
        <v>0</v>
      </c>
      <c r="H154" s="2" t="b">
        <f t="shared" si="70"/>
        <v>0</v>
      </c>
      <c r="I154" s="2" t="b">
        <f t="shared" si="71"/>
        <v>0</v>
      </c>
      <c r="J154" s="2" t="b">
        <f t="shared" si="72"/>
        <v>0</v>
      </c>
      <c r="K154" s="2" t="b">
        <f t="shared" si="73"/>
        <v>0</v>
      </c>
      <c r="L154" s="2" t="b">
        <f t="shared" si="74"/>
        <v>0</v>
      </c>
      <c r="M154" s="2" t="b">
        <f t="shared" si="75"/>
        <v>0</v>
      </c>
      <c r="N154" s="2" t="b">
        <f t="shared" si="76"/>
        <v>0</v>
      </c>
      <c r="O154" s="2" t="str">
        <f t="shared" si="63"/>
        <v>FALSE</v>
      </c>
      <c r="P154" s="2" t="b">
        <f t="shared" si="77"/>
        <v>0</v>
      </c>
      <c r="Q154" s="2" t="b">
        <f t="shared" si="78"/>
        <v>0</v>
      </c>
      <c r="R154" s="2" t="b">
        <f t="shared" si="79"/>
        <v>0</v>
      </c>
      <c r="S154" s="2" t="b">
        <f t="shared" si="80"/>
        <v>0</v>
      </c>
      <c r="T154" s="2" t="b">
        <f t="shared" si="64"/>
        <v>0</v>
      </c>
      <c r="U154" s="2" t="b">
        <f t="shared" si="65"/>
        <v>0</v>
      </c>
      <c r="V154" s="2"/>
      <c r="W154" s="2" t="s">
        <v>28</v>
      </c>
      <c r="X154" s="2">
        <v>186</v>
      </c>
      <c r="Y154" s="2">
        <v>501.15</v>
      </c>
      <c r="Z154" s="2" t="s">
        <v>29</v>
      </c>
      <c r="AA154" s="2" t="s">
        <v>30</v>
      </c>
      <c r="AD154" s="2" t="s">
        <v>31</v>
      </c>
      <c r="AE154" s="2" t="s">
        <v>41</v>
      </c>
      <c r="AF154" s="2" t="s">
        <v>42</v>
      </c>
      <c r="AG154" s="2" t="s">
        <v>501</v>
      </c>
    </row>
    <row r="155" spans="1:33" ht="15.75" customHeight="1" x14ac:dyDescent="0.25">
      <c r="A155" s="2" t="s">
        <v>502</v>
      </c>
      <c r="B155" s="2" t="s">
        <v>503</v>
      </c>
      <c r="C155" s="2" t="b">
        <f t="shared" si="81"/>
        <v>0</v>
      </c>
      <c r="D155" s="2" t="b">
        <f t="shared" si="66"/>
        <v>1</v>
      </c>
      <c r="E155" s="2" t="b">
        <f t="shared" si="67"/>
        <v>0</v>
      </c>
      <c r="F155" t="b">
        <f t="shared" si="68"/>
        <v>1</v>
      </c>
      <c r="G155" t="b">
        <f t="shared" si="69"/>
        <v>0</v>
      </c>
      <c r="H155" s="2" t="b">
        <f t="shared" si="70"/>
        <v>0</v>
      </c>
      <c r="I155" s="2" t="b">
        <f t="shared" si="71"/>
        <v>0</v>
      </c>
      <c r="J155" s="2" t="b">
        <f t="shared" si="72"/>
        <v>0</v>
      </c>
      <c r="K155" s="2" t="b">
        <f t="shared" si="73"/>
        <v>0</v>
      </c>
      <c r="L155" s="2" t="b">
        <f t="shared" si="74"/>
        <v>0</v>
      </c>
      <c r="M155" s="2" t="b">
        <f t="shared" si="75"/>
        <v>0</v>
      </c>
      <c r="N155" s="2" t="b">
        <f t="shared" si="76"/>
        <v>0</v>
      </c>
      <c r="O155" s="2" t="str">
        <f t="shared" si="63"/>
        <v>FALSE</v>
      </c>
      <c r="P155" s="2" t="b">
        <f t="shared" si="77"/>
        <v>0</v>
      </c>
      <c r="Q155" s="2" t="b">
        <f t="shared" si="78"/>
        <v>0</v>
      </c>
      <c r="R155" s="2" t="b">
        <f t="shared" si="79"/>
        <v>0</v>
      </c>
      <c r="S155" s="2" t="b">
        <f t="shared" si="80"/>
        <v>0</v>
      </c>
      <c r="T155" s="2" t="b">
        <f t="shared" si="64"/>
        <v>0</v>
      </c>
      <c r="U155" s="2" t="b">
        <f t="shared" si="65"/>
        <v>0</v>
      </c>
      <c r="V155" s="2"/>
      <c r="W155" s="2" t="s">
        <v>28</v>
      </c>
      <c r="X155" s="2">
        <v>551</v>
      </c>
      <c r="Y155" s="2">
        <v>1488.54</v>
      </c>
      <c r="Z155" s="2" t="s">
        <v>29</v>
      </c>
      <c r="AA155" s="2" t="s">
        <v>30</v>
      </c>
      <c r="AD155" s="2" t="s">
        <v>77</v>
      </c>
      <c r="AE155" s="2" t="s">
        <v>41</v>
      </c>
      <c r="AF155" s="2" t="s">
        <v>32</v>
      </c>
      <c r="AG155" s="2" t="s">
        <v>504</v>
      </c>
    </row>
    <row r="156" spans="1:33" ht="15.75" customHeight="1" x14ac:dyDescent="0.25">
      <c r="A156" s="2" t="s">
        <v>505</v>
      </c>
      <c r="B156" s="2" t="s">
        <v>506</v>
      </c>
      <c r="C156" s="2" t="b">
        <f t="shared" si="81"/>
        <v>1</v>
      </c>
      <c r="D156" s="2" t="b">
        <f t="shared" si="66"/>
        <v>0</v>
      </c>
      <c r="E156" s="2" t="b">
        <f t="shared" si="67"/>
        <v>0</v>
      </c>
      <c r="F156" t="b">
        <f t="shared" si="68"/>
        <v>0</v>
      </c>
      <c r="G156" t="b">
        <f t="shared" si="69"/>
        <v>1</v>
      </c>
      <c r="H156" s="2" t="b">
        <f t="shared" si="70"/>
        <v>0</v>
      </c>
      <c r="I156" s="2" t="b">
        <f t="shared" si="71"/>
        <v>0</v>
      </c>
      <c r="J156" s="2" t="b">
        <f t="shared" si="72"/>
        <v>0</v>
      </c>
      <c r="K156" s="2" t="b">
        <f t="shared" si="73"/>
        <v>0</v>
      </c>
      <c r="L156" s="2" t="b">
        <f t="shared" si="74"/>
        <v>0</v>
      </c>
      <c r="M156" s="2" t="b">
        <f t="shared" si="75"/>
        <v>0</v>
      </c>
      <c r="N156" s="2" t="b">
        <f t="shared" si="76"/>
        <v>0</v>
      </c>
      <c r="O156" s="2" t="str">
        <f t="shared" si="63"/>
        <v>FALSE</v>
      </c>
      <c r="P156" s="2" t="b">
        <f t="shared" si="77"/>
        <v>0</v>
      </c>
      <c r="Q156" s="2" t="b">
        <f t="shared" si="78"/>
        <v>0</v>
      </c>
      <c r="R156" s="2" t="b">
        <f t="shared" si="79"/>
        <v>0</v>
      </c>
      <c r="S156" s="2" t="b">
        <f t="shared" si="80"/>
        <v>0</v>
      </c>
      <c r="T156" s="2" t="b">
        <f t="shared" si="64"/>
        <v>0</v>
      </c>
      <c r="U156" s="2" t="b">
        <f t="shared" si="65"/>
        <v>0</v>
      </c>
      <c r="V156" s="2"/>
      <c r="W156" s="2" t="s">
        <v>28</v>
      </c>
      <c r="X156" s="2">
        <v>1722</v>
      </c>
      <c r="Y156" s="2">
        <v>4648.1899999999996</v>
      </c>
      <c r="Z156" s="2" t="s">
        <v>29</v>
      </c>
      <c r="AA156" s="2" t="s">
        <v>30</v>
      </c>
      <c r="AD156" s="2" t="s">
        <v>31</v>
      </c>
      <c r="AE156" s="2" t="s">
        <v>36</v>
      </c>
      <c r="AF156" s="2" t="s">
        <v>57</v>
      </c>
      <c r="AG156" s="2" t="s">
        <v>507</v>
      </c>
    </row>
    <row r="157" spans="1:33" ht="15.75" customHeight="1" x14ac:dyDescent="0.25">
      <c r="A157" s="2" t="s">
        <v>508</v>
      </c>
      <c r="B157" s="2" t="s">
        <v>509</v>
      </c>
      <c r="C157" s="2" t="b">
        <f t="shared" si="81"/>
        <v>1</v>
      </c>
      <c r="D157" s="2" t="b">
        <f t="shared" si="66"/>
        <v>0</v>
      </c>
      <c r="E157" s="2" t="b">
        <f t="shared" si="67"/>
        <v>0</v>
      </c>
      <c r="F157" t="b">
        <f t="shared" si="68"/>
        <v>0</v>
      </c>
      <c r="G157" t="b">
        <f t="shared" si="69"/>
        <v>1</v>
      </c>
      <c r="H157" s="2" t="b">
        <f t="shared" si="70"/>
        <v>0</v>
      </c>
      <c r="I157" s="2" t="b">
        <f t="shared" si="71"/>
        <v>0</v>
      </c>
      <c r="J157" s="2" t="b">
        <f t="shared" si="72"/>
        <v>0</v>
      </c>
      <c r="K157" s="2" t="b">
        <f t="shared" si="73"/>
        <v>0</v>
      </c>
      <c r="L157" s="2" t="b">
        <f t="shared" si="74"/>
        <v>0</v>
      </c>
      <c r="M157" s="2" t="b">
        <f t="shared" si="75"/>
        <v>0</v>
      </c>
      <c r="N157" s="2" t="b">
        <f t="shared" si="76"/>
        <v>0</v>
      </c>
      <c r="O157" s="2" t="str">
        <f t="shared" si="63"/>
        <v>TRUE</v>
      </c>
      <c r="P157" s="2" t="b">
        <f t="shared" si="77"/>
        <v>0</v>
      </c>
      <c r="Q157" s="2" t="b">
        <f t="shared" si="78"/>
        <v>0</v>
      </c>
      <c r="R157" s="2" t="b">
        <f t="shared" si="79"/>
        <v>0</v>
      </c>
      <c r="S157" s="2" t="b">
        <f t="shared" si="80"/>
        <v>0</v>
      </c>
      <c r="T157" s="2" t="b">
        <f t="shared" si="64"/>
        <v>1</v>
      </c>
      <c r="U157" s="2" t="b">
        <f t="shared" si="65"/>
        <v>0</v>
      </c>
      <c r="V157" s="2"/>
      <c r="W157" s="2" t="s">
        <v>28</v>
      </c>
      <c r="X157" s="2">
        <v>861</v>
      </c>
      <c r="Y157" s="2">
        <v>2325.02</v>
      </c>
      <c r="Z157" s="2" t="s">
        <v>29</v>
      </c>
      <c r="AA157" s="2" t="s">
        <v>30</v>
      </c>
      <c r="AD157" s="2" t="s">
        <v>31</v>
      </c>
      <c r="AE157" s="2" t="s">
        <v>36</v>
      </c>
      <c r="AF157" s="2" t="s">
        <v>57</v>
      </c>
      <c r="AG157" s="2" t="s">
        <v>510</v>
      </c>
    </row>
    <row r="158" spans="1:33" ht="15.75" customHeight="1" x14ac:dyDescent="0.25"/>
    <row r="159" spans="1:33" ht="15.75" customHeight="1" x14ac:dyDescent="0.25"/>
    <row r="160" spans="1:33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Wise, Chloe</dc:creator>
  <cp:keywords/>
  <dc:description/>
  <cp:lastModifiedBy>Kelly, Darryl</cp:lastModifiedBy>
  <cp:revision/>
  <dcterms:created xsi:type="dcterms:W3CDTF">2023-09-06T12:33:59Z</dcterms:created>
  <dcterms:modified xsi:type="dcterms:W3CDTF">2023-10-11T12:26:43Z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2023-09-06T12:34:10Z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32344852-9177-42ba-931c-b0f77e7e05ff</vt:lpwstr>
  </property>
  <property fmtid="{D5CDD505-2E9C-101B-9397-08002B2CF9AE}" pid="8" name="MSIP_Label_3a23c400-78e7-4d42-982d-273adef68ef9_ContentBits">
    <vt:lpwstr>0</vt:lpwstr>
  </property>
</Properties>
</file>