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tdworldwide-my.sharepoint.com/personal/darryl_kelly_techdata_com/Documents/Desktop/sku-maps/q1-24/"/>
    </mc:Choice>
  </mc:AlternateContent>
  <xr:revisionPtr revIDLastSave="4" documentId="11_AD4D80C4656A4B7AC02E744C9B1A500E5BDEDD8F" xr6:coauthVersionLast="47" xr6:coauthVersionMax="47" xr10:uidLastSave="{24EA77E3-03F1-4FDF-BECF-3B32AD96B5AB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" l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<sst xmlns="http://schemas.openxmlformats.org/spreadsheetml/2006/main" count="384" uniqueCount="173">
  <si>
    <t>SKU</t>
  </si>
  <si>
    <t>SKU Description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</si>
  <si>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</si>
  <si>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</si>
  <si>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</si>
  <si>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</si>
  <si>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</si>
  <si>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</si>
  <si>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</si>
  <si>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</si>
  <si>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</si>
  <si>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</si>
  <si>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</si>
  <si>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RH02713</t>
  </si>
  <si>
    <t>Extended Update Support Academic for Workstation (1 Guest)</t>
  </si>
  <si>
    <t>GBP</t>
  </si>
  <si>
    <t>RHEL</t>
  </si>
  <si>
    <t>2</t>
  </si>
  <si>
    <t>LAYERED</t>
  </si>
  <si>
    <t>1</t>
  </si>
  <si>
    <t>PHYSICAL NODE OR VIRTUAL NODE</t>
  </si>
  <si>
    <t>RH02713F3</t>
  </si>
  <si>
    <t>RH1140233</t>
  </si>
  <si>
    <t>High-Availability (Academic Site Subscription) per FTE</t>
  </si>
  <si>
    <t>16</t>
  </si>
  <si>
    <t>20</t>
  </si>
  <si>
    <t>SYSTEM</t>
  </si>
  <si>
    <t>RH1140233F3</t>
  </si>
  <si>
    <t>MCT3319</t>
  </si>
  <si>
    <t>Red Hat Ansible Automation Platform (Academic Edition), Standard (100 Managed Nodes)</t>
  </si>
  <si>
    <t>Ansible</t>
  </si>
  <si>
    <t>100</t>
  </si>
  <si>
    <t>STANDARD</t>
  </si>
  <si>
    <t>0</t>
  </si>
  <si>
    <t>MANAGED NODE</t>
  </si>
  <si>
    <t>MCT3319F3</t>
  </si>
  <si>
    <t>MCT3320</t>
  </si>
  <si>
    <t>Red Hat Ansible Automation Platform (Academic Edition), Standard (5000 Managed Nodes)</t>
  </si>
  <si>
    <t>5000</t>
  </si>
  <si>
    <t>MCT3320F3</t>
  </si>
  <si>
    <t>MCT3321</t>
  </si>
  <si>
    <t>Red Hat Ansible Automation Platform (Academic Edition), Standard (10000 Managed Nodes)</t>
  </si>
  <si>
    <t>10000</t>
  </si>
  <si>
    <t>MCT3321F3</t>
  </si>
  <si>
    <t>MCT3742</t>
  </si>
  <si>
    <t>Red Hat Ansible Automation Platform (Academic Edition), Premium (100 Managed Nodes)</t>
  </si>
  <si>
    <t>PREMIUM</t>
  </si>
  <si>
    <t>MCT3742F3</t>
  </si>
  <si>
    <t>MCT3743</t>
  </si>
  <si>
    <t>Red Hat Ansible Automation Platform (Academic Edition), Premium (5000 Managed Nodes)</t>
  </si>
  <si>
    <t>MCT3743F3</t>
  </si>
  <si>
    <t>MCT3744</t>
  </si>
  <si>
    <t>Red Hat Ansible Automation Platform (Academic Edition), Premium (10000 Managed Nodes)</t>
  </si>
  <si>
    <t>1000</t>
  </si>
  <si>
    <t>MCT3744F3</t>
  </si>
  <si>
    <t>RH02231</t>
  </si>
  <si>
    <t>Red Hat Enterprise Linux Academic Extended Life Cycle Support (Physical or Virtual Nodes)</t>
  </si>
  <si>
    <t>RH02232</t>
  </si>
  <si>
    <t>Red Hat Enterprise Linux Academic Extended Life Cycle Support (Unlimited Guests)</t>
  </si>
  <si>
    <t>UNLIMITED</t>
  </si>
  <si>
    <t>RH01183</t>
  </si>
  <si>
    <t>Red Hat Enterprise Linux Academic Server, Self-support (16 sockets) (Up to 1 guest) with Satellite</t>
  </si>
  <si>
    <t>SELF-SUPPORT</t>
  </si>
  <si>
    <t>RH01183F3</t>
  </si>
  <si>
    <t>RH01155</t>
  </si>
  <si>
    <t>Red Hat Enterprise Linux Academic Site Subscription with Satellite, Premium (Server, Desktop, Workstation, POWER, HPC, per FTE)</t>
  </si>
  <si>
    <t>FTE</t>
  </si>
  <si>
    <t>RH01155F3</t>
  </si>
  <si>
    <t>RH01157</t>
  </si>
  <si>
    <t>Red Hat Enterprise Linux Academic Site Subscription with Satellite, Standard (Server, Desktop, Workstation, POWER, HPC, Per FTE)</t>
  </si>
  <si>
    <t>RH01157F3</t>
  </si>
  <si>
    <t>RH01156</t>
  </si>
  <si>
    <t>Red Hat Enterprise Linux Academic Site Subscription with Satellite , Self-Support (Server, Desktop, Workstation, POWER, HPC, Per FTE)</t>
  </si>
  <si>
    <t>RH01156F3</t>
  </si>
  <si>
    <t>RH01185</t>
  </si>
  <si>
    <t>Red Hat Enterprise Linux Academic Workstation, Self-support (4 sockets) (Up to 1 guest) with Satellite</t>
  </si>
  <si>
    <t>4</t>
  </si>
  <si>
    <t>RH01185F3</t>
  </si>
  <si>
    <t>MCT4301</t>
  </si>
  <si>
    <t>Red Hat OpenShift Data Foundation, Premium (Capacity Expansion Pack, 256TB, Academic)</t>
  </si>
  <si>
    <t>Container Storage</t>
  </si>
  <si>
    <t>STORAGE BAND</t>
  </si>
  <si>
    <t>MCT4301F3</t>
  </si>
  <si>
    <t>MCT4302</t>
  </si>
  <si>
    <t>Red Hat OpenShift Data Foundation, Premium (Capacity Expansion Pack, 512TB, Academic)</t>
  </si>
  <si>
    <t>MCT4302F3</t>
  </si>
  <si>
    <t>MCT4303</t>
  </si>
  <si>
    <t>Red Hat OpenShift Data Foundation, Premium (Capacity Expansion Pack, 1PB, Academic)</t>
  </si>
  <si>
    <t>MCT4303F3</t>
  </si>
  <si>
    <t>MCT4304</t>
  </si>
  <si>
    <t>Red Hat OpenShift Data Foundation, Premium (Capacity Expansion Pack, 2PB, Academic)</t>
  </si>
  <si>
    <t>MCT4304F3</t>
  </si>
  <si>
    <t>MCT4305</t>
  </si>
  <si>
    <t>Red Hat OpenShift Data Foundation, Premium (Capacity Expansion Pack, 3PB, Academic)</t>
  </si>
  <si>
    <t>MCT4305F3</t>
  </si>
  <si>
    <t>MCT4306</t>
  </si>
  <si>
    <t>Red Hat OpenShift Data Foundation, Premium (Capacity Expansion Pack, 4PB, Academic)</t>
  </si>
  <si>
    <t>MCT4306F3</t>
  </si>
  <si>
    <t>MCT4307</t>
  </si>
  <si>
    <t>Red Hat OpenShift Data Foundation, Premium (Capacity Expansion Pack, 5PB, Academic)</t>
  </si>
  <si>
    <t>MCT4307F3</t>
  </si>
  <si>
    <t>MCT4308</t>
  </si>
  <si>
    <t>Red Hat OpenShift Data Foundation, Premium (Capacity Expansion Pack, 10PB, Academic)</t>
  </si>
  <si>
    <t>MCT4308F3</t>
  </si>
  <si>
    <t>MCT4309</t>
  </si>
  <si>
    <t>Red Hat OpenShift Data Foundation, Standard (Capacity Expansion Pack, 256TB, Academic)</t>
  </si>
  <si>
    <t>MCT4309F3</t>
  </si>
  <si>
    <t>MCT4310</t>
  </si>
  <si>
    <t>Red Hat OpenShift Data Foundation, Standard (Capacity Expansion Pack, 512TB, Academic)</t>
  </si>
  <si>
    <t>MCT4310F3</t>
  </si>
  <si>
    <t>MCT4311</t>
  </si>
  <si>
    <t>Red Hat OpenShift Data Foundation, Standard (Capacity Expansion Pack, 1PB, Academic)</t>
  </si>
  <si>
    <t>MCT4311F3</t>
  </si>
  <si>
    <t>MCT4312</t>
  </si>
  <si>
    <t>Red Hat OpenShift Data Foundation, Standard (Capacity Expansion Pack, 2PB, Academic)</t>
  </si>
  <si>
    <t>MCT4312F3</t>
  </si>
  <si>
    <t>MCT4313</t>
  </si>
  <si>
    <t>Red Hat OpenShift Data Foundation, Standard (Capacity Expansion Pack, 3PB, Academic)</t>
  </si>
  <si>
    <t>MCT4313F3</t>
  </si>
  <si>
    <t>MCT4314</t>
  </si>
  <si>
    <t>Red Hat OpenShift Data Foundation, Standard (Capacity Expansion Pack, 4PB, Academic)</t>
  </si>
  <si>
    <t>MCT4314F3</t>
  </si>
  <si>
    <t>MCT4315</t>
  </si>
  <si>
    <t>Red Hat OpenShift Data Foundation, Standard (Capacity Expansion Pack, 5PB, Academic)</t>
  </si>
  <si>
    <t>MCT4315F3</t>
  </si>
  <si>
    <t>MCT4316</t>
  </si>
  <si>
    <t>Red Hat OpenShift Data Foundation, Standard (Capacity Expansion Pack, 10PB, Academic)</t>
  </si>
  <si>
    <t>MCT4316F3</t>
  </si>
  <si>
    <t>MCT4478</t>
  </si>
  <si>
    <t>Red Hat OpenShift Data Foundation Essentials, Standard (2 Cores, Academic)</t>
  </si>
  <si>
    <t>CORE BAND</t>
  </si>
  <si>
    <t>MCT4492</t>
  </si>
  <si>
    <t>Red Hat OpenShift Data Foundation Essentials, Premium (2 Cores, Academic)</t>
  </si>
  <si>
    <t>MCT4488</t>
  </si>
  <si>
    <t>Red Hat OpenShift Data Foundation Essentials (Bare Metal Node), Premium (1-2 sockets up to 64 cores, Academic)</t>
  </si>
  <si>
    <t>SOCKET</t>
  </si>
  <si>
    <t>MCT4490</t>
  </si>
  <si>
    <t>Red Hat OpenShift Data Foundation Essentials (Bare Metal Node), Standard (1-2 sockets up to 64 cores, Academic)</t>
  </si>
  <si>
    <t>MCT4479</t>
  </si>
  <si>
    <t>Red Hat OpenShift Data Foundation Essentials (Bare Metal Node) Add-On for External Storage, Standard (1-2 sockets up to 64 cores, Academic)</t>
  </si>
  <si>
    <t>MCT4491</t>
  </si>
  <si>
    <t>Red Hat OpenShift Data Foundation Essentials (Bare Metal Node) Add-On for External Storage, Premium (1-2 sockets up to 64 cores, Academic)</t>
  </si>
  <si>
    <t>MCT4482</t>
  </si>
  <si>
    <t>Red Hat OpenShift Data Foundation Essentials Add-On for External Storage, Standard (2 Cores, Academic)</t>
  </si>
  <si>
    <t>MCT4483</t>
  </si>
  <si>
    <t>Red Hat OpenShift Data Foundation Essentials Add-On for External Storage, Premium (2 Cores, Academic)</t>
  </si>
  <si>
    <t>MCT4485</t>
  </si>
  <si>
    <t>Red Hat OpenShift Data Foundation Essentials Add-On for External Storage, Premium (150 Cores, Academic)</t>
  </si>
  <si>
    <t>MCT4487</t>
  </si>
  <si>
    <t>Red Hat OpenShift Data Foundation Essentials Add-On for External Storage, Standard (150 Cores, Academic)</t>
  </si>
  <si>
    <t>MCT4477</t>
  </si>
  <si>
    <t>Red Hat OpenShift Data Foundation Essentials for Distributed Computing (Edge Server), Standard (2 cores or 4 vCPUs, Academic)</t>
  </si>
  <si>
    <t>Edge Data Foundation</t>
  </si>
  <si>
    <t>MCT4489</t>
  </si>
  <si>
    <t>Red Hat OpenShift Data Foundation Essentials for Distributed Computing (Edge Server), Premium (2 cores or 4 vCPUs, Academic)</t>
  </si>
  <si>
    <t>MCT4481</t>
  </si>
  <si>
    <t>Red Hat OpenShift Data Foundation Essentials for Distributed Computing (Edge Server) (Bare Metal Node), Standard (1-2 sockets up to 64 cores, Academic)</t>
  </si>
  <si>
    <t>MCT4486</t>
  </si>
  <si>
    <t>Red Hat OpenShift Data Foundation Essentials for Distributed Computing (Edge Server) (Bare Metal Node), Premium (1-2 sockets up to 64 cores, Academic)</t>
  </si>
  <si>
    <t>RH1331809</t>
  </si>
  <si>
    <t>Resilient Storage (Academic Site Subscription) per FTE</t>
  </si>
  <si>
    <t>RH1331809F3</t>
  </si>
  <si>
    <t>Premium</t>
  </si>
  <si>
    <t>Standard</t>
  </si>
  <si>
    <t>Extended Update support</t>
  </si>
  <si>
    <t>Extended life cycle support</t>
  </si>
  <si>
    <t>High availability</t>
  </si>
  <si>
    <t>Disaster Recovery</t>
  </si>
  <si>
    <t>Is it for Edge, Endpoint or gateway?</t>
  </si>
  <si>
    <t>Resillient Storage</t>
  </si>
  <si>
    <t>Licensing Model</t>
  </si>
  <si>
    <t>node</t>
  </si>
  <si>
    <t>academic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</si>
</sst>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abSelected="1" workbookViewId="0">
      <selection activeCell="B14" sqref="B14"/>
    </sheetView>
  </sheetViews>
  <sheetFormatPr defaultRowHeight="15" x14ac:dyDescent="0.25"/>
  <cols>
    <col min="1" max="1" width="10.42578125" bestFit="1" customWidth="1"/>
    <col min="2" max="2" width="141.28515625" bestFit="1" customWidth="1"/>
  </cols>
  <sheetData>
    <row r="1" spans="1:24" x14ac:dyDescent="0.25">
      <c r="A1" s="1" t="s">
        <v>0</v>
      </c>
      <c r="B1" s="1" t="s">
        <v>1</v>
      </c>
      <c r="C1" s="3" t="s">
        <v>162</v>
      </c>
      <c r="D1" s="3" t="s">
        <v>163</v>
      </c>
      <c r="E1" s="3" t="s">
        <v>164</v>
      </c>
      <c r="F1" s="3" t="s">
        <v>165</v>
      </c>
      <c r="G1" s="3" t="s">
        <v>166</v>
      </c>
      <c r="H1" s="3" t="s">
        <v>167</v>
      </c>
      <c r="I1" s="3" t="s">
        <v>168</v>
      </c>
      <c r="J1" s="3" t="s">
        <v>169</v>
      </c>
      <c r="K1" s="3" t="s">
        <v>170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</row>
    <row r="2" spans="1:24" x14ac:dyDescent="0.25">
      <c r="A2" s="2" t="s">
        <v>13</v>
      </c>
      <c r="B2" s="2" t="s">
        <v>14</v>
      </c>
      <c r="C2" s="4" t="b">
        <f>ISNUMBER( SEARCH("Premium",B2))</f>
        <v>0</v>
      </c>
      <c r="D2" s="4" t="b">
        <f>ISNUMBER( SEARCH("Standard",B2))</f>
        <v>0</v>
      </c>
      <c r="E2" s="4" t="b">
        <f>ISNUMBER( SEARCH("Extended Update support",B2))</f>
        <v>1</v>
      </c>
      <c r="F2" s="4" t="b">
        <f>ISNUMBER( SEARCH("extended life cycle support",B2))</f>
        <v>0</v>
      </c>
      <c r="G2" s="4" t="b">
        <f>ISNUMBER( SEARCH("high availability",B2))</f>
        <v>0</v>
      </c>
      <c r="H2" s="4" t="b">
        <f>ISNUMBER( SEARCH("disaster recovery",B2))</f>
        <v>0</v>
      </c>
      <c r="I2" s="4" t="b">
        <f>OR(ISNUMBER( SEARCH("edge",B2)), ISNUMBER( SEARCH("gateway",B2)), ISNUMBER( SEARCH("endpoint",B2)))</f>
        <v>0</v>
      </c>
      <c r="J2" s="4" t="b">
        <f>ISNUMBER( SEARCH("Resilient Storage",B2))</f>
        <v>0</v>
      </c>
      <c r="N2" s="2" t="s">
        <v>15</v>
      </c>
      <c r="O2" s="2">
        <v>17</v>
      </c>
      <c r="P2" s="2">
        <v>46.58</v>
      </c>
      <c r="Q2" s="2" t="s">
        <v>16</v>
      </c>
      <c r="R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</row>
    <row r="3" spans="1:24" x14ac:dyDescent="0.25">
      <c r="A3" s="2" t="s">
        <v>22</v>
      </c>
      <c r="B3" s="2" t="s">
        <v>23</v>
      </c>
      <c r="C3" s="4" t="b">
        <f t="shared" ref="C3:C47" si="0">ISNUMBER( SEARCH("Premium",B3))</f>
        <v>0</v>
      </c>
      <c r="D3" s="4" t="b">
        <f t="shared" ref="D3:D47" si="1">ISNUMBER( SEARCH("Standard",B3))</f>
        <v>0</v>
      </c>
      <c r="E3" s="4" t="b">
        <f t="shared" ref="E3:E47" si="2">ISNUMBER( SEARCH("Extended Update support",B3))</f>
        <v>0</v>
      </c>
      <c r="F3" s="4" t="b">
        <f t="shared" ref="F3:F47" si="3">ISNUMBER( SEARCH("extended life cycle support",B3))</f>
        <v>0</v>
      </c>
      <c r="G3" s="4" t="b">
        <f t="shared" ref="G3:G47" si="4">ISNUMBER( SEARCH("high availability",B3))</f>
        <v>0</v>
      </c>
      <c r="H3" s="4" t="b">
        <f t="shared" ref="H3:H47" si="5">ISNUMBER( SEARCH("disaster recovery",B3))</f>
        <v>0</v>
      </c>
      <c r="I3" s="4" t="b">
        <f t="shared" ref="I3:I47" si="6">OR(ISNUMBER( SEARCH("edge",B3)), ISNUMBER( SEARCH("gateway",B3)), ISNUMBER( SEARCH("endpoint",B3)))</f>
        <v>0</v>
      </c>
      <c r="J3" s="4" t="b">
        <f t="shared" ref="J3:J47" si="7">ISNUMBER( SEARCH("Resilient Storage",B3))</f>
        <v>0</v>
      </c>
      <c r="N3" s="2" t="s">
        <v>15</v>
      </c>
      <c r="O3" s="2">
        <v>3</v>
      </c>
      <c r="P3" s="2">
        <v>9.32</v>
      </c>
      <c r="Q3" s="2" t="s">
        <v>16</v>
      </c>
      <c r="R3" s="2" t="s">
        <v>24</v>
      </c>
      <c r="U3" s="2" t="s">
        <v>18</v>
      </c>
      <c r="V3" s="2" t="s">
        <v>25</v>
      </c>
      <c r="W3" s="2" t="s">
        <v>26</v>
      </c>
      <c r="X3" s="2" t="s">
        <v>27</v>
      </c>
    </row>
    <row r="4" spans="1:24" x14ac:dyDescent="0.25">
      <c r="A4" s="2" t="s">
        <v>28</v>
      </c>
      <c r="B4" s="2" t="s">
        <v>29</v>
      </c>
      <c r="C4" s="4" t="b">
        <f t="shared" si="0"/>
        <v>0</v>
      </c>
      <c r="D4" s="4" t="b">
        <f t="shared" si="1"/>
        <v>1</v>
      </c>
      <c r="E4" s="4" t="b">
        <f t="shared" si="2"/>
        <v>0</v>
      </c>
      <c r="F4" s="4" t="b">
        <f t="shared" si="3"/>
        <v>0</v>
      </c>
      <c r="G4" s="4" t="b">
        <f t="shared" si="4"/>
        <v>0</v>
      </c>
      <c r="H4" s="4" t="b">
        <f t="shared" si="5"/>
        <v>0</v>
      </c>
      <c r="I4" s="4" t="b">
        <f t="shared" si="6"/>
        <v>0</v>
      </c>
      <c r="J4" s="4" t="b">
        <f t="shared" si="7"/>
        <v>0</v>
      </c>
      <c r="K4" t="s">
        <v>171</v>
      </c>
      <c r="N4" s="2" t="s">
        <v>15</v>
      </c>
      <c r="O4" s="2">
        <v>4485</v>
      </c>
      <c r="P4" s="2">
        <v>12109.5</v>
      </c>
      <c r="Q4" s="2" t="s">
        <v>30</v>
      </c>
      <c r="T4" s="2" t="s">
        <v>31</v>
      </c>
      <c r="U4" s="2" t="s">
        <v>32</v>
      </c>
      <c r="V4" s="2" t="s">
        <v>33</v>
      </c>
      <c r="W4" s="2" t="s">
        <v>34</v>
      </c>
      <c r="X4" s="2" t="s">
        <v>35</v>
      </c>
    </row>
    <row r="5" spans="1:24" x14ac:dyDescent="0.25">
      <c r="A5" s="2" t="s">
        <v>36</v>
      </c>
      <c r="B5" s="2" t="s">
        <v>37</v>
      </c>
      <c r="C5" s="4" t="b">
        <f t="shared" si="0"/>
        <v>0</v>
      </c>
      <c r="D5" s="4" t="b">
        <f t="shared" si="1"/>
        <v>1</v>
      </c>
      <c r="E5" s="4" t="b">
        <f t="shared" si="2"/>
        <v>0</v>
      </c>
      <c r="F5" s="4" t="b">
        <f t="shared" si="3"/>
        <v>0</v>
      </c>
      <c r="G5" s="4" t="b">
        <f t="shared" si="4"/>
        <v>0</v>
      </c>
      <c r="H5" s="4" t="b">
        <f t="shared" si="5"/>
        <v>0</v>
      </c>
      <c r="I5" s="4" t="b">
        <f t="shared" si="6"/>
        <v>0</v>
      </c>
      <c r="J5" s="4" t="b">
        <f t="shared" si="7"/>
        <v>0</v>
      </c>
      <c r="K5" t="s">
        <v>171</v>
      </c>
      <c r="N5" s="2" t="s">
        <v>15</v>
      </c>
      <c r="O5" s="2">
        <v>193200</v>
      </c>
      <c r="P5" s="2">
        <v>521640</v>
      </c>
      <c r="Q5" s="2" t="s">
        <v>30</v>
      </c>
      <c r="T5" s="2" t="s">
        <v>38</v>
      </c>
      <c r="U5" s="2" t="s">
        <v>32</v>
      </c>
      <c r="V5" s="2" t="s">
        <v>33</v>
      </c>
      <c r="W5" s="2" t="s">
        <v>34</v>
      </c>
      <c r="X5" s="2" t="s">
        <v>39</v>
      </c>
    </row>
    <row r="6" spans="1:24" x14ac:dyDescent="0.25">
      <c r="A6" s="2" t="s">
        <v>40</v>
      </c>
      <c r="B6" s="2" t="s">
        <v>41</v>
      </c>
      <c r="C6" s="4" t="b">
        <f t="shared" si="0"/>
        <v>0</v>
      </c>
      <c r="D6" s="4" t="b">
        <f t="shared" si="1"/>
        <v>1</v>
      </c>
      <c r="E6" s="4" t="b">
        <f t="shared" si="2"/>
        <v>0</v>
      </c>
      <c r="F6" s="4" t="b">
        <f t="shared" si="3"/>
        <v>0</v>
      </c>
      <c r="G6" s="4" t="b">
        <f t="shared" si="4"/>
        <v>0</v>
      </c>
      <c r="H6" s="4" t="b">
        <f t="shared" si="5"/>
        <v>0</v>
      </c>
      <c r="I6" s="4" t="b">
        <f t="shared" si="6"/>
        <v>0</v>
      </c>
      <c r="J6" s="4" t="b">
        <f t="shared" si="7"/>
        <v>0</v>
      </c>
      <c r="K6" t="s">
        <v>171</v>
      </c>
      <c r="N6" s="2" t="s">
        <v>15</v>
      </c>
      <c r="O6" s="2">
        <v>386400</v>
      </c>
      <c r="P6" s="2">
        <v>1043280</v>
      </c>
      <c r="Q6" s="2" t="s">
        <v>30</v>
      </c>
      <c r="T6" s="2" t="s">
        <v>42</v>
      </c>
      <c r="U6" s="2" t="s">
        <v>32</v>
      </c>
      <c r="V6" s="2" t="s">
        <v>33</v>
      </c>
      <c r="W6" s="2" t="s">
        <v>34</v>
      </c>
      <c r="X6" s="2" t="s">
        <v>43</v>
      </c>
    </row>
    <row r="7" spans="1:24" x14ac:dyDescent="0.25">
      <c r="A7" s="2" t="s">
        <v>44</v>
      </c>
      <c r="B7" s="2" t="s">
        <v>45</v>
      </c>
      <c r="C7" s="4" t="b">
        <f t="shared" si="0"/>
        <v>1</v>
      </c>
      <c r="D7" s="4" t="b">
        <f t="shared" si="1"/>
        <v>0</v>
      </c>
      <c r="E7" s="4" t="b">
        <f t="shared" si="2"/>
        <v>0</v>
      </c>
      <c r="F7" s="4" t="b">
        <f t="shared" si="3"/>
        <v>0</v>
      </c>
      <c r="G7" s="4" t="b">
        <f t="shared" si="4"/>
        <v>0</v>
      </c>
      <c r="H7" s="4" t="b">
        <f t="shared" si="5"/>
        <v>0</v>
      </c>
      <c r="I7" s="4" t="b">
        <f t="shared" si="6"/>
        <v>0</v>
      </c>
      <c r="J7" s="4" t="b">
        <f t="shared" si="7"/>
        <v>0</v>
      </c>
      <c r="K7" t="s">
        <v>171</v>
      </c>
      <c r="N7" s="2" t="s">
        <v>15</v>
      </c>
      <c r="O7" s="2">
        <v>6037</v>
      </c>
      <c r="P7" s="2">
        <v>16301.25</v>
      </c>
      <c r="Q7" s="2" t="s">
        <v>30</v>
      </c>
      <c r="T7" s="2" t="s">
        <v>31</v>
      </c>
      <c r="U7" s="2" t="s">
        <v>46</v>
      </c>
      <c r="V7" s="2" t="s">
        <v>33</v>
      </c>
      <c r="W7" s="2" t="s">
        <v>34</v>
      </c>
      <c r="X7" s="2" t="s">
        <v>47</v>
      </c>
    </row>
    <row r="8" spans="1:24" x14ac:dyDescent="0.25">
      <c r="A8" s="2" t="s">
        <v>48</v>
      </c>
      <c r="B8" s="2" t="s">
        <v>49</v>
      </c>
      <c r="C8" s="4" t="b">
        <f t="shared" si="0"/>
        <v>1</v>
      </c>
      <c r="D8" s="4" t="b">
        <f t="shared" si="1"/>
        <v>0</v>
      </c>
      <c r="E8" s="4" t="b">
        <f t="shared" si="2"/>
        <v>0</v>
      </c>
      <c r="F8" s="4" t="b">
        <f t="shared" si="3"/>
        <v>0</v>
      </c>
      <c r="G8" s="4" t="b">
        <f t="shared" si="4"/>
        <v>0</v>
      </c>
      <c r="H8" s="4" t="b">
        <f t="shared" si="5"/>
        <v>0</v>
      </c>
      <c r="I8" s="4" t="b">
        <f t="shared" si="6"/>
        <v>0</v>
      </c>
      <c r="J8" s="4" t="b">
        <f t="shared" si="7"/>
        <v>0</v>
      </c>
      <c r="K8" t="s">
        <v>171</v>
      </c>
      <c r="N8" s="2" t="s">
        <v>15</v>
      </c>
      <c r="O8" s="2">
        <v>258750</v>
      </c>
      <c r="P8" s="2">
        <v>698625</v>
      </c>
      <c r="Q8" s="2" t="s">
        <v>30</v>
      </c>
      <c r="T8" s="2" t="s">
        <v>38</v>
      </c>
      <c r="U8" s="2" t="s">
        <v>46</v>
      </c>
      <c r="V8" s="2" t="s">
        <v>33</v>
      </c>
      <c r="W8" s="2" t="s">
        <v>34</v>
      </c>
      <c r="X8" s="2" t="s">
        <v>50</v>
      </c>
    </row>
    <row r="9" spans="1:24" x14ac:dyDescent="0.25">
      <c r="A9" s="2" t="s">
        <v>51</v>
      </c>
      <c r="B9" s="2" t="s">
        <v>52</v>
      </c>
      <c r="C9" s="4" t="b">
        <f t="shared" si="0"/>
        <v>1</v>
      </c>
      <c r="D9" s="4" t="b">
        <f t="shared" si="1"/>
        <v>0</v>
      </c>
      <c r="E9" s="4" t="b">
        <f t="shared" si="2"/>
        <v>0</v>
      </c>
      <c r="F9" s="4" t="b">
        <f t="shared" si="3"/>
        <v>0</v>
      </c>
      <c r="G9" s="4" t="b">
        <f t="shared" si="4"/>
        <v>0</v>
      </c>
      <c r="H9" s="4" t="b">
        <f t="shared" si="5"/>
        <v>0</v>
      </c>
      <c r="I9" s="4" t="b">
        <f t="shared" si="6"/>
        <v>0</v>
      </c>
      <c r="J9" s="4" t="b">
        <f t="shared" si="7"/>
        <v>0</v>
      </c>
      <c r="K9" t="s">
        <v>171</v>
      </c>
      <c r="N9" s="2" t="s">
        <v>15</v>
      </c>
      <c r="O9" s="2">
        <v>517500</v>
      </c>
      <c r="P9" s="2">
        <v>1397250</v>
      </c>
      <c r="Q9" s="2" t="s">
        <v>30</v>
      </c>
      <c r="T9" s="2" t="s">
        <v>53</v>
      </c>
      <c r="U9" s="2" t="s">
        <v>46</v>
      </c>
      <c r="V9" s="2" t="s">
        <v>33</v>
      </c>
      <c r="W9" s="2" t="s">
        <v>34</v>
      </c>
      <c r="X9" s="2" t="s">
        <v>54</v>
      </c>
    </row>
    <row r="10" spans="1:24" x14ac:dyDescent="0.25">
      <c r="A10" s="2" t="s">
        <v>55</v>
      </c>
      <c r="B10" s="2" t="s">
        <v>56</v>
      </c>
      <c r="C10" s="4" t="b">
        <f t="shared" si="0"/>
        <v>0</v>
      </c>
      <c r="D10" s="4" t="b">
        <f t="shared" si="1"/>
        <v>0</v>
      </c>
      <c r="E10" s="4" t="b">
        <f t="shared" si="2"/>
        <v>0</v>
      </c>
      <c r="F10" s="4" t="b">
        <f t="shared" si="3"/>
        <v>1</v>
      </c>
      <c r="G10" s="4" t="b">
        <f t="shared" si="4"/>
        <v>0</v>
      </c>
      <c r="H10" s="4" t="b">
        <f t="shared" si="5"/>
        <v>0</v>
      </c>
      <c r="I10" s="4" t="b">
        <f t="shared" si="6"/>
        <v>0</v>
      </c>
      <c r="J10" s="4" t="b">
        <f t="shared" si="7"/>
        <v>0</v>
      </c>
      <c r="N10" s="2" t="s">
        <v>15</v>
      </c>
      <c r="O10" s="2">
        <v>37</v>
      </c>
      <c r="Q10" s="2" t="s">
        <v>16</v>
      </c>
      <c r="R10" s="2" t="s">
        <v>17</v>
      </c>
      <c r="U10" s="2" t="s">
        <v>18</v>
      </c>
      <c r="V10" s="2" t="s">
        <v>33</v>
      </c>
      <c r="W10" s="2" t="s">
        <v>26</v>
      </c>
    </row>
    <row r="11" spans="1:24" x14ac:dyDescent="0.25">
      <c r="A11" s="2" t="s">
        <v>57</v>
      </c>
      <c r="B11" s="2" t="s">
        <v>58</v>
      </c>
      <c r="C11" s="4" t="b">
        <f t="shared" si="0"/>
        <v>0</v>
      </c>
      <c r="D11" s="4" t="b">
        <f t="shared" si="1"/>
        <v>0</v>
      </c>
      <c r="E11" s="4" t="b">
        <f t="shared" si="2"/>
        <v>0</v>
      </c>
      <c r="F11" s="4" t="b">
        <f t="shared" si="3"/>
        <v>1</v>
      </c>
      <c r="G11" s="4" t="b">
        <f t="shared" si="4"/>
        <v>0</v>
      </c>
      <c r="H11" s="4" t="b">
        <f t="shared" si="5"/>
        <v>0</v>
      </c>
      <c r="I11" s="4" t="b">
        <f t="shared" si="6"/>
        <v>0</v>
      </c>
      <c r="J11" s="4" t="b">
        <f t="shared" si="7"/>
        <v>0</v>
      </c>
      <c r="N11" s="2" t="s">
        <v>15</v>
      </c>
      <c r="O11" s="2">
        <v>58</v>
      </c>
      <c r="Q11" s="2" t="s">
        <v>16</v>
      </c>
      <c r="R11" s="2" t="s">
        <v>17</v>
      </c>
      <c r="U11" s="2" t="s">
        <v>18</v>
      </c>
      <c r="V11" s="2" t="s">
        <v>59</v>
      </c>
      <c r="W11" s="2" t="s">
        <v>26</v>
      </c>
    </row>
    <row r="12" spans="1:24" x14ac:dyDescent="0.25">
      <c r="A12" s="2" t="s">
        <v>60</v>
      </c>
      <c r="B12" s="2" t="s">
        <v>61</v>
      </c>
      <c r="C12" s="4" t="b">
        <f t="shared" si="0"/>
        <v>0</v>
      </c>
      <c r="D12" s="4" t="b">
        <f t="shared" si="1"/>
        <v>0</v>
      </c>
      <c r="E12" s="4" t="b">
        <f t="shared" si="2"/>
        <v>0</v>
      </c>
      <c r="F12" s="4" t="b">
        <f t="shared" si="3"/>
        <v>0</v>
      </c>
      <c r="G12" s="4" t="b">
        <f t="shared" si="4"/>
        <v>0</v>
      </c>
      <c r="H12" s="4" t="b">
        <f t="shared" si="5"/>
        <v>0</v>
      </c>
      <c r="I12" s="4" t="b">
        <f t="shared" si="6"/>
        <v>0</v>
      </c>
      <c r="J12" s="4" t="b">
        <f t="shared" si="7"/>
        <v>0</v>
      </c>
      <c r="N12" s="2" t="s">
        <v>15</v>
      </c>
      <c r="O12" s="2">
        <v>62</v>
      </c>
      <c r="P12" s="2">
        <v>167.67</v>
      </c>
      <c r="Q12" s="2" t="s">
        <v>16</v>
      </c>
      <c r="R12" s="2" t="s">
        <v>24</v>
      </c>
      <c r="U12" s="2" t="s">
        <v>62</v>
      </c>
      <c r="V12" s="2" t="s">
        <v>19</v>
      </c>
      <c r="W12" s="2" t="s">
        <v>26</v>
      </c>
      <c r="X12" s="2" t="s">
        <v>63</v>
      </c>
    </row>
    <row r="13" spans="1:24" x14ac:dyDescent="0.25">
      <c r="A13" s="2" t="s">
        <v>64</v>
      </c>
      <c r="B13" s="2" t="s">
        <v>65</v>
      </c>
      <c r="C13" s="4" t="b">
        <f t="shared" si="0"/>
        <v>1</v>
      </c>
      <c r="D13" s="4" t="b">
        <f t="shared" si="1"/>
        <v>0</v>
      </c>
      <c r="E13" s="4" t="b">
        <f t="shared" si="2"/>
        <v>0</v>
      </c>
      <c r="F13" s="4" t="b">
        <f t="shared" si="3"/>
        <v>0</v>
      </c>
      <c r="G13" s="4" t="b">
        <f t="shared" si="4"/>
        <v>0</v>
      </c>
      <c r="H13" s="4" t="b">
        <f t="shared" si="5"/>
        <v>0</v>
      </c>
      <c r="I13" s="4" t="b">
        <f t="shared" si="6"/>
        <v>0</v>
      </c>
      <c r="J13" s="4" t="b">
        <f t="shared" si="7"/>
        <v>0</v>
      </c>
      <c r="K13" t="s">
        <v>172</v>
      </c>
      <c r="N13" s="2" t="s">
        <v>15</v>
      </c>
      <c r="O13" s="2">
        <v>29</v>
      </c>
      <c r="P13" s="2">
        <v>78.25</v>
      </c>
      <c r="Q13" s="2" t="s">
        <v>16</v>
      </c>
      <c r="R13" s="2" t="s">
        <v>24</v>
      </c>
      <c r="U13" s="2" t="s">
        <v>46</v>
      </c>
      <c r="V13" s="2" t="s">
        <v>25</v>
      </c>
      <c r="W13" s="2" t="s">
        <v>66</v>
      </c>
      <c r="X13" s="2" t="s">
        <v>67</v>
      </c>
    </row>
    <row r="14" spans="1:24" x14ac:dyDescent="0.25">
      <c r="A14" s="2" t="s">
        <v>68</v>
      </c>
      <c r="B14" s="2" t="s">
        <v>69</v>
      </c>
      <c r="C14" s="4" t="b">
        <f t="shared" si="0"/>
        <v>0</v>
      </c>
      <c r="D14" s="4" t="b">
        <f t="shared" si="1"/>
        <v>1</v>
      </c>
      <c r="E14" s="4" t="b">
        <f t="shared" si="2"/>
        <v>0</v>
      </c>
      <c r="F14" s="4" t="b">
        <f t="shared" si="3"/>
        <v>0</v>
      </c>
      <c r="G14" s="4" t="b">
        <f t="shared" si="4"/>
        <v>0</v>
      </c>
      <c r="H14" s="4" t="b">
        <f t="shared" si="5"/>
        <v>0</v>
      </c>
      <c r="I14" s="4" t="b">
        <f t="shared" si="6"/>
        <v>0</v>
      </c>
      <c r="J14" s="4" t="b">
        <f t="shared" si="7"/>
        <v>0</v>
      </c>
      <c r="K14" t="s">
        <v>172</v>
      </c>
      <c r="N14" s="2" t="s">
        <v>15</v>
      </c>
      <c r="O14" s="2">
        <v>19</v>
      </c>
      <c r="P14" s="2">
        <v>50.3</v>
      </c>
      <c r="Q14" s="2" t="s">
        <v>16</v>
      </c>
      <c r="R14" s="2" t="s">
        <v>24</v>
      </c>
      <c r="U14" s="2" t="s">
        <v>32</v>
      </c>
      <c r="V14" s="2" t="s">
        <v>31</v>
      </c>
      <c r="W14" s="2" t="s">
        <v>66</v>
      </c>
      <c r="X14" s="2" t="s">
        <v>70</v>
      </c>
    </row>
    <row r="15" spans="1:24" x14ac:dyDescent="0.25">
      <c r="A15" s="2" t="s">
        <v>71</v>
      </c>
      <c r="B15" s="2" t="s">
        <v>72</v>
      </c>
      <c r="C15" s="4" t="b">
        <f t="shared" si="0"/>
        <v>0</v>
      </c>
      <c r="D15" s="4" t="b">
        <f t="shared" si="1"/>
        <v>0</v>
      </c>
      <c r="E15" s="4" t="b">
        <f t="shared" si="2"/>
        <v>0</v>
      </c>
      <c r="F15" s="4" t="b">
        <f t="shared" si="3"/>
        <v>0</v>
      </c>
      <c r="G15" s="4" t="b">
        <f t="shared" si="4"/>
        <v>0</v>
      </c>
      <c r="H15" s="4" t="b">
        <f t="shared" si="5"/>
        <v>0</v>
      </c>
      <c r="I15" s="4" t="b">
        <f t="shared" si="6"/>
        <v>0</v>
      </c>
      <c r="J15" s="4" t="b">
        <f t="shared" si="7"/>
        <v>0</v>
      </c>
      <c r="K15" t="s">
        <v>172</v>
      </c>
      <c r="N15" s="2" t="s">
        <v>15</v>
      </c>
      <c r="O15" s="2">
        <v>12</v>
      </c>
      <c r="P15" s="2">
        <v>31.67</v>
      </c>
      <c r="Q15" s="2" t="s">
        <v>16</v>
      </c>
      <c r="R15" s="2" t="s">
        <v>24</v>
      </c>
      <c r="U15" s="2" t="s">
        <v>62</v>
      </c>
      <c r="V15" s="2" t="s">
        <v>25</v>
      </c>
      <c r="W15" s="2" t="s">
        <v>66</v>
      </c>
      <c r="X15" s="2" t="s">
        <v>73</v>
      </c>
    </row>
    <row r="16" spans="1:24" x14ac:dyDescent="0.25">
      <c r="A16" s="2" t="s">
        <v>74</v>
      </c>
      <c r="B16" s="2" t="s">
        <v>75</v>
      </c>
      <c r="C16" s="4" t="b">
        <f t="shared" si="0"/>
        <v>0</v>
      </c>
      <c r="D16" s="4" t="b">
        <f t="shared" si="1"/>
        <v>0</v>
      </c>
      <c r="E16" s="4" t="b">
        <f t="shared" si="2"/>
        <v>0</v>
      </c>
      <c r="F16" s="4" t="b">
        <f t="shared" si="3"/>
        <v>0</v>
      </c>
      <c r="G16" s="4" t="b">
        <f t="shared" si="4"/>
        <v>0</v>
      </c>
      <c r="H16" s="4" t="b">
        <f t="shared" si="5"/>
        <v>0</v>
      </c>
      <c r="I16" s="4" t="b">
        <f t="shared" si="6"/>
        <v>0</v>
      </c>
      <c r="J16" s="4" t="b">
        <f t="shared" si="7"/>
        <v>0</v>
      </c>
      <c r="K16" t="s">
        <v>172</v>
      </c>
      <c r="N16" s="2" t="s">
        <v>15</v>
      </c>
      <c r="O16" s="2">
        <v>46</v>
      </c>
      <c r="P16" s="2">
        <v>124.82</v>
      </c>
      <c r="Q16" s="2" t="s">
        <v>16</v>
      </c>
      <c r="R16" s="2" t="s">
        <v>76</v>
      </c>
      <c r="U16" s="2" t="s">
        <v>62</v>
      </c>
      <c r="V16" s="2" t="s">
        <v>19</v>
      </c>
      <c r="W16" s="2" t="s">
        <v>26</v>
      </c>
      <c r="X16" s="2" t="s">
        <v>77</v>
      </c>
    </row>
    <row r="17" spans="1:24" x14ac:dyDescent="0.25">
      <c r="A17" s="2" t="s">
        <v>78</v>
      </c>
      <c r="B17" s="2" t="s">
        <v>79</v>
      </c>
      <c r="C17" s="4" t="b">
        <f t="shared" si="0"/>
        <v>1</v>
      </c>
      <c r="D17" s="4" t="b">
        <f t="shared" si="1"/>
        <v>0</v>
      </c>
      <c r="E17" s="4" t="b">
        <f t="shared" si="2"/>
        <v>0</v>
      </c>
      <c r="F17" s="4" t="b">
        <f t="shared" si="3"/>
        <v>0</v>
      </c>
      <c r="G17" s="4" t="b">
        <f t="shared" si="4"/>
        <v>0</v>
      </c>
      <c r="H17" s="4" t="b">
        <f t="shared" si="5"/>
        <v>0</v>
      </c>
      <c r="I17" s="4" t="b">
        <f t="shared" si="6"/>
        <v>0</v>
      </c>
      <c r="J17" s="4" t="b">
        <f t="shared" si="7"/>
        <v>0</v>
      </c>
      <c r="N17" s="2" t="s">
        <v>15</v>
      </c>
      <c r="O17" s="2">
        <v>7762</v>
      </c>
      <c r="P17" s="2">
        <v>20958.75</v>
      </c>
      <c r="Q17" s="2" t="s">
        <v>80</v>
      </c>
      <c r="U17" s="2" t="s">
        <v>46</v>
      </c>
      <c r="W17" s="2" t="s">
        <v>81</v>
      </c>
      <c r="X17" s="2" t="s">
        <v>82</v>
      </c>
    </row>
    <row r="18" spans="1:24" x14ac:dyDescent="0.25">
      <c r="A18" s="2" t="s">
        <v>83</v>
      </c>
      <c r="B18" s="2" t="s">
        <v>84</v>
      </c>
      <c r="C18" s="4" t="b">
        <f t="shared" si="0"/>
        <v>1</v>
      </c>
      <c r="D18" s="4" t="b">
        <f t="shared" si="1"/>
        <v>0</v>
      </c>
      <c r="E18" s="4" t="b">
        <f t="shared" si="2"/>
        <v>0</v>
      </c>
      <c r="F18" s="4" t="b">
        <f t="shared" si="3"/>
        <v>0</v>
      </c>
      <c r="G18" s="4" t="b">
        <f t="shared" si="4"/>
        <v>0</v>
      </c>
      <c r="H18" s="4" t="b">
        <f t="shared" si="5"/>
        <v>0</v>
      </c>
      <c r="I18" s="4" t="b">
        <f t="shared" si="6"/>
        <v>0</v>
      </c>
      <c r="J18" s="4" t="b">
        <f t="shared" si="7"/>
        <v>0</v>
      </c>
      <c r="N18" s="2" t="s">
        <v>15</v>
      </c>
      <c r="O18" s="2">
        <v>14490</v>
      </c>
      <c r="P18" s="2">
        <v>39123</v>
      </c>
      <c r="Q18" s="2" t="s">
        <v>80</v>
      </c>
      <c r="U18" s="2" t="s">
        <v>46</v>
      </c>
      <c r="W18" s="2" t="s">
        <v>81</v>
      </c>
      <c r="X18" s="2" t="s">
        <v>85</v>
      </c>
    </row>
    <row r="19" spans="1:24" x14ac:dyDescent="0.25">
      <c r="A19" s="2" t="s">
        <v>86</v>
      </c>
      <c r="B19" s="2" t="s">
        <v>87</v>
      </c>
      <c r="C19" s="4" t="b">
        <f t="shared" si="0"/>
        <v>1</v>
      </c>
      <c r="D19" s="4" t="b">
        <f t="shared" si="1"/>
        <v>0</v>
      </c>
      <c r="E19" s="4" t="b">
        <f t="shared" si="2"/>
        <v>0</v>
      </c>
      <c r="F19" s="4" t="b">
        <f t="shared" si="3"/>
        <v>0</v>
      </c>
      <c r="G19" s="4" t="b">
        <f t="shared" si="4"/>
        <v>0</v>
      </c>
      <c r="H19" s="4" t="b">
        <f t="shared" si="5"/>
        <v>0</v>
      </c>
      <c r="I19" s="4" t="b">
        <f t="shared" si="6"/>
        <v>0</v>
      </c>
      <c r="J19" s="4" t="b">
        <f t="shared" si="7"/>
        <v>0</v>
      </c>
      <c r="N19" s="2" t="s">
        <v>15</v>
      </c>
      <c r="O19" s="2">
        <v>25875</v>
      </c>
      <c r="P19" s="2">
        <v>69862.5</v>
      </c>
      <c r="Q19" s="2" t="s">
        <v>80</v>
      </c>
      <c r="U19" s="2" t="s">
        <v>46</v>
      </c>
      <c r="W19" s="2" t="s">
        <v>81</v>
      </c>
      <c r="X19" s="2" t="s">
        <v>88</v>
      </c>
    </row>
    <row r="20" spans="1:24" x14ac:dyDescent="0.25">
      <c r="A20" s="2" t="s">
        <v>89</v>
      </c>
      <c r="B20" s="2" t="s">
        <v>90</v>
      </c>
      <c r="C20" s="4" t="b">
        <f t="shared" si="0"/>
        <v>1</v>
      </c>
      <c r="D20" s="4" t="b">
        <f t="shared" si="1"/>
        <v>0</v>
      </c>
      <c r="E20" s="4" t="b">
        <f t="shared" si="2"/>
        <v>0</v>
      </c>
      <c r="F20" s="4" t="b">
        <f t="shared" si="3"/>
        <v>0</v>
      </c>
      <c r="G20" s="4" t="b">
        <f t="shared" si="4"/>
        <v>0</v>
      </c>
      <c r="H20" s="4" t="b">
        <f t="shared" si="5"/>
        <v>0</v>
      </c>
      <c r="I20" s="4" t="b">
        <f t="shared" si="6"/>
        <v>0</v>
      </c>
      <c r="J20" s="4" t="b">
        <f t="shared" si="7"/>
        <v>0</v>
      </c>
      <c r="N20" s="2" t="s">
        <v>15</v>
      </c>
      <c r="O20" s="2">
        <v>50456</v>
      </c>
      <c r="P20" s="2">
        <v>136231.88</v>
      </c>
      <c r="Q20" s="2" t="s">
        <v>80</v>
      </c>
      <c r="U20" s="2" t="s">
        <v>46</v>
      </c>
      <c r="W20" s="2" t="s">
        <v>81</v>
      </c>
      <c r="X20" s="2" t="s">
        <v>91</v>
      </c>
    </row>
    <row r="21" spans="1:24" x14ac:dyDescent="0.25">
      <c r="A21" s="2" t="s">
        <v>92</v>
      </c>
      <c r="B21" s="2" t="s">
        <v>93</v>
      </c>
      <c r="C21" s="4" t="b">
        <f t="shared" si="0"/>
        <v>1</v>
      </c>
      <c r="D21" s="4" t="b">
        <f t="shared" si="1"/>
        <v>0</v>
      </c>
      <c r="E21" s="4" t="b">
        <f t="shared" si="2"/>
        <v>0</v>
      </c>
      <c r="F21" s="4" t="b">
        <f t="shared" si="3"/>
        <v>0</v>
      </c>
      <c r="G21" s="4" t="b">
        <f t="shared" si="4"/>
        <v>0</v>
      </c>
      <c r="H21" s="4" t="b">
        <f t="shared" si="5"/>
        <v>0</v>
      </c>
      <c r="I21" s="4" t="b">
        <f t="shared" si="6"/>
        <v>0</v>
      </c>
      <c r="J21" s="4" t="b">
        <f t="shared" si="7"/>
        <v>0</v>
      </c>
      <c r="N21" s="2" t="s">
        <v>15</v>
      </c>
      <c r="O21" s="2">
        <v>73744</v>
      </c>
      <c r="P21" s="2">
        <v>199108.13</v>
      </c>
      <c r="Q21" s="2" t="s">
        <v>80</v>
      </c>
      <c r="U21" s="2" t="s">
        <v>46</v>
      </c>
      <c r="W21" s="2" t="s">
        <v>81</v>
      </c>
      <c r="X21" s="2" t="s">
        <v>94</v>
      </c>
    </row>
    <row r="22" spans="1:24" x14ac:dyDescent="0.25">
      <c r="A22" s="2" t="s">
        <v>95</v>
      </c>
      <c r="B22" s="2" t="s">
        <v>96</v>
      </c>
      <c r="C22" s="4" t="b">
        <f t="shared" si="0"/>
        <v>1</v>
      </c>
      <c r="D22" s="4" t="b">
        <f t="shared" si="1"/>
        <v>0</v>
      </c>
      <c r="E22" s="4" t="b">
        <f t="shared" si="2"/>
        <v>0</v>
      </c>
      <c r="F22" s="4" t="b">
        <f t="shared" si="3"/>
        <v>0</v>
      </c>
      <c r="G22" s="4" t="b">
        <f t="shared" si="4"/>
        <v>0</v>
      </c>
      <c r="H22" s="4" t="b">
        <f t="shared" si="5"/>
        <v>0</v>
      </c>
      <c r="I22" s="4" t="b">
        <f t="shared" si="6"/>
        <v>0</v>
      </c>
      <c r="J22" s="4" t="b">
        <f t="shared" si="7"/>
        <v>0</v>
      </c>
      <c r="N22" s="2" t="s">
        <v>15</v>
      </c>
      <c r="O22" s="2">
        <v>95737</v>
      </c>
      <c r="P22" s="2">
        <v>258491.25</v>
      </c>
      <c r="Q22" s="2" t="s">
        <v>80</v>
      </c>
      <c r="U22" s="2" t="s">
        <v>46</v>
      </c>
      <c r="W22" s="2" t="s">
        <v>81</v>
      </c>
      <c r="X22" s="2" t="s">
        <v>97</v>
      </c>
    </row>
    <row r="23" spans="1:24" x14ac:dyDescent="0.25">
      <c r="A23" s="2" t="s">
        <v>98</v>
      </c>
      <c r="B23" s="2" t="s">
        <v>99</v>
      </c>
      <c r="C23" s="4" t="b">
        <f t="shared" si="0"/>
        <v>1</v>
      </c>
      <c r="D23" s="4" t="b">
        <f t="shared" si="1"/>
        <v>0</v>
      </c>
      <c r="E23" s="4" t="b">
        <f t="shared" si="2"/>
        <v>0</v>
      </c>
      <c r="F23" s="4" t="b">
        <f t="shared" si="3"/>
        <v>0</v>
      </c>
      <c r="G23" s="4" t="b">
        <f t="shared" si="4"/>
        <v>0</v>
      </c>
      <c r="H23" s="4" t="b">
        <f t="shared" si="5"/>
        <v>0</v>
      </c>
      <c r="I23" s="4" t="b">
        <f t="shared" si="6"/>
        <v>0</v>
      </c>
      <c r="J23" s="4" t="b">
        <f t="shared" si="7"/>
        <v>0</v>
      </c>
      <c r="N23" s="2" t="s">
        <v>15</v>
      </c>
      <c r="O23" s="2">
        <v>116437</v>
      </c>
      <c r="P23" s="2">
        <v>314381.25</v>
      </c>
      <c r="Q23" s="2" t="s">
        <v>80</v>
      </c>
      <c r="U23" s="2" t="s">
        <v>46</v>
      </c>
      <c r="W23" s="2" t="s">
        <v>81</v>
      </c>
      <c r="X23" s="2" t="s">
        <v>100</v>
      </c>
    </row>
    <row r="24" spans="1:24" x14ac:dyDescent="0.25">
      <c r="A24" s="2" t="s">
        <v>101</v>
      </c>
      <c r="B24" s="2" t="s">
        <v>102</v>
      </c>
      <c r="C24" s="4" t="b">
        <f t="shared" si="0"/>
        <v>1</v>
      </c>
      <c r="D24" s="4" t="b">
        <f t="shared" si="1"/>
        <v>0</v>
      </c>
      <c r="E24" s="4" t="b">
        <f t="shared" si="2"/>
        <v>0</v>
      </c>
      <c r="F24" s="4" t="b">
        <f t="shared" si="3"/>
        <v>0</v>
      </c>
      <c r="G24" s="4" t="b">
        <f t="shared" si="4"/>
        <v>0</v>
      </c>
      <c r="H24" s="4" t="b">
        <f t="shared" si="5"/>
        <v>0</v>
      </c>
      <c r="I24" s="4" t="b">
        <f t="shared" si="6"/>
        <v>0</v>
      </c>
      <c r="J24" s="4" t="b">
        <f t="shared" si="7"/>
        <v>0</v>
      </c>
      <c r="N24" s="2" t="s">
        <v>15</v>
      </c>
      <c r="O24" s="2">
        <v>225112</v>
      </c>
      <c r="P24" s="2">
        <v>607803.75</v>
      </c>
      <c r="Q24" s="2" t="s">
        <v>80</v>
      </c>
      <c r="U24" s="2" t="s">
        <v>46</v>
      </c>
      <c r="W24" s="2" t="s">
        <v>81</v>
      </c>
      <c r="X24" s="2" t="s">
        <v>103</v>
      </c>
    </row>
    <row r="25" spans="1:24" x14ac:dyDescent="0.25">
      <c r="A25" s="2" t="s">
        <v>104</v>
      </c>
      <c r="B25" s="2" t="s">
        <v>105</v>
      </c>
      <c r="C25" s="4" t="b">
        <f t="shared" si="0"/>
        <v>0</v>
      </c>
      <c r="D25" s="4" t="b">
        <f t="shared" si="1"/>
        <v>1</v>
      </c>
      <c r="E25" s="4" t="b">
        <f t="shared" si="2"/>
        <v>0</v>
      </c>
      <c r="F25" s="4" t="b">
        <f t="shared" si="3"/>
        <v>0</v>
      </c>
      <c r="G25" s="4" t="b">
        <f t="shared" si="4"/>
        <v>0</v>
      </c>
      <c r="H25" s="4" t="b">
        <f t="shared" si="5"/>
        <v>0</v>
      </c>
      <c r="I25" s="4" t="b">
        <f t="shared" si="6"/>
        <v>0</v>
      </c>
      <c r="J25" s="4" t="b">
        <f t="shared" si="7"/>
        <v>0</v>
      </c>
      <c r="N25" s="2" t="s">
        <v>15</v>
      </c>
      <c r="O25" s="2">
        <v>5822</v>
      </c>
      <c r="P25" s="2">
        <v>15719.06</v>
      </c>
      <c r="Q25" s="2" t="s">
        <v>80</v>
      </c>
      <c r="U25" s="2" t="s">
        <v>32</v>
      </c>
      <c r="W25" s="2" t="s">
        <v>81</v>
      </c>
      <c r="X25" s="2" t="s">
        <v>106</v>
      </c>
    </row>
    <row r="26" spans="1:24" x14ac:dyDescent="0.25">
      <c r="A26" s="2" t="s">
        <v>107</v>
      </c>
      <c r="B26" s="2" t="s">
        <v>108</v>
      </c>
      <c r="C26" s="4" t="b">
        <f t="shared" si="0"/>
        <v>0</v>
      </c>
      <c r="D26" s="4" t="b">
        <f t="shared" si="1"/>
        <v>1</v>
      </c>
      <c r="E26" s="4" t="b">
        <f t="shared" si="2"/>
        <v>0</v>
      </c>
      <c r="F26" s="4" t="b">
        <f t="shared" si="3"/>
        <v>0</v>
      </c>
      <c r="G26" s="4" t="b">
        <f t="shared" si="4"/>
        <v>0</v>
      </c>
      <c r="H26" s="4" t="b">
        <f t="shared" si="5"/>
        <v>0</v>
      </c>
      <c r="I26" s="4" t="b">
        <f t="shared" si="6"/>
        <v>0</v>
      </c>
      <c r="J26" s="4" t="b">
        <f t="shared" si="7"/>
        <v>0</v>
      </c>
      <c r="N26" s="2" t="s">
        <v>15</v>
      </c>
      <c r="O26" s="2">
        <v>10868</v>
      </c>
      <c r="P26" s="2">
        <v>29342.25</v>
      </c>
      <c r="Q26" s="2" t="s">
        <v>80</v>
      </c>
      <c r="U26" s="2" t="s">
        <v>32</v>
      </c>
      <c r="W26" s="2" t="s">
        <v>81</v>
      </c>
      <c r="X26" s="2" t="s">
        <v>109</v>
      </c>
    </row>
    <row r="27" spans="1:24" x14ac:dyDescent="0.25">
      <c r="A27" s="2" t="s">
        <v>110</v>
      </c>
      <c r="B27" s="2" t="s">
        <v>111</v>
      </c>
      <c r="C27" s="4" t="b">
        <f t="shared" si="0"/>
        <v>0</v>
      </c>
      <c r="D27" s="4" t="b">
        <f t="shared" si="1"/>
        <v>1</v>
      </c>
      <c r="E27" s="4" t="b">
        <f t="shared" si="2"/>
        <v>0</v>
      </c>
      <c r="F27" s="4" t="b">
        <f t="shared" si="3"/>
        <v>0</v>
      </c>
      <c r="G27" s="4" t="b">
        <f t="shared" si="4"/>
        <v>0</v>
      </c>
      <c r="H27" s="4" t="b">
        <f t="shared" si="5"/>
        <v>0</v>
      </c>
      <c r="I27" s="4" t="b">
        <f t="shared" si="6"/>
        <v>0</v>
      </c>
      <c r="J27" s="4" t="b">
        <f t="shared" si="7"/>
        <v>0</v>
      </c>
      <c r="N27" s="2" t="s">
        <v>15</v>
      </c>
      <c r="O27" s="2">
        <v>19406</v>
      </c>
      <c r="P27" s="2">
        <v>52396.88</v>
      </c>
      <c r="Q27" s="2" t="s">
        <v>80</v>
      </c>
      <c r="U27" s="2" t="s">
        <v>32</v>
      </c>
      <c r="W27" s="2" t="s">
        <v>81</v>
      </c>
      <c r="X27" s="2" t="s">
        <v>112</v>
      </c>
    </row>
    <row r="28" spans="1:24" x14ac:dyDescent="0.25">
      <c r="A28" s="2" t="s">
        <v>113</v>
      </c>
      <c r="B28" s="2" t="s">
        <v>114</v>
      </c>
      <c r="C28" s="4" t="b">
        <f t="shared" si="0"/>
        <v>0</v>
      </c>
      <c r="D28" s="4" t="b">
        <f t="shared" si="1"/>
        <v>1</v>
      </c>
      <c r="E28" s="4" t="b">
        <f t="shared" si="2"/>
        <v>0</v>
      </c>
      <c r="F28" s="4" t="b">
        <f t="shared" si="3"/>
        <v>0</v>
      </c>
      <c r="G28" s="4" t="b">
        <f t="shared" si="4"/>
        <v>0</v>
      </c>
      <c r="H28" s="4" t="b">
        <f t="shared" si="5"/>
        <v>0</v>
      </c>
      <c r="I28" s="4" t="b">
        <f t="shared" si="6"/>
        <v>0</v>
      </c>
      <c r="J28" s="4" t="b">
        <f t="shared" si="7"/>
        <v>0</v>
      </c>
      <c r="N28" s="2" t="s">
        <v>15</v>
      </c>
      <c r="O28" s="2">
        <v>37842</v>
      </c>
      <c r="P28" s="2">
        <v>102174.37</v>
      </c>
      <c r="Q28" s="2" t="s">
        <v>80</v>
      </c>
      <c r="U28" s="2" t="s">
        <v>32</v>
      </c>
      <c r="W28" s="2" t="s">
        <v>81</v>
      </c>
      <c r="X28" s="2" t="s">
        <v>115</v>
      </c>
    </row>
    <row r="29" spans="1:24" x14ac:dyDescent="0.25">
      <c r="A29" s="2" t="s">
        <v>116</v>
      </c>
      <c r="B29" s="2" t="s">
        <v>117</v>
      </c>
      <c r="C29" s="4" t="b">
        <f t="shared" si="0"/>
        <v>0</v>
      </c>
      <c r="D29" s="4" t="b">
        <f t="shared" si="1"/>
        <v>1</v>
      </c>
      <c r="E29" s="4" t="b">
        <f t="shared" si="2"/>
        <v>0</v>
      </c>
      <c r="F29" s="4" t="b">
        <f t="shared" si="3"/>
        <v>0</v>
      </c>
      <c r="G29" s="4" t="b">
        <f t="shared" si="4"/>
        <v>0</v>
      </c>
      <c r="H29" s="4" t="b">
        <f t="shared" si="5"/>
        <v>0</v>
      </c>
      <c r="I29" s="4" t="b">
        <f t="shared" si="6"/>
        <v>0</v>
      </c>
      <c r="J29" s="4" t="b">
        <f t="shared" si="7"/>
        <v>0</v>
      </c>
      <c r="N29" s="2" t="s">
        <v>15</v>
      </c>
      <c r="O29" s="2">
        <v>55308</v>
      </c>
      <c r="P29" s="2">
        <v>149331.56</v>
      </c>
      <c r="Q29" s="2" t="s">
        <v>80</v>
      </c>
      <c r="U29" s="2" t="s">
        <v>32</v>
      </c>
      <c r="W29" s="2" t="s">
        <v>81</v>
      </c>
      <c r="X29" s="2" t="s">
        <v>118</v>
      </c>
    </row>
    <row r="30" spans="1:24" x14ac:dyDescent="0.25">
      <c r="A30" s="2" t="s">
        <v>119</v>
      </c>
      <c r="B30" s="2" t="s">
        <v>120</v>
      </c>
      <c r="C30" s="4" t="b">
        <f t="shared" si="0"/>
        <v>0</v>
      </c>
      <c r="D30" s="4" t="b">
        <f t="shared" si="1"/>
        <v>1</v>
      </c>
      <c r="E30" s="4" t="b">
        <f t="shared" si="2"/>
        <v>0</v>
      </c>
      <c r="F30" s="4" t="b">
        <f t="shared" si="3"/>
        <v>0</v>
      </c>
      <c r="G30" s="4" t="b">
        <f t="shared" si="4"/>
        <v>0</v>
      </c>
      <c r="H30" s="4" t="b">
        <f t="shared" si="5"/>
        <v>0</v>
      </c>
      <c r="I30" s="4" t="b">
        <f t="shared" si="6"/>
        <v>0</v>
      </c>
      <c r="J30" s="4" t="b">
        <f t="shared" si="7"/>
        <v>0</v>
      </c>
      <c r="N30" s="2" t="s">
        <v>15</v>
      </c>
      <c r="O30" s="2">
        <v>71803</v>
      </c>
      <c r="P30" s="2">
        <v>193868.44</v>
      </c>
      <c r="Q30" s="2" t="s">
        <v>80</v>
      </c>
      <c r="U30" s="2" t="s">
        <v>32</v>
      </c>
      <c r="W30" s="2" t="s">
        <v>81</v>
      </c>
      <c r="X30" s="2" t="s">
        <v>121</v>
      </c>
    </row>
    <row r="31" spans="1:24" x14ac:dyDescent="0.25">
      <c r="A31" s="2" t="s">
        <v>122</v>
      </c>
      <c r="B31" s="2" t="s">
        <v>123</v>
      </c>
      <c r="C31" s="4" t="b">
        <f t="shared" si="0"/>
        <v>0</v>
      </c>
      <c r="D31" s="4" t="b">
        <f t="shared" si="1"/>
        <v>1</v>
      </c>
      <c r="E31" s="4" t="b">
        <f t="shared" si="2"/>
        <v>0</v>
      </c>
      <c r="F31" s="4" t="b">
        <f t="shared" si="3"/>
        <v>0</v>
      </c>
      <c r="G31" s="4" t="b">
        <f t="shared" si="4"/>
        <v>0</v>
      </c>
      <c r="H31" s="4" t="b">
        <f t="shared" si="5"/>
        <v>0</v>
      </c>
      <c r="I31" s="4" t="b">
        <f t="shared" si="6"/>
        <v>0</v>
      </c>
      <c r="J31" s="4" t="b">
        <f t="shared" si="7"/>
        <v>0</v>
      </c>
      <c r="N31" s="2" t="s">
        <v>15</v>
      </c>
      <c r="O31" s="2">
        <v>87328</v>
      </c>
      <c r="P31" s="2">
        <v>235785.94</v>
      </c>
      <c r="Q31" s="2" t="s">
        <v>80</v>
      </c>
      <c r="U31" s="2" t="s">
        <v>32</v>
      </c>
      <c r="W31" s="2" t="s">
        <v>81</v>
      </c>
      <c r="X31" s="2" t="s">
        <v>124</v>
      </c>
    </row>
    <row r="32" spans="1:24" x14ac:dyDescent="0.25">
      <c r="A32" s="2" t="s">
        <v>125</v>
      </c>
      <c r="B32" s="2" t="s">
        <v>126</v>
      </c>
      <c r="C32" s="4" t="b">
        <f t="shared" si="0"/>
        <v>0</v>
      </c>
      <c r="D32" s="4" t="b">
        <f t="shared" si="1"/>
        <v>1</v>
      </c>
      <c r="E32" s="4" t="b">
        <f t="shared" si="2"/>
        <v>0</v>
      </c>
      <c r="F32" s="4" t="b">
        <f t="shared" si="3"/>
        <v>0</v>
      </c>
      <c r="G32" s="4" t="b">
        <f t="shared" si="4"/>
        <v>0</v>
      </c>
      <c r="H32" s="4" t="b">
        <f t="shared" si="5"/>
        <v>0</v>
      </c>
      <c r="I32" s="4" t="b">
        <f t="shared" si="6"/>
        <v>0</v>
      </c>
      <c r="J32" s="4" t="b">
        <f t="shared" si="7"/>
        <v>0</v>
      </c>
      <c r="N32" s="2" t="s">
        <v>15</v>
      </c>
      <c r="O32" s="2">
        <v>168834</v>
      </c>
      <c r="P32" s="2">
        <v>455852.81</v>
      </c>
      <c r="Q32" s="2" t="s">
        <v>80</v>
      </c>
      <c r="U32" s="2" t="s">
        <v>32</v>
      </c>
      <c r="W32" s="2" t="s">
        <v>81</v>
      </c>
      <c r="X32" s="2" t="s">
        <v>127</v>
      </c>
    </row>
    <row r="33" spans="1:24" x14ac:dyDescent="0.25">
      <c r="A33" s="2" t="s">
        <v>128</v>
      </c>
      <c r="B33" s="2" t="s">
        <v>129</v>
      </c>
      <c r="C33" s="4" t="b">
        <f t="shared" si="0"/>
        <v>0</v>
      </c>
      <c r="D33" s="4" t="b">
        <f t="shared" si="1"/>
        <v>1</v>
      </c>
      <c r="E33" s="4" t="b">
        <f t="shared" si="2"/>
        <v>0</v>
      </c>
      <c r="F33" s="4" t="b">
        <f t="shared" si="3"/>
        <v>0</v>
      </c>
      <c r="G33" s="4" t="b">
        <f t="shared" si="4"/>
        <v>0</v>
      </c>
      <c r="H33" s="4" t="b">
        <f t="shared" si="5"/>
        <v>0</v>
      </c>
      <c r="I33" s="4" t="b">
        <f t="shared" si="6"/>
        <v>0</v>
      </c>
      <c r="J33" s="4" t="b">
        <f t="shared" si="7"/>
        <v>0</v>
      </c>
      <c r="N33" s="2" t="s">
        <v>15</v>
      </c>
      <c r="O33" s="2">
        <v>55</v>
      </c>
      <c r="Q33" s="2" t="s">
        <v>80</v>
      </c>
      <c r="S33" s="2" t="s">
        <v>17</v>
      </c>
      <c r="U33" s="2" t="s">
        <v>32</v>
      </c>
      <c r="W33" s="2" t="s">
        <v>130</v>
      </c>
    </row>
    <row r="34" spans="1:24" x14ac:dyDescent="0.25">
      <c r="A34" s="2" t="s">
        <v>131</v>
      </c>
      <c r="B34" s="2" t="s">
        <v>132</v>
      </c>
      <c r="C34" s="4" t="b">
        <f t="shared" si="0"/>
        <v>1</v>
      </c>
      <c r="D34" s="4" t="b">
        <f t="shared" si="1"/>
        <v>0</v>
      </c>
      <c r="E34" s="4" t="b">
        <f t="shared" si="2"/>
        <v>0</v>
      </c>
      <c r="F34" s="4" t="b">
        <f t="shared" si="3"/>
        <v>0</v>
      </c>
      <c r="G34" s="4" t="b">
        <f t="shared" si="4"/>
        <v>0</v>
      </c>
      <c r="H34" s="4" t="b">
        <f t="shared" si="5"/>
        <v>0</v>
      </c>
      <c r="I34" s="4" t="b">
        <f t="shared" si="6"/>
        <v>0</v>
      </c>
      <c r="J34" s="4" t="b">
        <f t="shared" si="7"/>
        <v>0</v>
      </c>
      <c r="N34" s="2" t="s">
        <v>15</v>
      </c>
      <c r="O34" s="2">
        <v>83</v>
      </c>
      <c r="Q34" s="2" t="s">
        <v>80</v>
      </c>
      <c r="S34" s="2" t="s">
        <v>17</v>
      </c>
      <c r="U34" s="2" t="s">
        <v>46</v>
      </c>
      <c r="W34" s="2" t="s">
        <v>130</v>
      </c>
    </row>
    <row r="35" spans="1:24" x14ac:dyDescent="0.25">
      <c r="A35" s="2" t="s">
        <v>133</v>
      </c>
      <c r="B35" s="2" t="s">
        <v>134</v>
      </c>
      <c r="C35" s="4" t="b">
        <f t="shared" si="0"/>
        <v>1</v>
      </c>
      <c r="D35" s="4" t="b">
        <f t="shared" si="1"/>
        <v>0</v>
      </c>
      <c r="E35" s="4" t="b">
        <f t="shared" si="2"/>
        <v>0</v>
      </c>
      <c r="F35" s="4" t="b">
        <f t="shared" si="3"/>
        <v>0</v>
      </c>
      <c r="G35" s="4" t="b">
        <f t="shared" si="4"/>
        <v>0</v>
      </c>
      <c r="H35" s="4" t="b">
        <f t="shared" si="5"/>
        <v>0</v>
      </c>
      <c r="I35" s="4" t="b">
        <f t="shared" si="6"/>
        <v>0</v>
      </c>
      <c r="J35" s="4" t="b">
        <f t="shared" si="7"/>
        <v>0</v>
      </c>
      <c r="N35" s="2" t="s">
        <v>15</v>
      </c>
      <c r="O35" s="2">
        <v>1242</v>
      </c>
      <c r="Q35" s="2" t="s">
        <v>80</v>
      </c>
      <c r="R35" s="2" t="s">
        <v>17</v>
      </c>
      <c r="U35" s="2" t="s">
        <v>46</v>
      </c>
      <c r="W35" s="2" t="s">
        <v>135</v>
      </c>
    </row>
    <row r="36" spans="1:24" x14ac:dyDescent="0.25">
      <c r="A36" s="2" t="s">
        <v>136</v>
      </c>
      <c r="B36" s="2" t="s">
        <v>137</v>
      </c>
      <c r="C36" s="4" t="b">
        <f t="shared" si="0"/>
        <v>0</v>
      </c>
      <c r="D36" s="4" t="b">
        <f t="shared" si="1"/>
        <v>1</v>
      </c>
      <c r="E36" s="4" t="b">
        <f t="shared" si="2"/>
        <v>0</v>
      </c>
      <c r="F36" s="4" t="b">
        <f t="shared" si="3"/>
        <v>0</v>
      </c>
      <c r="G36" s="4" t="b">
        <f t="shared" si="4"/>
        <v>0</v>
      </c>
      <c r="H36" s="4" t="b">
        <f t="shared" si="5"/>
        <v>0</v>
      </c>
      <c r="I36" s="4" t="b">
        <f t="shared" si="6"/>
        <v>0</v>
      </c>
      <c r="J36" s="4" t="b">
        <f t="shared" si="7"/>
        <v>0</v>
      </c>
      <c r="N36" s="2" t="s">
        <v>15</v>
      </c>
      <c r="O36" s="2">
        <v>828</v>
      </c>
      <c r="Q36" s="2" t="s">
        <v>80</v>
      </c>
      <c r="R36" s="2" t="s">
        <v>17</v>
      </c>
      <c r="U36" s="2" t="s">
        <v>32</v>
      </c>
      <c r="W36" s="2" t="s">
        <v>135</v>
      </c>
    </row>
    <row r="37" spans="1:24" x14ac:dyDescent="0.25">
      <c r="A37" s="2" t="s">
        <v>138</v>
      </c>
      <c r="B37" s="2" t="s">
        <v>139</v>
      </c>
      <c r="C37" s="4" t="b">
        <f t="shared" si="0"/>
        <v>0</v>
      </c>
      <c r="D37" s="4" t="b">
        <f t="shared" si="1"/>
        <v>1</v>
      </c>
      <c r="E37" s="4" t="b">
        <f t="shared" si="2"/>
        <v>0</v>
      </c>
      <c r="F37" s="4" t="b">
        <f t="shared" si="3"/>
        <v>0</v>
      </c>
      <c r="G37" s="4" t="b">
        <f t="shared" si="4"/>
        <v>0</v>
      </c>
      <c r="H37" s="4" t="b">
        <f t="shared" si="5"/>
        <v>0</v>
      </c>
      <c r="I37" s="4" t="b">
        <f t="shared" si="6"/>
        <v>0</v>
      </c>
      <c r="J37" s="4" t="b">
        <f t="shared" si="7"/>
        <v>0</v>
      </c>
      <c r="N37" s="2" t="s">
        <v>15</v>
      </c>
      <c r="O37" s="2">
        <v>248</v>
      </c>
      <c r="Q37" s="2" t="s">
        <v>80</v>
      </c>
      <c r="R37" s="2" t="s">
        <v>17</v>
      </c>
      <c r="U37" s="2" t="s">
        <v>32</v>
      </c>
      <c r="W37" s="2" t="s">
        <v>135</v>
      </c>
    </row>
    <row r="38" spans="1:24" x14ac:dyDescent="0.25">
      <c r="A38" s="2" t="s">
        <v>140</v>
      </c>
      <c r="B38" s="2" t="s">
        <v>141</v>
      </c>
      <c r="C38" s="4" t="b">
        <f t="shared" si="0"/>
        <v>1</v>
      </c>
      <c r="D38" s="4" t="b">
        <f t="shared" si="1"/>
        <v>0</v>
      </c>
      <c r="E38" s="4" t="b">
        <f t="shared" si="2"/>
        <v>0</v>
      </c>
      <c r="F38" s="4" t="b">
        <f t="shared" si="3"/>
        <v>0</v>
      </c>
      <c r="G38" s="4" t="b">
        <f t="shared" si="4"/>
        <v>0</v>
      </c>
      <c r="H38" s="4" t="b">
        <f t="shared" si="5"/>
        <v>0</v>
      </c>
      <c r="I38" s="4" t="b">
        <f t="shared" si="6"/>
        <v>0</v>
      </c>
      <c r="J38" s="4" t="b">
        <f t="shared" si="7"/>
        <v>0</v>
      </c>
      <c r="N38" s="2" t="s">
        <v>15</v>
      </c>
      <c r="O38" s="2">
        <v>373</v>
      </c>
      <c r="Q38" s="2" t="s">
        <v>80</v>
      </c>
      <c r="R38" s="2" t="s">
        <v>17</v>
      </c>
      <c r="U38" s="2" t="s">
        <v>46</v>
      </c>
      <c r="W38" s="2" t="s">
        <v>135</v>
      </c>
    </row>
    <row r="39" spans="1:24" x14ac:dyDescent="0.25">
      <c r="A39" s="2" t="s">
        <v>142</v>
      </c>
      <c r="B39" s="2" t="s">
        <v>143</v>
      </c>
      <c r="C39" s="4" t="b">
        <f t="shared" si="0"/>
        <v>0</v>
      </c>
      <c r="D39" s="4" t="b">
        <f t="shared" si="1"/>
        <v>1</v>
      </c>
      <c r="E39" s="4" t="b">
        <f t="shared" si="2"/>
        <v>0</v>
      </c>
      <c r="F39" s="4" t="b">
        <f t="shared" si="3"/>
        <v>0</v>
      </c>
      <c r="G39" s="4" t="b">
        <f t="shared" si="4"/>
        <v>0</v>
      </c>
      <c r="H39" s="4" t="b">
        <f t="shared" si="5"/>
        <v>0</v>
      </c>
      <c r="I39" s="4" t="b">
        <f t="shared" si="6"/>
        <v>0</v>
      </c>
      <c r="J39" s="4" t="b">
        <f t="shared" si="7"/>
        <v>0</v>
      </c>
      <c r="N39" s="2" t="s">
        <v>15</v>
      </c>
      <c r="O39" s="2">
        <v>28</v>
      </c>
      <c r="Q39" s="2" t="s">
        <v>80</v>
      </c>
      <c r="S39" s="2" t="s">
        <v>17</v>
      </c>
      <c r="U39" s="2" t="s">
        <v>32</v>
      </c>
      <c r="W39" s="2" t="s">
        <v>130</v>
      </c>
    </row>
    <row r="40" spans="1:24" x14ac:dyDescent="0.25">
      <c r="A40" s="2" t="s">
        <v>144</v>
      </c>
      <c r="B40" s="2" t="s">
        <v>145</v>
      </c>
      <c r="C40" s="4" t="b">
        <f t="shared" si="0"/>
        <v>1</v>
      </c>
      <c r="D40" s="4" t="b">
        <f t="shared" si="1"/>
        <v>0</v>
      </c>
      <c r="E40" s="4" t="b">
        <f t="shared" si="2"/>
        <v>0</v>
      </c>
      <c r="F40" s="4" t="b">
        <f t="shared" si="3"/>
        <v>0</v>
      </c>
      <c r="G40" s="4" t="b">
        <f t="shared" si="4"/>
        <v>0</v>
      </c>
      <c r="H40" s="4" t="b">
        <f t="shared" si="5"/>
        <v>0</v>
      </c>
      <c r="I40" s="4" t="b">
        <f t="shared" si="6"/>
        <v>0</v>
      </c>
      <c r="J40" s="4" t="b">
        <f t="shared" si="7"/>
        <v>0</v>
      </c>
      <c r="N40" s="2" t="s">
        <v>15</v>
      </c>
      <c r="O40" s="2">
        <v>41</v>
      </c>
      <c r="Q40" s="2" t="s">
        <v>80</v>
      </c>
      <c r="S40" s="2" t="s">
        <v>17</v>
      </c>
      <c r="U40" s="2" t="s">
        <v>46</v>
      </c>
      <c r="W40" s="2" t="s">
        <v>130</v>
      </c>
    </row>
    <row r="41" spans="1:24" x14ac:dyDescent="0.25">
      <c r="A41" s="2" t="s">
        <v>146</v>
      </c>
      <c r="B41" s="2" t="s">
        <v>147</v>
      </c>
      <c r="C41" s="4" t="b">
        <f t="shared" si="0"/>
        <v>1</v>
      </c>
      <c r="D41" s="4" t="b">
        <f t="shared" si="1"/>
        <v>0</v>
      </c>
      <c r="E41" s="4" t="b">
        <f t="shared" si="2"/>
        <v>0</v>
      </c>
      <c r="F41" s="4" t="b">
        <f t="shared" si="3"/>
        <v>0</v>
      </c>
      <c r="G41" s="4" t="b">
        <f t="shared" si="4"/>
        <v>0</v>
      </c>
      <c r="H41" s="4" t="b">
        <f t="shared" si="5"/>
        <v>0</v>
      </c>
      <c r="I41" s="4" t="b">
        <f t="shared" si="6"/>
        <v>0</v>
      </c>
      <c r="J41" s="4" t="b">
        <f t="shared" si="7"/>
        <v>0</v>
      </c>
      <c r="N41" s="2" t="s">
        <v>15</v>
      </c>
      <c r="O41" s="2">
        <v>2588</v>
      </c>
      <c r="Q41" s="2" t="s">
        <v>80</v>
      </c>
      <c r="S41" s="2" t="s">
        <v>17</v>
      </c>
      <c r="U41" s="2" t="s">
        <v>46</v>
      </c>
      <c r="W41" s="2" t="s">
        <v>130</v>
      </c>
    </row>
    <row r="42" spans="1:24" x14ac:dyDescent="0.25">
      <c r="A42" s="2" t="s">
        <v>148</v>
      </c>
      <c r="B42" s="2" t="s">
        <v>149</v>
      </c>
      <c r="C42" s="4" t="b">
        <f t="shared" si="0"/>
        <v>0</v>
      </c>
      <c r="D42" s="4" t="b">
        <f t="shared" si="1"/>
        <v>1</v>
      </c>
      <c r="E42" s="4" t="b">
        <f t="shared" si="2"/>
        <v>0</v>
      </c>
      <c r="F42" s="4" t="b">
        <f t="shared" si="3"/>
        <v>0</v>
      </c>
      <c r="G42" s="4" t="b">
        <f t="shared" si="4"/>
        <v>0</v>
      </c>
      <c r="H42" s="4" t="b">
        <f t="shared" si="5"/>
        <v>0</v>
      </c>
      <c r="I42" s="4" t="b">
        <f t="shared" si="6"/>
        <v>0</v>
      </c>
      <c r="J42" s="4" t="b">
        <f t="shared" si="7"/>
        <v>0</v>
      </c>
      <c r="N42" s="2" t="s">
        <v>15</v>
      </c>
      <c r="O42" s="2">
        <v>1725</v>
      </c>
      <c r="Q42" s="2" t="s">
        <v>80</v>
      </c>
      <c r="S42" s="2" t="s">
        <v>17</v>
      </c>
      <c r="U42" s="2" t="s">
        <v>32</v>
      </c>
      <c r="W42" s="2" t="s">
        <v>130</v>
      </c>
    </row>
    <row r="43" spans="1:24" x14ac:dyDescent="0.25">
      <c r="A43" s="2" t="s">
        <v>150</v>
      </c>
      <c r="B43" s="2" t="s">
        <v>151</v>
      </c>
      <c r="C43" s="4" t="b">
        <f t="shared" si="0"/>
        <v>0</v>
      </c>
      <c r="D43" s="4" t="b">
        <f t="shared" si="1"/>
        <v>1</v>
      </c>
      <c r="E43" s="4" t="b">
        <f t="shared" si="2"/>
        <v>0</v>
      </c>
      <c r="F43" s="4" t="b">
        <f t="shared" si="3"/>
        <v>0</v>
      </c>
      <c r="G43" s="4" t="b">
        <f t="shared" si="4"/>
        <v>0</v>
      </c>
      <c r="H43" s="4" t="b">
        <f t="shared" si="5"/>
        <v>0</v>
      </c>
      <c r="I43" s="4" t="b">
        <f t="shared" si="6"/>
        <v>1</v>
      </c>
      <c r="J43" s="4" t="b">
        <f t="shared" si="7"/>
        <v>0</v>
      </c>
      <c r="N43" s="2" t="s">
        <v>15</v>
      </c>
      <c r="O43" s="2">
        <v>17</v>
      </c>
      <c r="Q43" s="2" t="s">
        <v>152</v>
      </c>
      <c r="S43" s="2" t="s">
        <v>17</v>
      </c>
      <c r="U43" s="2" t="s">
        <v>32</v>
      </c>
      <c r="W43" s="2" t="s">
        <v>130</v>
      </c>
    </row>
    <row r="44" spans="1:24" x14ac:dyDescent="0.25">
      <c r="A44" s="2" t="s">
        <v>153</v>
      </c>
      <c r="B44" s="2" t="s">
        <v>154</v>
      </c>
      <c r="C44" s="4" t="b">
        <f t="shared" si="0"/>
        <v>1</v>
      </c>
      <c r="D44" s="4" t="b">
        <f t="shared" si="1"/>
        <v>0</v>
      </c>
      <c r="E44" s="4" t="b">
        <f t="shared" si="2"/>
        <v>0</v>
      </c>
      <c r="F44" s="4" t="b">
        <f t="shared" si="3"/>
        <v>0</v>
      </c>
      <c r="G44" s="4" t="b">
        <f t="shared" si="4"/>
        <v>0</v>
      </c>
      <c r="H44" s="4" t="b">
        <f t="shared" si="5"/>
        <v>0</v>
      </c>
      <c r="I44" s="4" t="b">
        <f t="shared" si="6"/>
        <v>1</v>
      </c>
      <c r="J44" s="4" t="b">
        <f t="shared" si="7"/>
        <v>0</v>
      </c>
      <c r="N44" s="2" t="s">
        <v>15</v>
      </c>
      <c r="O44" s="2">
        <v>25</v>
      </c>
      <c r="Q44" s="2" t="s">
        <v>152</v>
      </c>
      <c r="S44" s="2" t="s">
        <v>17</v>
      </c>
      <c r="U44" s="2" t="s">
        <v>46</v>
      </c>
      <c r="W44" s="2" t="s">
        <v>130</v>
      </c>
    </row>
    <row r="45" spans="1:24" x14ac:dyDescent="0.25">
      <c r="A45" s="2" t="s">
        <v>155</v>
      </c>
      <c r="B45" s="2" t="s">
        <v>156</v>
      </c>
      <c r="C45" s="4" t="b">
        <f t="shared" si="0"/>
        <v>0</v>
      </c>
      <c r="D45" s="4" t="b">
        <f t="shared" si="1"/>
        <v>1</v>
      </c>
      <c r="E45" s="4" t="b">
        <f t="shared" si="2"/>
        <v>0</v>
      </c>
      <c r="F45" s="4" t="b">
        <f t="shared" si="3"/>
        <v>0</v>
      </c>
      <c r="G45" s="4" t="b">
        <f t="shared" si="4"/>
        <v>0</v>
      </c>
      <c r="H45" s="4" t="b">
        <f t="shared" si="5"/>
        <v>0</v>
      </c>
      <c r="I45" s="4" t="b">
        <f t="shared" si="6"/>
        <v>1</v>
      </c>
      <c r="J45" s="4" t="b">
        <f t="shared" si="7"/>
        <v>0</v>
      </c>
      <c r="N45" s="2" t="s">
        <v>15</v>
      </c>
      <c r="O45" s="2">
        <v>248</v>
      </c>
      <c r="Q45" s="2" t="s">
        <v>152</v>
      </c>
      <c r="R45" s="2" t="s">
        <v>17</v>
      </c>
      <c r="U45" s="2" t="s">
        <v>32</v>
      </c>
      <c r="W45" s="2" t="s">
        <v>135</v>
      </c>
    </row>
    <row r="46" spans="1:24" x14ac:dyDescent="0.25">
      <c r="A46" s="2" t="s">
        <v>157</v>
      </c>
      <c r="B46" s="2" t="s">
        <v>158</v>
      </c>
      <c r="C46" s="4" t="b">
        <f t="shared" si="0"/>
        <v>1</v>
      </c>
      <c r="D46" s="4" t="b">
        <f t="shared" si="1"/>
        <v>0</v>
      </c>
      <c r="E46" s="4" t="b">
        <f t="shared" si="2"/>
        <v>0</v>
      </c>
      <c r="F46" s="4" t="b">
        <f t="shared" si="3"/>
        <v>0</v>
      </c>
      <c r="G46" s="4" t="b">
        <f t="shared" si="4"/>
        <v>0</v>
      </c>
      <c r="H46" s="4" t="b">
        <f t="shared" si="5"/>
        <v>0</v>
      </c>
      <c r="I46" s="4" t="b">
        <f t="shared" si="6"/>
        <v>1</v>
      </c>
      <c r="J46" s="4" t="b">
        <f t="shared" si="7"/>
        <v>0</v>
      </c>
      <c r="N46" s="2" t="s">
        <v>15</v>
      </c>
      <c r="O46" s="2">
        <v>373</v>
      </c>
      <c r="Q46" s="2" t="s">
        <v>152</v>
      </c>
      <c r="R46" s="2" t="s">
        <v>17</v>
      </c>
      <c r="U46" s="2" t="s">
        <v>46</v>
      </c>
      <c r="W46" s="2" t="s">
        <v>135</v>
      </c>
    </row>
    <row r="47" spans="1:24" x14ac:dyDescent="0.25">
      <c r="A47" s="2" t="s">
        <v>159</v>
      </c>
      <c r="B47" s="2" t="s">
        <v>160</v>
      </c>
      <c r="C47" s="4" t="b">
        <f t="shared" si="0"/>
        <v>0</v>
      </c>
      <c r="D47" s="4" t="b">
        <f t="shared" si="1"/>
        <v>0</v>
      </c>
      <c r="E47" s="4" t="b">
        <f t="shared" si="2"/>
        <v>0</v>
      </c>
      <c r="F47" s="4" t="b">
        <f t="shared" si="3"/>
        <v>0</v>
      </c>
      <c r="G47" s="4" t="b">
        <f t="shared" si="4"/>
        <v>0</v>
      </c>
      <c r="H47" s="4" t="b">
        <f t="shared" si="5"/>
        <v>0</v>
      </c>
      <c r="I47" s="4" t="b">
        <f t="shared" si="6"/>
        <v>0</v>
      </c>
      <c r="J47" s="4" t="b">
        <f t="shared" si="7"/>
        <v>1</v>
      </c>
      <c r="N47" s="2" t="s">
        <v>15</v>
      </c>
      <c r="O47" s="2">
        <v>7</v>
      </c>
      <c r="P47" s="2">
        <v>18.63</v>
      </c>
      <c r="Q47" s="2" t="s">
        <v>16</v>
      </c>
      <c r="R47" s="2" t="s">
        <v>24</v>
      </c>
      <c r="U47" s="2" t="s">
        <v>18</v>
      </c>
      <c r="V47" s="2" t="s">
        <v>25</v>
      </c>
      <c r="W47" s="2" t="s">
        <v>26</v>
      </c>
      <c r="X47" s="2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Darryl</dc:creator>
  <cp:lastModifiedBy>Kelly, Darryl</cp:lastModifiedBy>
  <dcterms:created xsi:type="dcterms:W3CDTF">2015-06-05T18:19:34Z</dcterms:created>
  <dcterms:modified xsi:type="dcterms:W3CDTF">2024-01-09T14:43:05Z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2024-01-09T14:41:38Z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644ad737-7b5a-40a1-ad1e-41e3a3e88009</vt:lpwstr>
  </property>
  <property fmtid="{D5CDD505-2E9C-101B-9397-08002B2CF9AE}" pid="8" name="MSIP_Label_3a23c400-78e7-4d42-982d-273adef68ef9_ContentBits">
    <vt:lpwstr>0</vt:lpwstr>
  </property>
</Properties>
</file>