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7.xml" ContentType="application/vnd.openxmlformats-officedocument.drawing+xml"/>
  <Override PartName="/xl/slicers/slicer3.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Darshan\Desktop\Data Science\Excel\"/>
    </mc:Choice>
  </mc:AlternateContent>
  <bookViews>
    <workbookView xWindow="0" yWindow="0" windowWidth="23040" windowHeight="8544" firstSheet="1" activeTab="7"/>
  </bookViews>
  <sheets>
    <sheet name="Diabetes vs non diabetes" sheetId="3" r:id="rId1"/>
    <sheet name="Blood pressure variation" sheetId="4" r:id="rId2"/>
    <sheet name="bmi status" sheetId="5" r:id="rId3"/>
    <sheet name="avg glucose" sheetId="6" r:id="rId4"/>
    <sheet name="Sheet10" sheetId="10" r:id="rId5"/>
    <sheet name="heathcaredata" sheetId="1" r:id="rId6"/>
    <sheet name="Dashboard" sheetId="9" r:id="rId7"/>
    <sheet name="Sheet1" sheetId="11" r:id="rId8"/>
  </sheets>
  <externalReferences>
    <externalReference r:id="rId9"/>
  </externalReferences>
  <definedNames>
    <definedName name="Slicer_Blood_Pressure_Systolic">#N/A</definedName>
    <definedName name="Slicer_Diabetes_or_not">#N/A</definedName>
    <definedName name="Slicer_Status">#N/A</definedName>
  </definedNames>
  <calcPr calcId="162913"/>
  <pivotCaches>
    <pivotCache cacheId="1"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771" i="1" l="1"/>
  <c r="L769" i="1"/>
  <c r="K769" i="1"/>
  <c r="J769" i="1"/>
  <c r="L768" i="1"/>
  <c r="K768" i="1"/>
  <c r="J768" i="1"/>
  <c r="L767" i="1"/>
  <c r="K767" i="1"/>
  <c r="J767" i="1"/>
  <c r="L766" i="1"/>
  <c r="K766" i="1"/>
  <c r="J766" i="1"/>
  <c r="L765" i="1"/>
  <c r="K765" i="1"/>
  <c r="J765" i="1"/>
  <c r="L764" i="1"/>
  <c r="K764" i="1"/>
  <c r="J764" i="1"/>
  <c r="L763" i="1"/>
  <c r="K763" i="1"/>
  <c r="J763" i="1"/>
  <c r="L762" i="1"/>
  <c r="K762" i="1"/>
  <c r="J762" i="1"/>
  <c r="L761" i="1"/>
  <c r="K761" i="1"/>
  <c r="J761" i="1"/>
  <c r="L760" i="1"/>
  <c r="K760" i="1"/>
  <c r="J760" i="1"/>
  <c r="L759" i="1"/>
  <c r="K759" i="1"/>
  <c r="J759" i="1"/>
  <c r="L758" i="1"/>
  <c r="K758" i="1"/>
  <c r="J758" i="1"/>
  <c r="L757" i="1"/>
  <c r="K757" i="1"/>
  <c r="J757" i="1"/>
  <c r="L756" i="1"/>
  <c r="K756" i="1"/>
  <c r="J756" i="1"/>
  <c r="L755" i="1"/>
  <c r="K755" i="1"/>
  <c r="J755" i="1"/>
  <c r="L754" i="1"/>
  <c r="K754" i="1"/>
  <c r="J754" i="1"/>
  <c r="L753" i="1"/>
  <c r="K753" i="1"/>
  <c r="J753" i="1"/>
  <c r="L752" i="1"/>
  <c r="K752" i="1"/>
  <c r="J752" i="1"/>
  <c r="L751" i="1"/>
  <c r="K751" i="1"/>
  <c r="J751" i="1"/>
  <c r="L750" i="1"/>
  <c r="K750" i="1"/>
  <c r="J750" i="1"/>
  <c r="L749" i="1"/>
  <c r="K749" i="1"/>
  <c r="J749" i="1"/>
  <c r="L748" i="1"/>
  <c r="K748" i="1"/>
  <c r="J748" i="1"/>
  <c r="L747" i="1"/>
  <c r="K747" i="1"/>
  <c r="J747" i="1"/>
  <c r="L746" i="1"/>
  <c r="K746" i="1"/>
  <c r="J746" i="1"/>
  <c r="L745" i="1"/>
  <c r="K745" i="1"/>
  <c r="J745" i="1"/>
  <c r="L744" i="1"/>
  <c r="K744" i="1"/>
  <c r="J744" i="1"/>
  <c r="L743" i="1"/>
  <c r="K743" i="1"/>
  <c r="J743" i="1"/>
  <c r="L742" i="1"/>
  <c r="K742" i="1"/>
  <c r="J742" i="1"/>
  <c r="L741" i="1"/>
  <c r="K741" i="1"/>
  <c r="J741" i="1"/>
  <c r="L740" i="1"/>
  <c r="K740" i="1"/>
  <c r="J740" i="1"/>
  <c r="L739" i="1"/>
  <c r="K739" i="1"/>
  <c r="J739" i="1"/>
  <c r="L738" i="1"/>
  <c r="K738" i="1"/>
  <c r="J738" i="1"/>
  <c r="L737" i="1"/>
  <c r="K737" i="1"/>
  <c r="J737" i="1"/>
  <c r="L736" i="1"/>
  <c r="K736" i="1"/>
  <c r="J736" i="1"/>
  <c r="L735" i="1"/>
  <c r="K735" i="1"/>
  <c r="J735" i="1"/>
  <c r="L734" i="1"/>
  <c r="K734" i="1"/>
  <c r="J734" i="1"/>
  <c r="L733" i="1"/>
  <c r="K733" i="1"/>
  <c r="J733" i="1"/>
  <c r="L732" i="1"/>
  <c r="K732" i="1"/>
  <c r="J732" i="1"/>
  <c r="L731" i="1"/>
  <c r="K731" i="1"/>
  <c r="J731" i="1"/>
  <c r="L730" i="1"/>
  <c r="K730" i="1"/>
  <c r="J730" i="1"/>
  <c r="L729" i="1"/>
  <c r="K729" i="1"/>
  <c r="J729" i="1"/>
  <c r="L728" i="1"/>
  <c r="K728" i="1"/>
  <c r="J728" i="1"/>
  <c r="L727" i="1"/>
  <c r="K727" i="1"/>
  <c r="J727" i="1"/>
  <c r="L726" i="1"/>
  <c r="K726" i="1"/>
  <c r="J726" i="1"/>
  <c r="L725" i="1"/>
  <c r="K725" i="1"/>
  <c r="J725" i="1"/>
  <c r="L724" i="1"/>
  <c r="K724" i="1"/>
  <c r="J724" i="1"/>
  <c r="L723" i="1"/>
  <c r="K723" i="1"/>
  <c r="J723" i="1"/>
  <c r="L722" i="1"/>
  <c r="K722" i="1"/>
  <c r="J722" i="1"/>
  <c r="L721" i="1"/>
  <c r="K721" i="1"/>
  <c r="J721" i="1"/>
  <c r="L720" i="1"/>
  <c r="K720" i="1"/>
  <c r="J720" i="1"/>
  <c r="L719" i="1"/>
  <c r="K719" i="1"/>
  <c r="J719" i="1"/>
  <c r="L718" i="1"/>
  <c r="K718" i="1"/>
  <c r="J718" i="1"/>
  <c r="L717" i="1"/>
  <c r="K717" i="1"/>
  <c r="J717" i="1"/>
  <c r="L716" i="1"/>
  <c r="K716" i="1"/>
  <c r="J716" i="1"/>
  <c r="L715" i="1"/>
  <c r="K715" i="1"/>
  <c r="J715" i="1"/>
  <c r="L714" i="1"/>
  <c r="K714" i="1"/>
  <c r="J714" i="1"/>
  <c r="L713" i="1"/>
  <c r="K713" i="1"/>
  <c r="J713" i="1"/>
  <c r="L712" i="1"/>
  <c r="K712" i="1"/>
  <c r="J712" i="1"/>
  <c r="L711" i="1"/>
  <c r="K711" i="1"/>
  <c r="J711" i="1"/>
  <c r="L710" i="1"/>
  <c r="K710" i="1"/>
  <c r="J710" i="1"/>
  <c r="L709" i="1"/>
  <c r="K709" i="1"/>
  <c r="J709" i="1"/>
  <c r="L708" i="1"/>
  <c r="K708" i="1"/>
  <c r="J708" i="1"/>
  <c r="L707" i="1"/>
  <c r="K707" i="1"/>
  <c r="J707" i="1"/>
  <c r="L706" i="1"/>
  <c r="K706" i="1"/>
  <c r="J706" i="1"/>
  <c r="L705" i="1"/>
  <c r="K705" i="1"/>
  <c r="J705" i="1"/>
  <c r="L704" i="1"/>
  <c r="K704" i="1"/>
  <c r="J704" i="1"/>
  <c r="L703" i="1"/>
  <c r="K703" i="1"/>
  <c r="J703" i="1"/>
  <c r="L702" i="1"/>
  <c r="K702" i="1"/>
  <c r="J702" i="1"/>
  <c r="L701" i="1"/>
  <c r="K701" i="1"/>
  <c r="J701" i="1"/>
  <c r="L700" i="1"/>
  <c r="K700" i="1"/>
  <c r="J700" i="1"/>
  <c r="L699" i="1"/>
  <c r="K699" i="1"/>
  <c r="J699" i="1"/>
  <c r="L698" i="1"/>
  <c r="K698" i="1"/>
  <c r="J698" i="1"/>
  <c r="L697" i="1"/>
  <c r="K697" i="1"/>
  <c r="J697" i="1"/>
  <c r="L696" i="1"/>
  <c r="K696" i="1"/>
  <c r="J696" i="1"/>
  <c r="L695" i="1"/>
  <c r="K695" i="1"/>
  <c r="J695" i="1"/>
  <c r="L694" i="1"/>
  <c r="K694" i="1"/>
  <c r="J694" i="1"/>
  <c r="L693" i="1"/>
  <c r="K693" i="1"/>
  <c r="J693" i="1"/>
  <c r="L692" i="1"/>
  <c r="K692" i="1"/>
  <c r="J692" i="1"/>
  <c r="L691" i="1"/>
  <c r="K691" i="1"/>
  <c r="J691" i="1"/>
  <c r="L690" i="1"/>
  <c r="K690" i="1"/>
  <c r="J690" i="1"/>
  <c r="L689" i="1"/>
  <c r="K689" i="1"/>
  <c r="J689" i="1"/>
  <c r="L688" i="1"/>
  <c r="K688" i="1"/>
  <c r="J688" i="1"/>
  <c r="L687" i="1"/>
  <c r="K687" i="1"/>
  <c r="J687" i="1"/>
  <c r="L686" i="1"/>
  <c r="K686" i="1"/>
  <c r="J686" i="1"/>
  <c r="L685" i="1"/>
  <c r="K685" i="1"/>
  <c r="J685" i="1"/>
  <c r="L684" i="1"/>
  <c r="K684" i="1"/>
  <c r="J684" i="1"/>
  <c r="L683" i="1"/>
  <c r="K683" i="1"/>
  <c r="J683" i="1"/>
  <c r="L682" i="1"/>
  <c r="K682" i="1"/>
  <c r="J682" i="1"/>
  <c r="L681" i="1"/>
  <c r="K681" i="1"/>
  <c r="J681" i="1"/>
  <c r="L680" i="1"/>
  <c r="K680" i="1"/>
  <c r="J680" i="1"/>
  <c r="L679" i="1"/>
  <c r="K679" i="1"/>
  <c r="J679" i="1"/>
  <c r="L678" i="1"/>
  <c r="K678" i="1"/>
  <c r="J678" i="1"/>
  <c r="L677" i="1"/>
  <c r="K677" i="1"/>
  <c r="J677" i="1"/>
  <c r="L676" i="1"/>
  <c r="K676" i="1"/>
  <c r="J676" i="1"/>
  <c r="L675" i="1"/>
  <c r="K675" i="1"/>
  <c r="J675" i="1"/>
  <c r="L674" i="1"/>
  <c r="K674" i="1"/>
  <c r="J674" i="1"/>
  <c r="L673" i="1"/>
  <c r="K673" i="1"/>
  <c r="J673" i="1"/>
  <c r="L672" i="1"/>
  <c r="K672" i="1"/>
  <c r="J672" i="1"/>
  <c r="L671" i="1"/>
  <c r="K671" i="1"/>
  <c r="J671" i="1"/>
  <c r="L670" i="1"/>
  <c r="K670" i="1"/>
  <c r="J670" i="1"/>
  <c r="L669" i="1"/>
  <c r="K669" i="1"/>
  <c r="J669" i="1"/>
  <c r="L668" i="1"/>
  <c r="K668" i="1"/>
  <c r="J668" i="1"/>
  <c r="L667" i="1"/>
  <c r="K667" i="1"/>
  <c r="J667" i="1"/>
  <c r="L666" i="1"/>
  <c r="K666" i="1"/>
  <c r="J666" i="1"/>
  <c r="L665" i="1"/>
  <c r="K665" i="1"/>
  <c r="J665" i="1"/>
  <c r="L664" i="1"/>
  <c r="K664" i="1"/>
  <c r="J664" i="1"/>
  <c r="L663" i="1"/>
  <c r="K663" i="1"/>
  <c r="J663" i="1"/>
  <c r="L662" i="1"/>
  <c r="K662" i="1"/>
  <c r="J662" i="1"/>
  <c r="L661" i="1"/>
  <c r="K661" i="1"/>
  <c r="J661" i="1"/>
  <c r="L660" i="1"/>
  <c r="K660" i="1"/>
  <c r="J660" i="1"/>
  <c r="L659" i="1"/>
  <c r="K659" i="1"/>
  <c r="J659" i="1"/>
  <c r="L658" i="1"/>
  <c r="K658" i="1"/>
  <c r="J658" i="1"/>
  <c r="L657" i="1"/>
  <c r="K657" i="1"/>
  <c r="J657" i="1"/>
  <c r="L656" i="1"/>
  <c r="K656" i="1"/>
  <c r="J656" i="1"/>
  <c r="L655" i="1"/>
  <c r="K655" i="1"/>
  <c r="J655" i="1"/>
  <c r="L654" i="1"/>
  <c r="K654" i="1"/>
  <c r="J654" i="1"/>
  <c r="L653" i="1"/>
  <c r="K653" i="1"/>
  <c r="J653" i="1"/>
  <c r="L652" i="1"/>
  <c r="K652" i="1"/>
  <c r="J652" i="1"/>
  <c r="L651" i="1"/>
  <c r="K651" i="1"/>
  <c r="J651" i="1"/>
  <c r="L650" i="1"/>
  <c r="K650" i="1"/>
  <c r="J650" i="1"/>
  <c r="L649" i="1"/>
  <c r="K649" i="1"/>
  <c r="J649" i="1"/>
  <c r="L648" i="1"/>
  <c r="K648" i="1"/>
  <c r="J648" i="1"/>
  <c r="L647" i="1"/>
  <c r="K647" i="1"/>
  <c r="J647" i="1"/>
  <c r="L646" i="1"/>
  <c r="K646" i="1"/>
  <c r="J646" i="1"/>
  <c r="L645" i="1"/>
  <c r="K645" i="1"/>
  <c r="J645" i="1"/>
  <c r="L644" i="1"/>
  <c r="K644" i="1"/>
  <c r="J644" i="1"/>
  <c r="L643" i="1"/>
  <c r="K643" i="1"/>
  <c r="J643" i="1"/>
  <c r="L642" i="1"/>
  <c r="K642" i="1"/>
  <c r="J642" i="1"/>
  <c r="L641" i="1"/>
  <c r="K641" i="1"/>
  <c r="J641" i="1"/>
  <c r="L640" i="1"/>
  <c r="K640" i="1"/>
  <c r="J640" i="1"/>
  <c r="L639" i="1"/>
  <c r="K639" i="1"/>
  <c r="J639" i="1"/>
  <c r="L638" i="1"/>
  <c r="K638" i="1"/>
  <c r="J638" i="1"/>
  <c r="L637" i="1"/>
  <c r="K637" i="1"/>
  <c r="J637" i="1"/>
  <c r="L636" i="1"/>
  <c r="K636" i="1"/>
  <c r="J636" i="1"/>
  <c r="L635" i="1"/>
  <c r="K635" i="1"/>
  <c r="J635" i="1"/>
  <c r="L634" i="1"/>
  <c r="K634" i="1"/>
  <c r="J634" i="1"/>
  <c r="L633" i="1"/>
  <c r="K633" i="1"/>
  <c r="J633" i="1"/>
  <c r="L632" i="1"/>
  <c r="K632" i="1"/>
  <c r="J632" i="1"/>
  <c r="L631" i="1"/>
  <c r="K631" i="1"/>
  <c r="J631" i="1"/>
  <c r="L630" i="1"/>
  <c r="K630" i="1"/>
  <c r="J630" i="1"/>
  <c r="L629" i="1"/>
  <c r="K629" i="1"/>
  <c r="J629" i="1"/>
  <c r="L628" i="1"/>
  <c r="K628" i="1"/>
  <c r="J628" i="1"/>
  <c r="L627" i="1"/>
  <c r="K627" i="1"/>
  <c r="J627" i="1"/>
  <c r="L626" i="1"/>
  <c r="K626" i="1"/>
  <c r="J626" i="1"/>
  <c r="L625" i="1"/>
  <c r="K625" i="1"/>
  <c r="J625" i="1"/>
  <c r="L624" i="1"/>
  <c r="K624" i="1"/>
  <c r="J624" i="1"/>
  <c r="L623" i="1"/>
  <c r="K623" i="1"/>
  <c r="J623" i="1"/>
  <c r="L622" i="1"/>
  <c r="K622" i="1"/>
  <c r="J622" i="1"/>
  <c r="L621" i="1"/>
  <c r="K621" i="1"/>
  <c r="J621" i="1"/>
  <c r="L620" i="1"/>
  <c r="K620" i="1"/>
  <c r="J620" i="1"/>
  <c r="L619" i="1"/>
  <c r="K619" i="1"/>
  <c r="J619" i="1"/>
  <c r="L618" i="1"/>
  <c r="K618" i="1"/>
  <c r="J618" i="1"/>
  <c r="L617" i="1"/>
  <c r="K617" i="1"/>
  <c r="J617" i="1"/>
  <c r="L616" i="1"/>
  <c r="K616" i="1"/>
  <c r="J616" i="1"/>
  <c r="L615" i="1"/>
  <c r="K615" i="1"/>
  <c r="J615" i="1"/>
  <c r="L614" i="1"/>
  <c r="K614" i="1"/>
  <c r="J614" i="1"/>
  <c r="L613" i="1"/>
  <c r="K613" i="1"/>
  <c r="J613" i="1"/>
  <c r="L612" i="1"/>
  <c r="K612" i="1"/>
  <c r="J612" i="1"/>
  <c r="L611" i="1"/>
  <c r="K611" i="1"/>
  <c r="J611" i="1"/>
  <c r="L610" i="1"/>
  <c r="K610" i="1"/>
  <c r="J610" i="1"/>
  <c r="L609" i="1"/>
  <c r="K609" i="1"/>
  <c r="J609" i="1"/>
  <c r="L608" i="1"/>
  <c r="K608" i="1"/>
  <c r="J608" i="1"/>
  <c r="L607" i="1"/>
  <c r="K607" i="1"/>
  <c r="J607" i="1"/>
  <c r="L606" i="1"/>
  <c r="K606" i="1"/>
  <c r="J606" i="1"/>
  <c r="L605" i="1"/>
  <c r="K605" i="1"/>
  <c r="J605" i="1"/>
  <c r="L604" i="1"/>
  <c r="K604" i="1"/>
  <c r="J604" i="1"/>
  <c r="L603" i="1"/>
  <c r="K603" i="1"/>
  <c r="J603" i="1"/>
  <c r="L602" i="1"/>
  <c r="K602" i="1"/>
  <c r="J602" i="1"/>
  <c r="L601" i="1"/>
  <c r="K601" i="1"/>
  <c r="J601" i="1"/>
  <c r="L600" i="1"/>
  <c r="K600" i="1"/>
  <c r="J600" i="1"/>
  <c r="L599" i="1"/>
  <c r="K599" i="1"/>
  <c r="J599" i="1"/>
  <c r="L598" i="1"/>
  <c r="K598" i="1"/>
  <c r="J598" i="1"/>
  <c r="L597" i="1"/>
  <c r="K597" i="1"/>
  <c r="J597" i="1"/>
  <c r="L596" i="1"/>
  <c r="K596" i="1"/>
  <c r="J596" i="1"/>
  <c r="L595" i="1"/>
  <c r="K595" i="1"/>
  <c r="J595" i="1"/>
  <c r="L594" i="1"/>
  <c r="K594" i="1"/>
  <c r="J594" i="1"/>
  <c r="L593" i="1"/>
  <c r="K593" i="1"/>
  <c r="J593" i="1"/>
  <c r="L592" i="1"/>
  <c r="K592" i="1"/>
  <c r="J592" i="1"/>
  <c r="L591" i="1"/>
  <c r="K591" i="1"/>
  <c r="J591" i="1"/>
  <c r="L590" i="1"/>
  <c r="K590" i="1"/>
  <c r="J590" i="1"/>
  <c r="L589" i="1"/>
  <c r="K589" i="1"/>
  <c r="J589" i="1"/>
  <c r="L588" i="1"/>
  <c r="K588" i="1"/>
  <c r="J588" i="1"/>
  <c r="L587" i="1"/>
  <c r="K587" i="1"/>
  <c r="J587" i="1"/>
  <c r="L586" i="1"/>
  <c r="K586" i="1"/>
  <c r="J586" i="1"/>
  <c r="L585" i="1"/>
  <c r="K585" i="1"/>
  <c r="J585" i="1"/>
  <c r="L584" i="1"/>
  <c r="K584" i="1"/>
  <c r="J584" i="1"/>
  <c r="L583" i="1"/>
  <c r="K583" i="1"/>
  <c r="J583" i="1"/>
  <c r="L582" i="1"/>
  <c r="K582" i="1"/>
  <c r="J582" i="1"/>
  <c r="L581" i="1"/>
  <c r="K581" i="1"/>
  <c r="J581" i="1"/>
  <c r="L580" i="1"/>
  <c r="K580" i="1"/>
  <c r="J580" i="1"/>
  <c r="L579" i="1"/>
  <c r="K579" i="1"/>
  <c r="J579" i="1"/>
  <c r="L578" i="1"/>
  <c r="K578" i="1"/>
  <c r="J578" i="1"/>
  <c r="L577" i="1"/>
  <c r="K577" i="1"/>
  <c r="J577" i="1"/>
  <c r="L576" i="1"/>
  <c r="K576" i="1"/>
  <c r="J576" i="1"/>
  <c r="L575" i="1"/>
  <c r="K575" i="1"/>
  <c r="J575" i="1"/>
  <c r="L574" i="1"/>
  <c r="K574" i="1"/>
  <c r="J574" i="1"/>
  <c r="L573" i="1"/>
  <c r="K573" i="1"/>
  <c r="J573" i="1"/>
  <c r="L572" i="1"/>
  <c r="K572" i="1"/>
  <c r="J572" i="1"/>
  <c r="L571" i="1"/>
  <c r="K571" i="1"/>
  <c r="J571" i="1"/>
  <c r="L570" i="1"/>
  <c r="K570" i="1"/>
  <c r="J570" i="1"/>
  <c r="L569" i="1"/>
  <c r="K569" i="1"/>
  <c r="J569" i="1"/>
  <c r="L568" i="1"/>
  <c r="K568" i="1"/>
  <c r="J568" i="1"/>
  <c r="L567" i="1"/>
  <c r="K567" i="1"/>
  <c r="J567" i="1"/>
  <c r="L566" i="1"/>
  <c r="K566" i="1"/>
  <c r="J566" i="1"/>
  <c r="L565" i="1"/>
  <c r="K565" i="1"/>
  <c r="J565" i="1"/>
  <c r="L564" i="1"/>
  <c r="K564" i="1"/>
  <c r="J564" i="1"/>
  <c r="L563" i="1"/>
  <c r="K563" i="1"/>
  <c r="J563" i="1"/>
  <c r="L562" i="1"/>
  <c r="K562" i="1"/>
  <c r="J562" i="1"/>
  <c r="L561" i="1"/>
  <c r="K561" i="1"/>
  <c r="J561" i="1"/>
  <c r="L560" i="1"/>
  <c r="K560" i="1"/>
  <c r="J560" i="1"/>
  <c r="L559" i="1"/>
  <c r="K559" i="1"/>
  <c r="J559" i="1"/>
  <c r="L558" i="1"/>
  <c r="K558" i="1"/>
  <c r="J558" i="1"/>
  <c r="L557" i="1"/>
  <c r="K557" i="1"/>
  <c r="J557" i="1"/>
  <c r="L556" i="1"/>
  <c r="K556" i="1"/>
  <c r="J556" i="1"/>
  <c r="L555" i="1"/>
  <c r="K555" i="1"/>
  <c r="J555" i="1"/>
  <c r="L554" i="1"/>
  <c r="K554" i="1"/>
  <c r="J554" i="1"/>
  <c r="L553" i="1"/>
  <c r="K553" i="1"/>
  <c r="J553" i="1"/>
  <c r="L552" i="1"/>
  <c r="K552" i="1"/>
  <c r="J552" i="1"/>
  <c r="L551" i="1"/>
  <c r="K551" i="1"/>
  <c r="J551" i="1"/>
  <c r="L550" i="1"/>
  <c r="K550" i="1"/>
  <c r="J550" i="1"/>
  <c r="L549" i="1"/>
  <c r="K549" i="1"/>
  <c r="J549" i="1"/>
  <c r="L548" i="1"/>
  <c r="K548" i="1"/>
  <c r="J548" i="1"/>
  <c r="L547" i="1"/>
  <c r="K547" i="1"/>
  <c r="J547" i="1"/>
  <c r="L546" i="1"/>
  <c r="K546" i="1"/>
  <c r="J546" i="1"/>
  <c r="L545" i="1"/>
  <c r="K545" i="1"/>
  <c r="J545" i="1"/>
  <c r="L544" i="1"/>
  <c r="K544" i="1"/>
  <c r="J544" i="1"/>
  <c r="L543" i="1"/>
  <c r="K543" i="1"/>
  <c r="J543" i="1"/>
  <c r="L542" i="1"/>
  <c r="K542" i="1"/>
  <c r="J542" i="1"/>
  <c r="L541" i="1"/>
  <c r="K541" i="1"/>
  <c r="J541" i="1"/>
  <c r="L540" i="1"/>
  <c r="K540" i="1"/>
  <c r="J540" i="1"/>
  <c r="L539" i="1"/>
  <c r="K539" i="1"/>
  <c r="J539" i="1"/>
  <c r="L538" i="1"/>
  <c r="K538" i="1"/>
  <c r="J538" i="1"/>
  <c r="L537" i="1"/>
  <c r="K537" i="1"/>
  <c r="J537" i="1"/>
  <c r="L536" i="1"/>
  <c r="K536" i="1"/>
  <c r="J536" i="1"/>
  <c r="L535" i="1"/>
  <c r="K535" i="1"/>
  <c r="J535" i="1"/>
  <c r="L534" i="1"/>
  <c r="K534" i="1"/>
  <c r="J534" i="1"/>
  <c r="L533" i="1"/>
  <c r="K533" i="1"/>
  <c r="J533" i="1"/>
  <c r="L532" i="1"/>
  <c r="K532" i="1"/>
  <c r="J532" i="1"/>
  <c r="L531" i="1"/>
  <c r="K531" i="1"/>
  <c r="J531" i="1"/>
  <c r="L530" i="1"/>
  <c r="K530" i="1"/>
  <c r="J530" i="1"/>
  <c r="L529" i="1"/>
  <c r="K529" i="1"/>
  <c r="J529" i="1"/>
  <c r="L528" i="1"/>
  <c r="K528" i="1"/>
  <c r="J528" i="1"/>
  <c r="L527" i="1"/>
  <c r="K527" i="1"/>
  <c r="J527" i="1"/>
  <c r="L526" i="1"/>
  <c r="K526" i="1"/>
  <c r="J526" i="1"/>
  <c r="L525" i="1"/>
  <c r="K525" i="1"/>
  <c r="J525" i="1"/>
  <c r="L524" i="1"/>
  <c r="K524" i="1"/>
  <c r="J524" i="1"/>
  <c r="L523" i="1"/>
  <c r="K523" i="1"/>
  <c r="J523" i="1"/>
  <c r="L522" i="1"/>
  <c r="K522" i="1"/>
  <c r="J522" i="1"/>
  <c r="L521" i="1"/>
  <c r="K521" i="1"/>
  <c r="J521" i="1"/>
  <c r="L520" i="1"/>
  <c r="K520" i="1"/>
  <c r="J520" i="1"/>
  <c r="L519" i="1"/>
  <c r="K519" i="1"/>
  <c r="J519" i="1"/>
  <c r="L518" i="1"/>
  <c r="K518" i="1"/>
  <c r="J518" i="1"/>
  <c r="L517" i="1"/>
  <c r="K517" i="1"/>
  <c r="J517" i="1"/>
  <c r="L516" i="1"/>
  <c r="K516" i="1"/>
  <c r="J516" i="1"/>
  <c r="L515" i="1"/>
  <c r="K515" i="1"/>
  <c r="J515" i="1"/>
  <c r="L514" i="1"/>
  <c r="K514" i="1"/>
  <c r="J514" i="1"/>
  <c r="L513" i="1"/>
  <c r="K513" i="1"/>
  <c r="J513" i="1"/>
  <c r="L512" i="1"/>
  <c r="K512" i="1"/>
  <c r="J512" i="1"/>
  <c r="L511" i="1"/>
  <c r="K511" i="1"/>
  <c r="J511" i="1"/>
  <c r="L510" i="1"/>
  <c r="K510" i="1"/>
  <c r="J510" i="1"/>
  <c r="L509" i="1"/>
  <c r="K509" i="1"/>
  <c r="J509" i="1"/>
  <c r="L508" i="1"/>
  <c r="K508" i="1"/>
  <c r="J508" i="1"/>
  <c r="L507" i="1"/>
  <c r="K507" i="1"/>
  <c r="J507" i="1"/>
  <c r="L506" i="1"/>
  <c r="K506" i="1"/>
  <c r="J506" i="1"/>
  <c r="L505" i="1"/>
  <c r="K505" i="1"/>
  <c r="J505" i="1"/>
  <c r="L504" i="1"/>
  <c r="K504" i="1"/>
  <c r="J504" i="1"/>
  <c r="L503" i="1"/>
  <c r="K503" i="1"/>
  <c r="J503" i="1"/>
  <c r="L502" i="1"/>
  <c r="K502" i="1"/>
  <c r="J502" i="1"/>
  <c r="L501" i="1"/>
  <c r="K501" i="1"/>
  <c r="J501" i="1"/>
  <c r="L500" i="1"/>
  <c r="K500" i="1"/>
  <c r="J500" i="1"/>
  <c r="L499" i="1"/>
  <c r="K499" i="1"/>
  <c r="J499" i="1"/>
  <c r="L498" i="1"/>
  <c r="K498" i="1"/>
  <c r="J498" i="1"/>
  <c r="L497" i="1"/>
  <c r="K497" i="1"/>
  <c r="J497" i="1"/>
  <c r="L496" i="1"/>
  <c r="K496" i="1"/>
  <c r="J496" i="1"/>
  <c r="L495" i="1"/>
  <c r="K495" i="1"/>
  <c r="J495" i="1"/>
  <c r="L494" i="1"/>
  <c r="K494" i="1"/>
  <c r="J494" i="1"/>
  <c r="L493" i="1"/>
  <c r="K493" i="1"/>
  <c r="J493" i="1"/>
  <c r="L492" i="1"/>
  <c r="K492" i="1"/>
  <c r="J492" i="1"/>
  <c r="L491" i="1"/>
  <c r="K491" i="1"/>
  <c r="J491" i="1"/>
  <c r="L490" i="1"/>
  <c r="K490" i="1"/>
  <c r="J490" i="1"/>
  <c r="L489" i="1"/>
  <c r="K489" i="1"/>
  <c r="J489" i="1"/>
  <c r="L488" i="1"/>
  <c r="K488" i="1"/>
  <c r="J488" i="1"/>
  <c r="L487" i="1"/>
  <c r="K487" i="1"/>
  <c r="J487" i="1"/>
  <c r="L486" i="1"/>
  <c r="K486" i="1"/>
  <c r="J486" i="1"/>
  <c r="L485" i="1"/>
  <c r="K485" i="1"/>
  <c r="J485" i="1"/>
  <c r="L484" i="1"/>
  <c r="K484" i="1"/>
  <c r="J484" i="1"/>
  <c r="L483" i="1"/>
  <c r="K483" i="1"/>
  <c r="J483" i="1"/>
  <c r="L482" i="1"/>
  <c r="K482" i="1"/>
  <c r="J482" i="1"/>
  <c r="L481" i="1"/>
  <c r="K481" i="1"/>
  <c r="J481" i="1"/>
  <c r="L480" i="1"/>
  <c r="K480" i="1"/>
  <c r="J480" i="1"/>
  <c r="L479" i="1"/>
  <c r="K479" i="1"/>
  <c r="J479" i="1"/>
  <c r="L478" i="1"/>
  <c r="K478" i="1"/>
  <c r="J478" i="1"/>
  <c r="L477" i="1"/>
  <c r="K477" i="1"/>
  <c r="J477" i="1"/>
  <c r="L476" i="1"/>
  <c r="K476" i="1"/>
  <c r="J476" i="1"/>
  <c r="L475" i="1"/>
  <c r="K475" i="1"/>
  <c r="J475" i="1"/>
  <c r="L474" i="1"/>
  <c r="K474" i="1"/>
  <c r="J474" i="1"/>
  <c r="L473" i="1"/>
  <c r="K473" i="1"/>
  <c r="J473" i="1"/>
  <c r="L472" i="1"/>
  <c r="K472" i="1"/>
  <c r="J472" i="1"/>
  <c r="L471" i="1"/>
  <c r="K471" i="1"/>
  <c r="J471" i="1"/>
  <c r="L470" i="1"/>
  <c r="K470" i="1"/>
  <c r="J470" i="1"/>
  <c r="L469" i="1"/>
  <c r="K469" i="1"/>
  <c r="J469" i="1"/>
  <c r="L468" i="1"/>
  <c r="K468" i="1"/>
  <c r="J468" i="1"/>
  <c r="L467" i="1"/>
  <c r="K467" i="1"/>
  <c r="J467" i="1"/>
  <c r="L466" i="1"/>
  <c r="K466" i="1"/>
  <c r="J466" i="1"/>
  <c r="L465" i="1"/>
  <c r="K465" i="1"/>
  <c r="J465" i="1"/>
  <c r="L464" i="1"/>
  <c r="K464" i="1"/>
  <c r="J464" i="1"/>
  <c r="L463" i="1"/>
  <c r="K463" i="1"/>
  <c r="J463" i="1"/>
  <c r="L462" i="1"/>
  <c r="K462" i="1"/>
  <c r="J462" i="1"/>
  <c r="L461" i="1"/>
  <c r="K461" i="1"/>
  <c r="J461" i="1"/>
  <c r="L460" i="1"/>
  <c r="K460" i="1"/>
  <c r="J460" i="1"/>
  <c r="L459" i="1"/>
  <c r="K459" i="1"/>
  <c r="J459" i="1"/>
  <c r="L458" i="1"/>
  <c r="K458" i="1"/>
  <c r="J458" i="1"/>
  <c r="L457" i="1"/>
  <c r="K457" i="1"/>
  <c r="J457" i="1"/>
  <c r="L456" i="1"/>
  <c r="K456" i="1"/>
  <c r="J456" i="1"/>
  <c r="L455" i="1"/>
  <c r="K455" i="1"/>
  <c r="J455" i="1"/>
  <c r="L454" i="1"/>
  <c r="K454" i="1"/>
  <c r="J454" i="1"/>
  <c r="L453" i="1"/>
  <c r="K453" i="1"/>
  <c r="J453" i="1"/>
  <c r="L452" i="1"/>
  <c r="K452" i="1"/>
  <c r="J452" i="1"/>
  <c r="L451" i="1"/>
  <c r="K451" i="1"/>
  <c r="J451" i="1"/>
  <c r="L450" i="1"/>
  <c r="K450" i="1"/>
  <c r="J450" i="1"/>
  <c r="L449" i="1"/>
  <c r="K449" i="1"/>
  <c r="J449" i="1"/>
  <c r="L448" i="1"/>
  <c r="K448" i="1"/>
  <c r="J448" i="1"/>
  <c r="L447" i="1"/>
  <c r="K447" i="1"/>
  <c r="J447" i="1"/>
  <c r="L446" i="1"/>
  <c r="K446" i="1"/>
  <c r="J446" i="1"/>
  <c r="L445" i="1"/>
  <c r="K445" i="1"/>
  <c r="J445" i="1"/>
  <c r="L444" i="1"/>
  <c r="K444" i="1"/>
  <c r="J444" i="1"/>
  <c r="L443" i="1"/>
  <c r="K443" i="1"/>
  <c r="J443" i="1"/>
  <c r="L442" i="1"/>
  <c r="K442" i="1"/>
  <c r="J442" i="1"/>
  <c r="L441" i="1"/>
  <c r="K441" i="1"/>
  <c r="J441" i="1"/>
  <c r="L440" i="1"/>
  <c r="K440" i="1"/>
  <c r="J440" i="1"/>
  <c r="L439" i="1"/>
  <c r="K439" i="1"/>
  <c r="J439" i="1"/>
  <c r="L438" i="1"/>
  <c r="K438" i="1"/>
  <c r="J438" i="1"/>
  <c r="L437" i="1"/>
  <c r="K437" i="1"/>
  <c r="J437" i="1"/>
  <c r="L436" i="1"/>
  <c r="K436" i="1"/>
  <c r="J436" i="1"/>
  <c r="L435" i="1"/>
  <c r="K435" i="1"/>
  <c r="J435" i="1"/>
  <c r="L434" i="1"/>
  <c r="K434" i="1"/>
  <c r="J434" i="1"/>
  <c r="L433" i="1"/>
  <c r="K433" i="1"/>
  <c r="J433" i="1"/>
  <c r="L432" i="1"/>
  <c r="K432" i="1"/>
  <c r="J432" i="1"/>
  <c r="L431" i="1"/>
  <c r="K431" i="1"/>
  <c r="J431" i="1"/>
  <c r="L430" i="1"/>
  <c r="K430" i="1"/>
  <c r="J430" i="1"/>
  <c r="L429" i="1"/>
  <c r="K429" i="1"/>
  <c r="J429" i="1"/>
  <c r="L428" i="1"/>
  <c r="K428" i="1"/>
  <c r="J428" i="1"/>
  <c r="L427" i="1"/>
  <c r="K427" i="1"/>
  <c r="J427" i="1"/>
  <c r="L426" i="1"/>
  <c r="K426" i="1"/>
  <c r="J426" i="1"/>
  <c r="L425" i="1"/>
  <c r="K425" i="1"/>
  <c r="J425" i="1"/>
  <c r="L424" i="1"/>
  <c r="K424" i="1"/>
  <c r="J424" i="1"/>
  <c r="L423" i="1"/>
  <c r="K423" i="1"/>
  <c r="J423" i="1"/>
  <c r="L422" i="1"/>
  <c r="K422" i="1"/>
  <c r="J422" i="1"/>
  <c r="L421" i="1"/>
  <c r="K421" i="1"/>
  <c r="J421" i="1"/>
  <c r="L420" i="1"/>
  <c r="K420" i="1"/>
  <c r="J420" i="1"/>
  <c r="L419" i="1"/>
  <c r="K419" i="1"/>
  <c r="J419" i="1"/>
  <c r="L418" i="1"/>
  <c r="K418" i="1"/>
  <c r="J418" i="1"/>
  <c r="L417" i="1"/>
  <c r="K417" i="1"/>
  <c r="J417" i="1"/>
  <c r="L416" i="1"/>
  <c r="K416" i="1"/>
  <c r="J416" i="1"/>
  <c r="L415" i="1"/>
  <c r="K415" i="1"/>
  <c r="J415" i="1"/>
  <c r="L414" i="1"/>
  <c r="K414" i="1"/>
  <c r="J414" i="1"/>
  <c r="L413" i="1"/>
  <c r="K413" i="1"/>
  <c r="J413" i="1"/>
  <c r="L412" i="1"/>
  <c r="K412" i="1"/>
  <c r="J412" i="1"/>
  <c r="L411" i="1"/>
  <c r="K411" i="1"/>
  <c r="J411" i="1"/>
  <c r="L410" i="1"/>
  <c r="K410" i="1"/>
  <c r="J410" i="1"/>
  <c r="L409" i="1"/>
  <c r="K409" i="1"/>
  <c r="J409" i="1"/>
  <c r="L408" i="1"/>
  <c r="K408" i="1"/>
  <c r="J408" i="1"/>
  <c r="L407" i="1"/>
  <c r="K407" i="1"/>
  <c r="J407" i="1"/>
  <c r="L406" i="1"/>
  <c r="K406" i="1"/>
  <c r="J406" i="1"/>
  <c r="L405" i="1"/>
  <c r="K405" i="1"/>
  <c r="J405" i="1"/>
  <c r="L404" i="1"/>
  <c r="K404" i="1"/>
  <c r="J404" i="1"/>
  <c r="L403" i="1"/>
  <c r="K403" i="1"/>
  <c r="J403" i="1"/>
  <c r="L402" i="1"/>
  <c r="K402" i="1"/>
  <c r="J402" i="1"/>
  <c r="L401" i="1"/>
  <c r="K401" i="1"/>
  <c r="J401" i="1"/>
  <c r="L400" i="1"/>
  <c r="K400" i="1"/>
  <c r="J400" i="1"/>
  <c r="L399" i="1"/>
  <c r="K399" i="1"/>
  <c r="J399" i="1"/>
  <c r="L398" i="1"/>
  <c r="K398" i="1"/>
  <c r="J398" i="1"/>
  <c r="L397" i="1"/>
  <c r="K397" i="1"/>
  <c r="J397" i="1"/>
  <c r="L396" i="1"/>
  <c r="K396" i="1"/>
  <c r="J396" i="1"/>
  <c r="L395" i="1"/>
  <c r="K395" i="1"/>
  <c r="J395" i="1"/>
  <c r="L394" i="1"/>
  <c r="K394" i="1"/>
  <c r="J394" i="1"/>
  <c r="L393" i="1"/>
  <c r="K393" i="1"/>
  <c r="J393" i="1"/>
  <c r="L392" i="1"/>
  <c r="K392" i="1"/>
  <c r="J392" i="1"/>
  <c r="L391" i="1"/>
  <c r="K391" i="1"/>
  <c r="J391" i="1"/>
  <c r="L390" i="1"/>
  <c r="K390" i="1"/>
  <c r="J390" i="1"/>
  <c r="L389" i="1"/>
  <c r="K389" i="1"/>
  <c r="J389" i="1"/>
  <c r="L388" i="1"/>
  <c r="K388" i="1"/>
  <c r="J388" i="1"/>
  <c r="L387" i="1"/>
  <c r="K387" i="1"/>
  <c r="J387" i="1"/>
  <c r="L386" i="1"/>
  <c r="K386" i="1"/>
  <c r="J386" i="1"/>
  <c r="L385" i="1"/>
  <c r="K385" i="1"/>
  <c r="J385" i="1"/>
  <c r="L384" i="1"/>
  <c r="K384" i="1"/>
  <c r="J384" i="1"/>
  <c r="L383" i="1"/>
  <c r="K383" i="1"/>
  <c r="J383" i="1"/>
  <c r="L382" i="1"/>
  <c r="K382" i="1"/>
  <c r="J382" i="1"/>
  <c r="L381" i="1"/>
  <c r="K381" i="1"/>
  <c r="J381" i="1"/>
  <c r="L380" i="1"/>
  <c r="K380" i="1"/>
  <c r="J380" i="1"/>
  <c r="L379" i="1"/>
  <c r="K379" i="1"/>
  <c r="J379" i="1"/>
  <c r="L378" i="1"/>
  <c r="K378" i="1"/>
  <c r="J378" i="1"/>
  <c r="L377" i="1"/>
  <c r="K377" i="1"/>
  <c r="J377" i="1"/>
  <c r="L376" i="1"/>
  <c r="K376" i="1"/>
  <c r="J376" i="1"/>
  <c r="L375" i="1"/>
  <c r="K375" i="1"/>
  <c r="J375" i="1"/>
  <c r="L374" i="1"/>
  <c r="K374" i="1"/>
  <c r="J374" i="1"/>
  <c r="L373" i="1"/>
  <c r="K373" i="1"/>
  <c r="J373" i="1"/>
  <c r="L372" i="1"/>
  <c r="K372" i="1"/>
  <c r="J372" i="1"/>
  <c r="L371" i="1"/>
  <c r="K371" i="1"/>
  <c r="J371" i="1"/>
  <c r="L370" i="1"/>
  <c r="K370" i="1"/>
  <c r="J370" i="1"/>
  <c r="L369" i="1"/>
  <c r="K369" i="1"/>
  <c r="J369" i="1"/>
  <c r="L368" i="1"/>
  <c r="K368" i="1"/>
  <c r="J368" i="1"/>
  <c r="L367" i="1"/>
  <c r="K367" i="1"/>
  <c r="J367" i="1"/>
  <c r="L366" i="1"/>
  <c r="K366" i="1"/>
  <c r="J366" i="1"/>
  <c r="L365" i="1"/>
  <c r="K365" i="1"/>
  <c r="J365" i="1"/>
  <c r="L364" i="1"/>
  <c r="K364" i="1"/>
  <c r="J364" i="1"/>
  <c r="L363" i="1"/>
  <c r="K363" i="1"/>
  <c r="J363" i="1"/>
  <c r="L362" i="1"/>
  <c r="K362" i="1"/>
  <c r="J362" i="1"/>
  <c r="L361" i="1"/>
  <c r="K361" i="1"/>
  <c r="J361" i="1"/>
  <c r="L360" i="1"/>
  <c r="K360" i="1"/>
  <c r="J360" i="1"/>
  <c r="L359" i="1"/>
  <c r="K359" i="1"/>
  <c r="J359" i="1"/>
  <c r="L358" i="1"/>
  <c r="K358" i="1"/>
  <c r="J358" i="1"/>
  <c r="L357" i="1"/>
  <c r="K357" i="1"/>
  <c r="J357" i="1"/>
  <c r="L356" i="1"/>
  <c r="K356" i="1"/>
  <c r="J356" i="1"/>
  <c r="L355" i="1"/>
  <c r="K355" i="1"/>
  <c r="J355" i="1"/>
  <c r="L354" i="1"/>
  <c r="K354" i="1"/>
  <c r="J354" i="1"/>
  <c r="L353" i="1"/>
  <c r="K353" i="1"/>
  <c r="J353" i="1"/>
  <c r="L352" i="1"/>
  <c r="K352" i="1"/>
  <c r="J352" i="1"/>
  <c r="L351" i="1"/>
  <c r="K351" i="1"/>
  <c r="J351" i="1"/>
  <c r="L350" i="1"/>
  <c r="K350" i="1"/>
  <c r="J350" i="1"/>
  <c r="L349" i="1"/>
  <c r="K349" i="1"/>
  <c r="J349" i="1"/>
  <c r="L348" i="1"/>
  <c r="K348" i="1"/>
  <c r="J348" i="1"/>
  <c r="L347" i="1"/>
  <c r="K347" i="1"/>
  <c r="J347" i="1"/>
  <c r="L346" i="1"/>
  <c r="K346" i="1"/>
  <c r="J346" i="1"/>
  <c r="L345" i="1"/>
  <c r="K345" i="1"/>
  <c r="J345" i="1"/>
  <c r="L344" i="1"/>
  <c r="K344" i="1"/>
  <c r="J344" i="1"/>
  <c r="L343" i="1"/>
  <c r="K343" i="1"/>
  <c r="J343" i="1"/>
  <c r="L342" i="1"/>
  <c r="K342" i="1"/>
  <c r="J342" i="1"/>
  <c r="L341" i="1"/>
  <c r="K341" i="1"/>
  <c r="J341" i="1"/>
  <c r="L340" i="1"/>
  <c r="K340" i="1"/>
  <c r="J340" i="1"/>
  <c r="L339" i="1"/>
  <c r="K339" i="1"/>
  <c r="J339" i="1"/>
  <c r="L338" i="1"/>
  <c r="K338" i="1"/>
  <c r="J338" i="1"/>
  <c r="L337" i="1"/>
  <c r="K337" i="1"/>
  <c r="J337" i="1"/>
  <c r="L336" i="1"/>
  <c r="K336" i="1"/>
  <c r="J336" i="1"/>
  <c r="L335" i="1"/>
  <c r="K335" i="1"/>
  <c r="J335" i="1"/>
  <c r="L334" i="1"/>
  <c r="K334" i="1"/>
  <c r="J334" i="1"/>
  <c r="L333" i="1"/>
  <c r="K333" i="1"/>
  <c r="J333" i="1"/>
  <c r="L332" i="1"/>
  <c r="K332" i="1"/>
  <c r="J332" i="1"/>
  <c r="L331" i="1"/>
  <c r="K331" i="1"/>
  <c r="J331" i="1"/>
  <c r="L330" i="1"/>
  <c r="K330" i="1"/>
  <c r="J330" i="1"/>
  <c r="L329" i="1"/>
  <c r="K329" i="1"/>
  <c r="J329" i="1"/>
  <c r="L328" i="1"/>
  <c r="K328" i="1"/>
  <c r="J328" i="1"/>
  <c r="L327" i="1"/>
  <c r="K327" i="1"/>
  <c r="J327" i="1"/>
  <c r="L326" i="1"/>
  <c r="K326" i="1"/>
  <c r="J326" i="1"/>
  <c r="L325" i="1"/>
  <c r="K325" i="1"/>
  <c r="J325" i="1"/>
  <c r="L324" i="1"/>
  <c r="K324" i="1"/>
  <c r="J324" i="1"/>
  <c r="L323" i="1"/>
  <c r="K323" i="1"/>
  <c r="J323" i="1"/>
  <c r="L322" i="1"/>
  <c r="K322" i="1"/>
  <c r="J322" i="1"/>
  <c r="L321" i="1"/>
  <c r="K321" i="1"/>
  <c r="J321" i="1"/>
  <c r="L320" i="1"/>
  <c r="K320" i="1"/>
  <c r="J320" i="1"/>
  <c r="L319" i="1"/>
  <c r="K319" i="1"/>
  <c r="J319" i="1"/>
  <c r="L318" i="1"/>
  <c r="K318" i="1"/>
  <c r="J318" i="1"/>
  <c r="L317" i="1"/>
  <c r="K317" i="1"/>
  <c r="J317" i="1"/>
  <c r="L316" i="1"/>
  <c r="K316" i="1"/>
  <c r="J316" i="1"/>
  <c r="L315" i="1"/>
  <c r="K315" i="1"/>
  <c r="J315" i="1"/>
  <c r="L314" i="1"/>
  <c r="K314" i="1"/>
  <c r="J314" i="1"/>
  <c r="L313" i="1"/>
  <c r="K313" i="1"/>
  <c r="J313" i="1"/>
  <c r="L312" i="1"/>
  <c r="K312" i="1"/>
  <c r="J312" i="1"/>
  <c r="L311" i="1"/>
  <c r="K311" i="1"/>
  <c r="J311" i="1"/>
  <c r="L310" i="1"/>
  <c r="K310" i="1"/>
  <c r="J310" i="1"/>
  <c r="L309" i="1"/>
  <c r="K309" i="1"/>
  <c r="J309" i="1"/>
  <c r="L308" i="1"/>
  <c r="K308" i="1"/>
  <c r="J308" i="1"/>
  <c r="L307" i="1"/>
  <c r="K307" i="1"/>
  <c r="J307" i="1"/>
  <c r="L306" i="1"/>
  <c r="K306" i="1"/>
  <c r="J306" i="1"/>
  <c r="L305" i="1"/>
  <c r="K305" i="1"/>
  <c r="J305" i="1"/>
  <c r="L304" i="1"/>
  <c r="K304" i="1"/>
  <c r="J304" i="1"/>
  <c r="L303" i="1"/>
  <c r="K303" i="1"/>
  <c r="J303" i="1"/>
  <c r="L302" i="1"/>
  <c r="K302" i="1"/>
  <c r="J302" i="1"/>
  <c r="L301" i="1"/>
  <c r="K301" i="1"/>
  <c r="J301" i="1"/>
  <c r="L300" i="1"/>
  <c r="K300" i="1"/>
  <c r="J300" i="1"/>
  <c r="L299" i="1"/>
  <c r="K299" i="1"/>
  <c r="J299" i="1"/>
  <c r="L298" i="1"/>
  <c r="K298" i="1"/>
  <c r="J298" i="1"/>
  <c r="L297" i="1"/>
  <c r="K297" i="1"/>
  <c r="J297" i="1"/>
  <c r="L296" i="1"/>
  <c r="K296" i="1"/>
  <c r="J296" i="1"/>
  <c r="L295" i="1"/>
  <c r="K295" i="1"/>
  <c r="J295" i="1"/>
  <c r="L294" i="1"/>
  <c r="K294" i="1"/>
  <c r="J294" i="1"/>
  <c r="L293" i="1"/>
  <c r="K293" i="1"/>
  <c r="J293" i="1"/>
  <c r="L292" i="1"/>
  <c r="K292" i="1"/>
  <c r="J292" i="1"/>
  <c r="L291" i="1"/>
  <c r="K291" i="1"/>
  <c r="J291" i="1"/>
  <c r="L290" i="1"/>
  <c r="K290" i="1"/>
  <c r="J290" i="1"/>
  <c r="L289" i="1"/>
  <c r="K289" i="1"/>
  <c r="J289" i="1"/>
  <c r="L288" i="1"/>
  <c r="K288" i="1"/>
  <c r="J288" i="1"/>
  <c r="L287" i="1"/>
  <c r="K287" i="1"/>
  <c r="J287" i="1"/>
  <c r="L286" i="1"/>
  <c r="K286" i="1"/>
  <c r="J286" i="1"/>
  <c r="L285" i="1"/>
  <c r="K285" i="1"/>
  <c r="J285" i="1"/>
  <c r="L284" i="1"/>
  <c r="K284" i="1"/>
  <c r="J284" i="1"/>
  <c r="L283" i="1"/>
  <c r="K283" i="1"/>
  <c r="J283" i="1"/>
  <c r="L282" i="1"/>
  <c r="K282" i="1"/>
  <c r="J282" i="1"/>
  <c r="L281" i="1"/>
  <c r="K281" i="1"/>
  <c r="J281" i="1"/>
  <c r="L280" i="1"/>
  <c r="K280" i="1"/>
  <c r="J280" i="1"/>
  <c r="L279" i="1"/>
  <c r="K279" i="1"/>
  <c r="J279" i="1"/>
  <c r="L278" i="1"/>
  <c r="K278" i="1"/>
  <c r="J278" i="1"/>
  <c r="L277" i="1"/>
  <c r="K277" i="1"/>
  <c r="J277" i="1"/>
  <c r="L276" i="1"/>
  <c r="K276" i="1"/>
  <c r="J276" i="1"/>
  <c r="L275" i="1"/>
  <c r="K275" i="1"/>
  <c r="J275" i="1"/>
  <c r="L274" i="1"/>
  <c r="K274" i="1"/>
  <c r="J274" i="1"/>
  <c r="L273" i="1"/>
  <c r="K273" i="1"/>
  <c r="J273" i="1"/>
  <c r="L272" i="1"/>
  <c r="K272" i="1"/>
  <c r="J272" i="1"/>
  <c r="L271" i="1"/>
  <c r="K271" i="1"/>
  <c r="J271" i="1"/>
  <c r="L270" i="1"/>
  <c r="K270" i="1"/>
  <c r="J270" i="1"/>
  <c r="L269" i="1"/>
  <c r="K269" i="1"/>
  <c r="J269" i="1"/>
  <c r="L268" i="1"/>
  <c r="K268" i="1"/>
  <c r="J268" i="1"/>
  <c r="L267" i="1"/>
  <c r="K267" i="1"/>
  <c r="J267" i="1"/>
  <c r="L266" i="1"/>
  <c r="K266" i="1"/>
  <c r="J266" i="1"/>
  <c r="L265" i="1"/>
  <c r="K265" i="1"/>
  <c r="J265" i="1"/>
  <c r="L264" i="1"/>
  <c r="K264" i="1"/>
  <c r="J264" i="1"/>
  <c r="L263" i="1"/>
  <c r="K263" i="1"/>
  <c r="J263" i="1"/>
  <c r="L262" i="1"/>
  <c r="K262" i="1"/>
  <c r="J262" i="1"/>
  <c r="L261" i="1"/>
  <c r="K261" i="1"/>
  <c r="J261" i="1"/>
  <c r="L260" i="1"/>
  <c r="K260" i="1"/>
  <c r="J260" i="1"/>
  <c r="L259" i="1"/>
  <c r="K259" i="1"/>
  <c r="J259" i="1"/>
  <c r="L258" i="1"/>
  <c r="K258" i="1"/>
  <c r="J258" i="1"/>
  <c r="L257" i="1"/>
  <c r="K257" i="1"/>
  <c r="J257" i="1"/>
  <c r="L256" i="1"/>
  <c r="K256" i="1"/>
  <c r="J256" i="1"/>
  <c r="L255" i="1"/>
  <c r="K255" i="1"/>
  <c r="J255" i="1"/>
  <c r="L254" i="1"/>
  <c r="K254" i="1"/>
  <c r="J254" i="1"/>
  <c r="L253" i="1"/>
  <c r="K253" i="1"/>
  <c r="J253" i="1"/>
  <c r="L252" i="1"/>
  <c r="K252" i="1"/>
  <c r="J252" i="1"/>
  <c r="L251" i="1"/>
  <c r="K251" i="1"/>
  <c r="J251" i="1"/>
  <c r="L250" i="1"/>
  <c r="K250" i="1"/>
  <c r="J250" i="1"/>
  <c r="L249" i="1"/>
  <c r="K249" i="1"/>
  <c r="J249" i="1"/>
  <c r="L248" i="1"/>
  <c r="K248" i="1"/>
  <c r="J248" i="1"/>
  <c r="L247" i="1"/>
  <c r="K247" i="1"/>
  <c r="J247" i="1"/>
  <c r="L246" i="1"/>
  <c r="K246" i="1"/>
  <c r="J246" i="1"/>
  <c r="L245" i="1"/>
  <c r="K245" i="1"/>
  <c r="J245" i="1"/>
  <c r="L244" i="1"/>
  <c r="K244" i="1"/>
  <c r="J244" i="1"/>
  <c r="L243" i="1"/>
  <c r="K243" i="1"/>
  <c r="J243" i="1"/>
  <c r="L242" i="1"/>
  <c r="K242" i="1"/>
  <c r="J242" i="1"/>
  <c r="L241" i="1"/>
  <c r="K241" i="1"/>
  <c r="J241" i="1"/>
  <c r="L240" i="1"/>
  <c r="K240" i="1"/>
  <c r="J240" i="1"/>
  <c r="L239" i="1"/>
  <c r="K239" i="1"/>
  <c r="J239" i="1"/>
  <c r="L238" i="1"/>
  <c r="K238" i="1"/>
  <c r="J238" i="1"/>
  <c r="L237" i="1"/>
  <c r="K237" i="1"/>
  <c r="J237" i="1"/>
  <c r="L236" i="1"/>
  <c r="K236" i="1"/>
  <c r="J236" i="1"/>
  <c r="L235" i="1"/>
  <c r="K235" i="1"/>
  <c r="J235" i="1"/>
  <c r="L234" i="1"/>
  <c r="K234" i="1"/>
  <c r="J234" i="1"/>
  <c r="L233" i="1"/>
  <c r="K233" i="1"/>
  <c r="J233" i="1"/>
  <c r="L232" i="1"/>
  <c r="K232" i="1"/>
  <c r="J232" i="1"/>
  <c r="L231" i="1"/>
  <c r="K231" i="1"/>
  <c r="J231" i="1"/>
  <c r="L230" i="1"/>
  <c r="K230" i="1"/>
  <c r="J230" i="1"/>
  <c r="L229" i="1"/>
  <c r="K229" i="1"/>
  <c r="J229" i="1"/>
  <c r="L228" i="1"/>
  <c r="K228" i="1"/>
  <c r="J228" i="1"/>
  <c r="L227" i="1"/>
  <c r="K227" i="1"/>
  <c r="J227" i="1"/>
  <c r="L226" i="1"/>
  <c r="K226" i="1"/>
  <c r="J226" i="1"/>
  <c r="L225" i="1"/>
  <c r="K225" i="1"/>
  <c r="J225" i="1"/>
  <c r="L224" i="1"/>
  <c r="K224" i="1"/>
  <c r="J224" i="1"/>
  <c r="L223" i="1"/>
  <c r="K223" i="1"/>
  <c r="J223" i="1"/>
  <c r="L222" i="1"/>
  <c r="K222" i="1"/>
  <c r="J222" i="1"/>
  <c r="L221" i="1"/>
  <c r="K221" i="1"/>
  <c r="J221" i="1"/>
  <c r="L220" i="1"/>
  <c r="K220" i="1"/>
  <c r="J220" i="1"/>
  <c r="L219" i="1"/>
  <c r="K219" i="1"/>
  <c r="J219" i="1"/>
  <c r="L218" i="1"/>
  <c r="K218" i="1"/>
  <c r="J218" i="1"/>
  <c r="L217" i="1"/>
  <c r="K217" i="1"/>
  <c r="J217" i="1"/>
  <c r="L216" i="1"/>
  <c r="K216" i="1"/>
  <c r="J216" i="1"/>
  <c r="L215" i="1"/>
  <c r="K215" i="1"/>
  <c r="J215" i="1"/>
  <c r="L214" i="1"/>
  <c r="K214" i="1"/>
  <c r="J214" i="1"/>
  <c r="L213" i="1"/>
  <c r="K213" i="1"/>
  <c r="J213" i="1"/>
  <c r="L212" i="1"/>
  <c r="K212" i="1"/>
  <c r="J212" i="1"/>
  <c r="L211" i="1"/>
  <c r="K211" i="1"/>
  <c r="J211" i="1"/>
  <c r="L210" i="1"/>
  <c r="K210" i="1"/>
  <c r="J210" i="1"/>
  <c r="L209" i="1"/>
  <c r="K209" i="1"/>
  <c r="J209" i="1"/>
  <c r="L208" i="1"/>
  <c r="K208" i="1"/>
  <c r="J208" i="1"/>
  <c r="L207" i="1"/>
  <c r="K207" i="1"/>
  <c r="J207" i="1"/>
  <c r="L206" i="1"/>
  <c r="K206" i="1"/>
  <c r="J206" i="1"/>
  <c r="L205" i="1"/>
  <c r="K205" i="1"/>
  <c r="J205" i="1"/>
  <c r="L204" i="1"/>
  <c r="K204" i="1"/>
  <c r="J204" i="1"/>
  <c r="L203" i="1"/>
  <c r="K203" i="1"/>
  <c r="J203" i="1"/>
  <c r="L202" i="1"/>
  <c r="K202" i="1"/>
  <c r="J202" i="1"/>
  <c r="L201" i="1"/>
  <c r="K201" i="1"/>
  <c r="J201" i="1"/>
  <c r="L200" i="1"/>
  <c r="K200" i="1"/>
  <c r="J200" i="1"/>
  <c r="L199" i="1"/>
  <c r="K199" i="1"/>
  <c r="J199" i="1"/>
  <c r="L198" i="1"/>
  <c r="K198" i="1"/>
  <c r="J198" i="1"/>
  <c r="L197" i="1"/>
  <c r="K197" i="1"/>
  <c r="J197" i="1"/>
  <c r="L196" i="1"/>
  <c r="K196" i="1"/>
  <c r="J196" i="1"/>
  <c r="L195" i="1"/>
  <c r="K195" i="1"/>
  <c r="J195" i="1"/>
  <c r="L194" i="1"/>
  <c r="K194" i="1"/>
  <c r="J194" i="1"/>
  <c r="L193" i="1"/>
  <c r="K193" i="1"/>
  <c r="J193" i="1"/>
  <c r="L192" i="1"/>
  <c r="K192" i="1"/>
  <c r="J192" i="1"/>
  <c r="L191" i="1"/>
  <c r="K191" i="1"/>
  <c r="J191" i="1"/>
  <c r="L190" i="1"/>
  <c r="K190" i="1"/>
  <c r="J190" i="1"/>
  <c r="L189" i="1"/>
  <c r="K189" i="1"/>
  <c r="J189" i="1"/>
  <c r="L188" i="1"/>
  <c r="K188" i="1"/>
  <c r="J188" i="1"/>
  <c r="L187" i="1"/>
  <c r="K187" i="1"/>
  <c r="J187" i="1"/>
  <c r="L186" i="1"/>
  <c r="K186" i="1"/>
  <c r="J186" i="1"/>
  <c r="L185" i="1"/>
  <c r="K185" i="1"/>
  <c r="J185" i="1"/>
  <c r="L184" i="1"/>
  <c r="K184" i="1"/>
  <c r="J184" i="1"/>
  <c r="L183" i="1"/>
  <c r="K183" i="1"/>
  <c r="J183" i="1"/>
  <c r="L182" i="1"/>
  <c r="K182" i="1"/>
  <c r="J182" i="1"/>
  <c r="L181" i="1"/>
  <c r="K181" i="1"/>
  <c r="J181" i="1"/>
  <c r="L180" i="1"/>
  <c r="K180" i="1"/>
  <c r="J180" i="1"/>
  <c r="L179" i="1"/>
  <c r="K179" i="1"/>
  <c r="J179" i="1"/>
  <c r="L178" i="1"/>
  <c r="K178" i="1"/>
  <c r="J178" i="1"/>
  <c r="L177" i="1"/>
  <c r="K177" i="1"/>
  <c r="J177" i="1"/>
  <c r="L176" i="1"/>
  <c r="K176" i="1"/>
  <c r="J176" i="1"/>
  <c r="L175" i="1"/>
  <c r="K175" i="1"/>
  <c r="J175" i="1"/>
  <c r="L174" i="1"/>
  <c r="K174" i="1"/>
  <c r="J174" i="1"/>
  <c r="L173" i="1"/>
  <c r="K173" i="1"/>
  <c r="J173" i="1"/>
  <c r="L172" i="1"/>
  <c r="K172" i="1"/>
  <c r="J172" i="1"/>
  <c r="L171" i="1"/>
  <c r="K171" i="1"/>
  <c r="J171" i="1"/>
  <c r="L170" i="1"/>
  <c r="K170" i="1"/>
  <c r="J170" i="1"/>
  <c r="L169" i="1"/>
  <c r="K169" i="1"/>
  <c r="J169" i="1"/>
  <c r="L168" i="1"/>
  <c r="K168" i="1"/>
  <c r="J168" i="1"/>
  <c r="L167" i="1"/>
  <c r="K167" i="1"/>
  <c r="J167" i="1"/>
  <c r="L166" i="1"/>
  <c r="K166" i="1"/>
  <c r="J166" i="1"/>
  <c r="L165" i="1"/>
  <c r="K165" i="1"/>
  <c r="J165" i="1"/>
  <c r="L164" i="1"/>
  <c r="K164" i="1"/>
  <c r="J164" i="1"/>
  <c r="L163" i="1"/>
  <c r="K163" i="1"/>
  <c r="J163" i="1"/>
  <c r="L162" i="1"/>
  <c r="K162" i="1"/>
  <c r="J162" i="1"/>
  <c r="L161" i="1"/>
  <c r="K161" i="1"/>
  <c r="J161" i="1"/>
  <c r="L160" i="1"/>
  <c r="K160" i="1"/>
  <c r="J160" i="1"/>
  <c r="L159" i="1"/>
  <c r="K159" i="1"/>
  <c r="J159" i="1"/>
  <c r="L158" i="1"/>
  <c r="K158" i="1"/>
  <c r="J158" i="1"/>
  <c r="L157" i="1"/>
  <c r="K157" i="1"/>
  <c r="J157" i="1"/>
  <c r="L156" i="1"/>
  <c r="K156" i="1"/>
  <c r="J156" i="1"/>
  <c r="L155" i="1"/>
  <c r="K155" i="1"/>
  <c r="J155" i="1"/>
  <c r="L154" i="1"/>
  <c r="K154" i="1"/>
  <c r="J154" i="1"/>
  <c r="L153" i="1"/>
  <c r="K153" i="1"/>
  <c r="J153" i="1"/>
  <c r="L152" i="1"/>
  <c r="K152" i="1"/>
  <c r="J152" i="1"/>
  <c r="L151" i="1"/>
  <c r="K151" i="1"/>
  <c r="J151" i="1"/>
  <c r="L150" i="1"/>
  <c r="K150" i="1"/>
  <c r="J150" i="1"/>
  <c r="L149" i="1"/>
  <c r="K149" i="1"/>
  <c r="J149" i="1"/>
  <c r="L148" i="1"/>
  <c r="K148" i="1"/>
  <c r="J148" i="1"/>
  <c r="L147" i="1"/>
  <c r="K147" i="1"/>
  <c r="J147" i="1"/>
  <c r="L146" i="1"/>
  <c r="K146" i="1"/>
  <c r="J146" i="1"/>
  <c r="L145" i="1"/>
  <c r="K145" i="1"/>
  <c r="J145" i="1"/>
  <c r="L144" i="1"/>
  <c r="K144" i="1"/>
  <c r="J144" i="1"/>
  <c r="L143" i="1"/>
  <c r="K143" i="1"/>
  <c r="J143" i="1"/>
  <c r="L142" i="1"/>
  <c r="K142" i="1"/>
  <c r="J142" i="1"/>
  <c r="L141" i="1"/>
  <c r="K141" i="1"/>
  <c r="J141" i="1"/>
  <c r="L140" i="1"/>
  <c r="K140" i="1"/>
  <c r="J140" i="1"/>
  <c r="L139" i="1"/>
  <c r="K139" i="1"/>
  <c r="J139" i="1"/>
  <c r="L138" i="1"/>
  <c r="K138" i="1"/>
  <c r="J138" i="1"/>
  <c r="L137" i="1"/>
  <c r="K137" i="1"/>
  <c r="J137" i="1"/>
  <c r="L136" i="1"/>
  <c r="K136" i="1"/>
  <c r="J136" i="1"/>
  <c r="L135" i="1"/>
  <c r="K135" i="1"/>
  <c r="J135" i="1"/>
  <c r="L134" i="1"/>
  <c r="K134" i="1"/>
  <c r="J134" i="1"/>
  <c r="L133" i="1"/>
  <c r="K133" i="1"/>
  <c r="J133" i="1"/>
  <c r="L132" i="1"/>
  <c r="K132" i="1"/>
  <c r="J132" i="1"/>
  <c r="L131" i="1"/>
  <c r="K131" i="1"/>
  <c r="J131" i="1"/>
  <c r="L130" i="1"/>
  <c r="K130" i="1"/>
  <c r="J130" i="1"/>
  <c r="L129" i="1"/>
  <c r="K129" i="1"/>
  <c r="J129" i="1"/>
  <c r="L128" i="1"/>
  <c r="K128" i="1"/>
  <c r="J128" i="1"/>
  <c r="L127" i="1"/>
  <c r="K127" i="1"/>
  <c r="J127" i="1"/>
  <c r="L126" i="1"/>
  <c r="K126" i="1"/>
  <c r="J126" i="1"/>
  <c r="L125" i="1"/>
  <c r="K125" i="1"/>
  <c r="J125" i="1"/>
  <c r="L124" i="1"/>
  <c r="K124" i="1"/>
  <c r="J124" i="1"/>
  <c r="L123" i="1"/>
  <c r="K123" i="1"/>
  <c r="J123" i="1"/>
  <c r="L122" i="1"/>
  <c r="K122" i="1"/>
  <c r="J122" i="1"/>
  <c r="L121" i="1"/>
  <c r="K121" i="1"/>
  <c r="J121" i="1"/>
  <c r="L120" i="1"/>
  <c r="K120" i="1"/>
  <c r="J120" i="1"/>
  <c r="L119" i="1"/>
  <c r="K119" i="1"/>
  <c r="J119" i="1"/>
  <c r="L118" i="1"/>
  <c r="K118" i="1"/>
  <c r="J118" i="1"/>
  <c r="L117" i="1"/>
  <c r="K117" i="1"/>
  <c r="J117" i="1"/>
  <c r="L116" i="1"/>
  <c r="K116" i="1"/>
  <c r="J116" i="1"/>
  <c r="L115" i="1"/>
  <c r="K115" i="1"/>
  <c r="J115" i="1"/>
  <c r="L114" i="1"/>
  <c r="K114" i="1"/>
  <c r="J114" i="1"/>
  <c r="L113" i="1"/>
  <c r="K113" i="1"/>
  <c r="J113" i="1"/>
  <c r="L112" i="1"/>
  <c r="K112" i="1"/>
  <c r="J112" i="1"/>
  <c r="L111" i="1"/>
  <c r="K111" i="1"/>
  <c r="J111" i="1"/>
  <c r="L110" i="1"/>
  <c r="K110" i="1"/>
  <c r="J110" i="1"/>
  <c r="L109" i="1"/>
  <c r="K109" i="1"/>
  <c r="J109" i="1"/>
  <c r="L108" i="1"/>
  <c r="K108" i="1"/>
  <c r="J108" i="1"/>
  <c r="L107" i="1"/>
  <c r="K107" i="1"/>
  <c r="J107" i="1"/>
  <c r="L106" i="1"/>
  <c r="K106" i="1"/>
  <c r="J106" i="1"/>
  <c r="L105" i="1"/>
  <c r="K105" i="1"/>
  <c r="J105" i="1"/>
  <c r="L104" i="1"/>
  <c r="K104" i="1"/>
  <c r="J104" i="1"/>
  <c r="L103" i="1"/>
  <c r="K103" i="1"/>
  <c r="J103" i="1"/>
  <c r="L102" i="1"/>
  <c r="K102" i="1"/>
  <c r="J102" i="1"/>
  <c r="L101" i="1"/>
  <c r="K101" i="1"/>
  <c r="J101" i="1"/>
  <c r="L100" i="1"/>
  <c r="K100" i="1"/>
  <c r="J100" i="1"/>
  <c r="L99" i="1"/>
  <c r="K99" i="1"/>
  <c r="J99" i="1"/>
  <c r="L98" i="1"/>
  <c r="K98" i="1"/>
  <c r="J98" i="1"/>
  <c r="L97" i="1"/>
  <c r="K97" i="1"/>
  <c r="J97" i="1"/>
  <c r="L96" i="1"/>
  <c r="K96" i="1"/>
  <c r="J96" i="1"/>
  <c r="L95" i="1"/>
  <c r="K95" i="1"/>
  <c r="J95" i="1"/>
  <c r="L94" i="1"/>
  <c r="K94" i="1"/>
  <c r="J94" i="1"/>
  <c r="L93" i="1"/>
  <c r="K93" i="1"/>
  <c r="J93" i="1"/>
  <c r="L92" i="1"/>
  <c r="K92" i="1"/>
  <c r="J92" i="1"/>
  <c r="L91" i="1"/>
  <c r="K91" i="1"/>
  <c r="J91" i="1"/>
  <c r="L90" i="1"/>
  <c r="K90" i="1"/>
  <c r="J90" i="1"/>
  <c r="L89" i="1"/>
  <c r="K89" i="1"/>
  <c r="J89" i="1"/>
  <c r="L88" i="1"/>
  <c r="K88" i="1"/>
  <c r="J88" i="1"/>
  <c r="L87" i="1"/>
  <c r="K87" i="1"/>
  <c r="J87" i="1"/>
  <c r="L86" i="1"/>
  <c r="K86" i="1"/>
  <c r="J86" i="1"/>
  <c r="L85" i="1"/>
  <c r="K85" i="1"/>
  <c r="J85" i="1"/>
  <c r="L84" i="1"/>
  <c r="K84" i="1"/>
  <c r="J84" i="1"/>
  <c r="L83" i="1"/>
  <c r="K83" i="1"/>
  <c r="J83" i="1"/>
  <c r="L82" i="1"/>
  <c r="K82" i="1"/>
  <c r="J82" i="1"/>
  <c r="L81" i="1"/>
  <c r="K81" i="1"/>
  <c r="J81" i="1"/>
  <c r="L80" i="1"/>
  <c r="K80" i="1"/>
  <c r="J80" i="1"/>
  <c r="L79" i="1"/>
  <c r="K79" i="1"/>
  <c r="J79" i="1"/>
  <c r="L78" i="1"/>
  <c r="K78" i="1"/>
  <c r="J78" i="1"/>
  <c r="L77" i="1"/>
  <c r="K77" i="1"/>
  <c r="J77" i="1"/>
  <c r="L76" i="1"/>
  <c r="K76" i="1"/>
  <c r="J76" i="1"/>
  <c r="L75" i="1"/>
  <c r="K75" i="1"/>
  <c r="J75" i="1"/>
  <c r="L74" i="1"/>
  <c r="K74" i="1"/>
  <c r="J74" i="1"/>
  <c r="L73" i="1"/>
  <c r="K73" i="1"/>
  <c r="J73" i="1"/>
  <c r="L72" i="1"/>
  <c r="K72" i="1"/>
  <c r="J72" i="1"/>
  <c r="L71" i="1"/>
  <c r="K71" i="1"/>
  <c r="J71" i="1"/>
  <c r="L70" i="1"/>
  <c r="K70" i="1"/>
  <c r="J70" i="1"/>
  <c r="L69" i="1"/>
  <c r="K69" i="1"/>
  <c r="J69" i="1"/>
  <c r="L68" i="1"/>
  <c r="K68" i="1"/>
  <c r="J68" i="1"/>
  <c r="L67" i="1"/>
  <c r="K67" i="1"/>
  <c r="J67" i="1"/>
  <c r="L66" i="1"/>
  <c r="K66" i="1"/>
  <c r="J66" i="1"/>
  <c r="L65" i="1"/>
  <c r="K65" i="1"/>
  <c r="J65" i="1"/>
  <c r="L64" i="1"/>
  <c r="K64" i="1"/>
  <c r="J64" i="1"/>
  <c r="L63" i="1"/>
  <c r="K63" i="1"/>
  <c r="J63" i="1"/>
  <c r="L62" i="1"/>
  <c r="K62" i="1"/>
  <c r="J62" i="1"/>
  <c r="L61" i="1"/>
  <c r="K61" i="1"/>
  <c r="J61" i="1"/>
  <c r="L60" i="1"/>
  <c r="K60" i="1"/>
  <c r="J60" i="1"/>
  <c r="L59" i="1"/>
  <c r="K59" i="1"/>
  <c r="J59" i="1"/>
  <c r="L58" i="1"/>
  <c r="K58" i="1"/>
  <c r="J58" i="1"/>
  <c r="L57" i="1"/>
  <c r="K57" i="1"/>
  <c r="J57" i="1"/>
  <c r="L56" i="1"/>
  <c r="K56" i="1"/>
  <c r="J56" i="1"/>
  <c r="L55" i="1"/>
  <c r="K55" i="1"/>
  <c r="J55" i="1"/>
  <c r="L54" i="1"/>
  <c r="K54" i="1"/>
  <c r="J54" i="1"/>
  <c r="L53" i="1"/>
  <c r="K53" i="1"/>
  <c r="J53" i="1"/>
  <c r="L52" i="1"/>
  <c r="K52" i="1"/>
  <c r="J52" i="1"/>
  <c r="L51" i="1"/>
  <c r="K51" i="1"/>
  <c r="J51" i="1"/>
  <c r="L50" i="1"/>
  <c r="K50" i="1"/>
  <c r="J50" i="1"/>
  <c r="L49" i="1"/>
  <c r="K49" i="1"/>
  <c r="J49" i="1"/>
  <c r="L48" i="1"/>
  <c r="K48" i="1"/>
  <c r="J48" i="1"/>
  <c r="L47" i="1"/>
  <c r="K47" i="1"/>
  <c r="J47" i="1"/>
  <c r="L46" i="1"/>
  <c r="K46" i="1"/>
  <c r="J46" i="1"/>
  <c r="L45" i="1"/>
  <c r="K45" i="1"/>
  <c r="J45" i="1"/>
  <c r="L44" i="1"/>
  <c r="K44" i="1"/>
  <c r="J44" i="1"/>
  <c r="L43" i="1"/>
  <c r="K43" i="1"/>
  <c r="J43" i="1"/>
  <c r="L42" i="1"/>
  <c r="K42" i="1"/>
  <c r="J42" i="1"/>
  <c r="L41" i="1"/>
  <c r="K41" i="1"/>
  <c r="J41" i="1"/>
  <c r="L40" i="1"/>
  <c r="K40" i="1"/>
  <c r="J40" i="1"/>
  <c r="L39" i="1"/>
  <c r="K39" i="1"/>
  <c r="J39" i="1"/>
  <c r="L38" i="1"/>
  <c r="K38" i="1"/>
  <c r="J38" i="1"/>
  <c r="L37" i="1"/>
  <c r="K37" i="1"/>
  <c r="J37" i="1"/>
  <c r="L36" i="1"/>
  <c r="K36" i="1"/>
  <c r="J36" i="1"/>
  <c r="L35" i="1"/>
  <c r="K35" i="1"/>
  <c r="J35" i="1"/>
  <c r="L34" i="1"/>
  <c r="K34" i="1"/>
  <c r="J34" i="1"/>
  <c r="L33" i="1"/>
  <c r="K33" i="1"/>
  <c r="J33" i="1"/>
  <c r="L32" i="1"/>
  <c r="K32" i="1"/>
  <c r="J32" i="1"/>
  <c r="L31" i="1"/>
  <c r="K31" i="1"/>
  <c r="J31" i="1"/>
  <c r="L30" i="1"/>
  <c r="K30" i="1"/>
  <c r="J30" i="1"/>
  <c r="L29" i="1"/>
  <c r="K29" i="1"/>
  <c r="J29" i="1"/>
  <c r="L28" i="1"/>
  <c r="K28" i="1"/>
  <c r="J28" i="1"/>
  <c r="L27" i="1"/>
  <c r="K27" i="1"/>
  <c r="J27" i="1"/>
  <c r="L26" i="1"/>
  <c r="K26" i="1"/>
  <c r="J26" i="1"/>
  <c r="L25" i="1"/>
  <c r="K25" i="1"/>
  <c r="J25" i="1"/>
  <c r="L24" i="1"/>
  <c r="K24" i="1"/>
  <c r="J24" i="1"/>
  <c r="L23" i="1"/>
  <c r="K23" i="1"/>
  <c r="J23" i="1"/>
  <c r="L22" i="1"/>
  <c r="K22" i="1"/>
  <c r="J22" i="1"/>
  <c r="L21" i="1"/>
  <c r="K21" i="1"/>
  <c r="J21" i="1"/>
  <c r="L20" i="1"/>
  <c r="K20" i="1"/>
  <c r="J20" i="1"/>
  <c r="L19" i="1"/>
  <c r="K19" i="1"/>
  <c r="J19" i="1"/>
  <c r="L18" i="1"/>
  <c r="K18" i="1"/>
  <c r="J18" i="1"/>
  <c r="L17" i="1"/>
  <c r="K17" i="1"/>
  <c r="J17" i="1"/>
  <c r="L16" i="1"/>
  <c r="K16" i="1"/>
  <c r="J16" i="1"/>
  <c r="L15" i="1"/>
  <c r="K15" i="1"/>
  <c r="J15" i="1"/>
  <c r="L14" i="1"/>
  <c r="K14" i="1"/>
  <c r="J14" i="1"/>
  <c r="L13" i="1"/>
  <c r="K13" i="1"/>
  <c r="J13" i="1"/>
  <c r="L12" i="1"/>
  <c r="K12" i="1"/>
  <c r="J12" i="1"/>
  <c r="L11" i="1"/>
  <c r="K11" i="1"/>
  <c r="J11" i="1"/>
  <c r="L10" i="1"/>
  <c r="K10" i="1"/>
  <c r="J10" i="1"/>
  <c r="L9" i="1"/>
  <c r="K9" i="1"/>
  <c r="J9" i="1"/>
  <c r="L8" i="1"/>
  <c r="K8" i="1"/>
  <c r="J8" i="1"/>
  <c r="L7" i="1"/>
  <c r="K7" i="1"/>
  <c r="J7" i="1"/>
  <c r="L6" i="1"/>
  <c r="K6" i="1"/>
  <c r="J6" i="1"/>
  <c r="L5" i="1"/>
  <c r="K5" i="1"/>
  <c r="J5" i="1"/>
  <c r="L4" i="1"/>
  <c r="K4" i="1"/>
  <c r="J4" i="1"/>
  <c r="L3" i="1"/>
  <c r="K3" i="1"/>
  <c r="J3" i="1"/>
  <c r="L2" i="1"/>
  <c r="K2" i="1"/>
  <c r="J2" i="1"/>
  <c r="G8" i="9"/>
  <c r="B9" i="3"/>
  <c r="B10" i="3"/>
  <c r="L8" i="9"/>
  <c r="B7" i="9"/>
  <c r="B8" i="3"/>
</calcChain>
</file>

<file path=xl/sharedStrings.xml><?xml version="1.0" encoding="utf-8"?>
<sst xmlns="http://schemas.openxmlformats.org/spreadsheetml/2006/main" count="829" uniqueCount="47">
  <si>
    <t>ID</t>
  </si>
  <si>
    <t>Age</t>
  </si>
  <si>
    <t>Blood Pressure Systolic</t>
  </si>
  <si>
    <t>BMI</t>
  </si>
  <si>
    <t>Diabetes Pedigree Function</t>
  </si>
  <si>
    <t>Glucose</t>
  </si>
  <si>
    <t>Insulin</t>
  </si>
  <si>
    <t>Outcome</t>
  </si>
  <si>
    <t>Skin Thickness</t>
  </si>
  <si>
    <t>Age Rage</t>
  </si>
  <si>
    <t>Diabetes or not</t>
  </si>
  <si>
    <t>Status</t>
  </si>
  <si>
    <t>Normal</t>
  </si>
  <si>
    <t>Elevated</t>
  </si>
  <si>
    <t>Low</t>
  </si>
  <si>
    <t>High</t>
  </si>
  <si>
    <t>Row Labels</t>
  </si>
  <si>
    <t>Diabetes</t>
  </si>
  <si>
    <t>Not Diabetes</t>
  </si>
  <si>
    <t>Grand Total</t>
  </si>
  <si>
    <t>Count of ID</t>
  </si>
  <si>
    <t>Healthy Weight</t>
  </si>
  <si>
    <t>20-24</t>
  </si>
  <si>
    <t>25-29</t>
  </si>
  <si>
    <t>30-34</t>
  </si>
  <si>
    <t>35-39</t>
  </si>
  <si>
    <t>40-44</t>
  </si>
  <si>
    <t>45-49</t>
  </si>
  <si>
    <t>50-54</t>
  </si>
  <si>
    <t>55-59</t>
  </si>
  <si>
    <t>60-64</t>
  </si>
  <si>
    <t>65-69</t>
  </si>
  <si>
    <t>70-74</t>
  </si>
  <si>
    <t>Average of Glucose</t>
  </si>
  <si>
    <t>Healthcare Data Dashboard</t>
  </si>
  <si>
    <t>Total Number of Patients</t>
  </si>
  <si>
    <t>Total Number of Diabetes Patients</t>
  </si>
  <si>
    <t>Total Number of Non Diabetes Patients</t>
  </si>
  <si>
    <t>53 Patients</t>
  </si>
  <si>
    <t>Average Age group of max Diabetes Patients is 25-29</t>
  </si>
  <si>
    <t>Average of Insulin</t>
  </si>
  <si>
    <t>Average of Skin Thickness</t>
  </si>
  <si>
    <t>total</t>
  </si>
  <si>
    <t>75+</t>
  </si>
  <si>
    <t>Obese</t>
  </si>
  <si>
    <t>Overweight</t>
  </si>
  <si>
    <t>Underweight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</si>
</sst>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28"/>
      <color theme="3"/>
      <name val="Calibri"/>
      <family val="2"/>
      <scheme val="minor"/>
    </font>
    <font>
      <b/>
      <sz val="18"/>
      <color theme="1"/>
      <name val="Calibri"/>
      <family val="2"/>
      <scheme val="minor"/>
    </font>
    <font>
      <b/>
      <sz val="28"/>
      <color theme="1"/>
      <name val="Calibri"/>
      <family val="2"/>
      <scheme val="minor"/>
    </font>
  </fonts>
  <fills count="7">
    <fill>
      <patternFill patternType="none"/>
    </fill>
    <fill>
      <patternFill patternType="gray125"/>
    </fill>
    <fill>
      <patternFill patternType="solid">
        <fgColor theme="2" tint="-0.249977111117893"/>
        <bgColor indexed="64"/>
      </patternFill>
    </fill>
    <fill>
      <patternFill patternType="solid">
        <fgColor theme="2" tint="-0.49998474074526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34998626667073579"/>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57">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2" borderId="0" xfId="0" applyFill="1" applyBorder="1"/>
    <xf numFmtId="0" fontId="0" fillId="2" borderId="4" xfId="0" applyFill="1" applyBorder="1"/>
    <xf numFmtId="0" fontId="0" fillId="2" borderId="5" xfId="0" applyFill="1" applyBorder="1"/>
    <xf numFmtId="0" fontId="0" fillId="2" borderId="1" xfId="0" applyFill="1" applyBorder="1"/>
    <xf numFmtId="0" fontId="0" fillId="2" borderId="2" xfId="0" applyFill="1" applyBorder="1"/>
    <xf numFmtId="0" fontId="0" fillId="2" borderId="3" xfId="0" applyFill="1" applyBorder="1"/>
    <xf numFmtId="0" fontId="0" fillId="2" borderId="0" xfId="0" applyFill="1"/>
    <xf numFmtId="0" fontId="0" fillId="2" borderId="6" xfId="0" applyFill="1" applyBorder="1"/>
    <xf numFmtId="0" fontId="0" fillId="2" borderId="7" xfId="0" applyFill="1" applyBorder="1"/>
    <xf numFmtId="0" fontId="0" fillId="2" borderId="8" xfId="0" applyFill="1" applyBorder="1"/>
    <xf numFmtId="0" fontId="1" fillId="2" borderId="0" xfId="0" applyFont="1" applyFill="1" applyBorder="1" applyAlignment="1">
      <alignment vertical="center"/>
    </xf>
    <xf numFmtId="0" fontId="0" fillId="4" borderId="0" xfId="0" applyFill="1"/>
    <xf numFmtId="0" fontId="0" fillId="5" borderId="0" xfId="0" applyFill="1" applyBorder="1"/>
    <xf numFmtId="0" fontId="0" fillId="5" borderId="0" xfId="0" applyFill="1"/>
    <xf numFmtId="0" fontId="0" fillId="6" borderId="1" xfId="0" applyFill="1" applyBorder="1"/>
    <xf numFmtId="0" fontId="0" fillId="6" borderId="2" xfId="0" applyFill="1" applyBorder="1"/>
    <xf numFmtId="0" fontId="0" fillId="6" borderId="3" xfId="0" applyFill="1" applyBorder="1"/>
    <xf numFmtId="0" fontId="0" fillId="6" borderId="6" xfId="0" applyFill="1" applyBorder="1"/>
    <xf numFmtId="0" fontId="0" fillId="6" borderId="7" xfId="0" applyFill="1" applyBorder="1"/>
    <xf numFmtId="0" fontId="0" fillId="6" borderId="8" xfId="0" applyFill="1" applyBorder="1"/>
    <xf numFmtId="0" fontId="0" fillId="6" borderId="4" xfId="0" applyFill="1" applyBorder="1"/>
    <xf numFmtId="0" fontId="0" fillId="6" borderId="0" xfId="0" applyFill="1" applyBorder="1"/>
    <xf numFmtId="0" fontId="0" fillId="6" borderId="5" xfId="0" applyFill="1" applyBorder="1"/>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Border="1" applyAlignment="1">
      <alignment horizontal="center" vertical="center"/>
    </xf>
    <xf numFmtId="0" fontId="3" fillId="3" borderId="5" xfId="0" applyFont="1" applyFill="1" applyBorder="1" applyAlignment="1">
      <alignment horizontal="center" vertical="center"/>
    </xf>
    <xf numFmtId="0" fontId="3" fillId="3" borderId="6" xfId="0" applyFont="1" applyFill="1" applyBorder="1" applyAlignment="1">
      <alignment horizontal="center" vertical="center"/>
    </xf>
    <xf numFmtId="0" fontId="3" fillId="3" borderId="7" xfId="0" applyFont="1" applyFill="1" applyBorder="1" applyAlignment="1">
      <alignment horizontal="center" vertical="center"/>
    </xf>
    <xf numFmtId="0" fontId="3" fillId="3" borderId="8"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4" xfId="0" applyFont="1" applyFill="1" applyBorder="1" applyAlignment="1">
      <alignment horizontal="center"/>
    </xf>
    <xf numFmtId="0" fontId="2" fillId="2" borderId="0" xfId="0" applyFont="1" applyFill="1" applyBorder="1" applyAlignment="1">
      <alignment horizontal="center"/>
    </xf>
    <xf numFmtId="0" fontId="2" fillId="2" borderId="5" xfId="0" applyFont="1" applyFill="1" applyBorder="1" applyAlignment="1">
      <alignment horizontal="center"/>
    </xf>
    <xf numFmtId="0" fontId="2" fillId="2" borderId="6" xfId="0" applyFont="1" applyFill="1" applyBorder="1" applyAlignment="1">
      <alignment horizontal="center"/>
    </xf>
    <xf numFmtId="0" fontId="2" fillId="2" borderId="7" xfId="0" applyFont="1" applyFill="1" applyBorder="1" applyAlignment="1">
      <alignment horizontal="center"/>
    </xf>
    <xf numFmtId="0" fontId="2" fillId="2" borderId="8" xfId="0" applyFont="1" applyFill="1" applyBorder="1" applyAlignment="1">
      <alignment horizontal="center"/>
    </xf>
    <xf numFmtId="0" fontId="2" fillId="2" borderId="6"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2" borderId="8"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 Dashboard.xlsx]Diabetes vs non diabetes!PivotTable16</c:name>
    <c:fmtId val="2"/>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manualLayout>
          <c:layoutTarget val="inner"/>
          <c:xMode val="edge"/>
          <c:yMode val="edge"/>
          <c:x val="3.9402230971128611E-2"/>
          <c:y val="0.19847003499562554"/>
          <c:w val="0.41147353455818025"/>
          <c:h val="0.68578922426363376"/>
        </c:manualLayout>
      </c:layout>
      <c:doughnutChart>
        <c:varyColors val="1"/>
        <c:ser>
          <c:idx val="0"/>
          <c:order val="0"/>
          <c:tx>
            <c:strRef>
              <c:f>'Diabetes vs non diabetes'!$B$3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74C-4A67-A239-285B8A17848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74C-4A67-A239-285B8A17848D}"/>
              </c:ext>
            </c:extLst>
          </c:dPt>
          <c:cat>
            <c:strRef>
              <c:f>'Diabetes vs non diabetes'!$A$4:$A$6</c:f>
              <c:strCache>
                <c:ptCount val="2"/>
                <c:pt idx="0">
                  <c:v>Diabetes</c:v>
                </c:pt>
                <c:pt idx="1">
                  <c:v>Not Diabetes</c:v>
                </c:pt>
              </c:strCache>
            </c:strRef>
          </c:cat>
          <c:val>
            <c:numRef>
              <c:f>'Diabetes vs non diabetes'!$B$4:$B$6</c:f>
              <c:numCache>
                <c:formatCode>General</c:formatCode>
                <c:ptCount val="2"/>
                <c:pt idx="0">
                  <c:v>268</c:v>
                </c:pt>
                <c:pt idx="1">
                  <c:v>500</c:v>
                </c:pt>
              </c:numCache>
            </c:numRef>
          </c:val>
          <c:extLst>
            <c:ext xmlns:c16="http://schemas.microsoft.com/office/drawing/2014/chart" uri="{C3380CC4-5D6E-409C-BE32-E72D297353CC}">
              <c16:uniqueId val="{00000000-7392-42F0-A082-2F785BD7345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46250000000000002"/>
          <c:y val="0.69812445319335081"/>
          <c:w val="0.20416666666666664"/>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 Dashboard.xlsx]Sheet10!PivotTable20</c:name>
    <c:fmtId val="11"/>
  </c:pivotSource>
  <c:chart>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5673074649452605E-2"/>
          <c:y val="0.176931008623922"/>
          <c:w val="0.62003263105625306"/>
          <c:h val="0.54793658605174356"/>
        </c:manualLayout>
      </c:layout>
      <c:barChart>
        <c:barDir val="col"/>
        <c:grouping val="clustered"/>
        <c:varyColors val="0"/>
        <c:ser>
          <c:idx val="0"/>
          <c:order val="0"/>
          <c:tx>
            <c:strRef>
              <c:f>Sheet10!$B$3</c:f>
              <c:strCache>
                <c:ptCount val="1"/>
                <c:pt idx="0">
                  <c:v>Average of Insulin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Sheet10!$A$4:$A$6</c:f>
              <c:strCache>
                <c:ptCount val="2"/>
                <c:pt idx="0">
                  <c:v>Diabetes</c:v>
                </c:pt>
                <c:pt idx="1">
                  <c:v>Not Diabetes</c:v>
                </c:pt>
              </c:strCache>
            </c:strRef>
          </c:cat>
          <c:val>
            <c:numRef>
              <c:f>Sheet10!$B$4:$B$6</c:f>
              <c:numCache>
                <c:formatCode>General</c:formatCode>
                <c:ptCount val="2"/>
                <c:pt idx="0">
                  <c:v>100.33582089552239</c:v>
                </c:pt>
                <c:pt idx="1">
                  <c:v>68.792000000000002</c:v>
                </c:pt>
              </c:numCache>
            </c:numRef>
          </c:val>
          <c:extLst>
            <c:ext xmlns:c16="http://schemas.microsoft.com/office/drawing/2014/chart" uri="{C3380CC4-5D6E-409C-BE32-E72D297353CC}">
              <c16:uniqueId val="{00000000-CF01-472A-8690-72A63728445F}"/>
            </c:ext>
          </c:extLst>
        </c:ser>
        <c:ser>
          <c:idx val="1"/>
          <c:order val="1"/>
          <c:tx>
            <c:strRef>
              <c:f>Sheet10!$C$3</c:f>
              <c:strCache>
                <c:ptCount val="1"/>
                <c:pt idx="0">
                  <c:v>Average of Skin Thickness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Sheet10!$A$4:$A$6</c:f>
              <c:strCache>
                <c:ptCount val="2"/>
                <c:pt idx="0">
                  <c:v>Diabetes</c:v>
                </c:pt>
                <c:pt idx="1">
                  <c:v>Not Diabetes</c:v>
                </c:pt>
              </c:strCache>
            </c:strRef>
          </c:cat>
          <c:val>
            <c:numRef>
              <c:f>Sheet10!$C$4:$C$6</c:f>
              <c:numCache>
                <c:formatCode>General</c:formatCode>
                <c:ptCount val="2"/>
                <c:pt idx="0">
                  <c:v>22.164179104477611</c:v>
                </c:pt>
                <c:pt idx="1">
                  <c:v>19.664000000000001</c:v>
                </c:pt>
              </c:numCache>
            </c:numRef>
          </c:val>
          <c:extLst>
            <c:ext xmlns:c16="http://schemas.microsoft.com/office/drawing/2014/chart" uri="{C3380CC4-5D6E-409C-BE32-E72D297353CC}">
              <c16:uniqueId val="{00000001-CF01-472A-8690-72A63728445F}"/>
            </c:ext>
          </c:extLst>
        </c:ser>
        <c:dLbls>
          <c:dLblPos val="outEnd"/>
          <c:showLegendKey val="0"/>
          <c:showVal val="1"/>
          <c:showCatName val="0"/>
          <c:showSerName val="0"/>
          <c:showPercent val="0"/>
          <c:showBubbleSize val="0"/>
        </c:dLbls>
        <c:gapWidth val="219"/>
        <c:overlap val="-27"/>
        <c:axId val="588090544"/>
        <c:axId val="588100056"/>
      </c:barChart>
      <c:catAx>
        <c:axId val="588090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100056"/>
        <c:crosses val="autoZero"/>
        <c:auto val="1"/>
        <c:lblAlgn val="ctr"/>
        <c:lblOffset val="100"/>
        <c:noMultiLvlLbl val="0"/>
      </c:catAx>
      <c:valAx>
        <c:axId val="588100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090544"/>
        <c:crosses val="autoZero"/>
        <c:crossBetween val="between"/>
      </c:valAx>
      <c:spPr>
        <a:noFill/>
        <a:ln>
          <a:noFill/>
        </a:ln>
        <a:effectLst/>
      </c:spPr>
    </c:plotArea>
    <c:legend>
      <c:legendPos val="r"/>
      <c:layout>
        <c:manualLayout>
          <c:xMode val="edge"/>
          <c:yMode val="edge"/>
          <c:x val="0.75075075075075071"/>
          <c:y val="0.29806606205474312"/>
          <c:w val="0.23123123123123124"/>
          <c:h val="0.41874824240719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 Dashboard.xlsx]bmi status!PivotTable18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BMI Status</a:t>
            </a:r>
          </a:p>
        </c:rich>
      </c:tx>
      <c:layout>
        <c:manualLayout>
          <c:xMode val="edge"/>
          <c:yMode val="edge"/>
          <c:x val="0.71539094297995365"/>
          <c:y val="5.8715527857595998E-2"/>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
      </c:pivotFmt>
      <c:pivotFmt>
        <c:idx val="9"/>
      </c:pivotFmt>
      <c:pivotFmt>
        <c:idx val="10"/>
      </c:pivotFmt>
      <c:pivotFmt>
        <c:idx val="11"/>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marker>
          <c:symbol val="none"/>
        </c:marker>
      </c:pivotFmt>
      <c:pivotFmt>
        <c:idx val="28"/>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9"/>
        <c:spPr>
          <a:solidFill>
            <a:schemeClr val="accent2"/>
          </a:solidFill>
          <a:ln w="19050">
            <a:solidFill>
              <a:schemeClr val="lt1"/>
            </a:solidFill>
          </a:ln>
          <a:effectLst/>
        </c:spPr>
      </c:pivotFmt>
      <c:pivotFmt>
        <c:idx val="30"/>
        <c:spPr>
          <a:solidFill>
            <a:srgbClr val="FFFF00"/>
          </a:solidFill>
          <a:ln w="19050">
            <a:solidFill>
              <a:schemeClr val="lt1"/>
            </a:solidFill>
          </a:ln>
          <a:effectLst/>
        </c:spPr>
      </c:pivotFmt>
    </c:pivotFmts>
    <c:plotArea>
      <c:layout>
        <c:manualLayout>
          <c:layoutTarget val="inner"/>
          <c:xMode val="edge"/>
          <c:yMode val="edge"/>
          <c:x val="0.16651534629599871"/>
          <c:y val="7.6163042693057875E-2"/>
          <c:w val="0.69879702537182853"/>
          <c:h val="0.92383695730694204"/>
        </c:manualLayout>
      </c:layout>
      <c:barChart>
        <c:barDir val="col"/>
        <c:grouping val="clustered"/>
        <c:varyColors val="0"/>
        <c:ser>
          <c:idx val="0"/>
          <c:order val="0"/>
          <c:tx>
            <c:strRef>
              <c:f>'bmi status'!$B$3</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rgbClr val="FFFF00"/>
              </a:solidFill>
              <a:ln w="19050">
                <a:solidFill>
                  <a:schemeClr val="lt1"/>
                </a:solidFill>
              </a:ln>
              <a:effectLst/>
            </c:spPr>
            <c:extLst>
              <c:ext xmlns:c16="http://schemas.microsoft.com/office/drawing/2014/chart" uri="{C3380CC4-5D6E-409C-BE32-E72D297353CC}">
                <c16:uniqueId val="{0000000D-4BB2-4907-8DC8-2BD4712D6C56}"/>
              </c:ext>
            </c:extLst>
          </c:dPt>
          <c:dPt>
            <c:idx val="1"/>
            <c:invertIfNegative val="0"/>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'bmi status'!$A$4:$A$8</c:f>
              <c:strCache>
                <c:ptCount val="4"/>
                <c:pt idx="0">
                  <c:v>Healthy Weight</c:v>
                </c:pt>
                <c:pt idx="1">
                  <c:v>Obese</c:v>
                </c:pt>
                <c:pt idx="2">
                  <c:v>Overweight</c:v>
                </c:pt>
                <c:pt idx="3">
                  <c:v>Underweight</c:v>
                </c:pt>
              </c:strCache>
            </c:strRef>
          </c:cat>
          <c:val>
            <c:numRef>
              <c:f>'bmi status'!$B$4:$B$8</c:f>
              <c:numCache>
                <c:formatCode>General</c:formatCode>
                <c:ptCount val="4"/>
                <c:pt idx="0">
                  <c:v>103</c:v>
                </c:pt>
                <c:pt idx="1">
                  <c:v>465</c:v>
                </c:pt>
                <c:pt idx="2">
                  <c:v>186</c:v>
                </c:pt>
                <c:pt idx="3">
                  <c:v>14</c:v>
                </c:pt>
              </c:numCache>
            </c:numRef>
          </c:val>
          <c:extLst>
            <c:ext xmlns:c16="http://schemas.microsoft.com/office/drawing/2014/chart" uri="{C3380CC4-5D6E-409C-BE32-E72D297353CC}">
              <c16:uniqueId val="{00000000-4BB2-4907-8DC8-2BD4712D6C56}"/>
            </c:ext>
          </c:extLst>
        </c:ser>
        <c:dLbls>
          <c:dLblPos val="outEnd"/>
          <c:showLegendKey val="0"/>
          <c:showVal val="1"/>
          <c:showCatName val="0"/>
          <c:showSerName val="0"/>
          <c:showPercent val="0"/>
          <c:showBubbleSize val="0"/>
        </c:dLbls>
        <c:gapWidth val="100"/>
        <c:axId val="552935480"/>
        <c:axId val="552938104"/>
      </c:barChart>
      <c:catAx>
        <c:axId val="5529354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938104"/>
        <c:crosses val="autoZero"/>
        <c:auto val="1"/>
        <c:lblAlgn val="ctr"/>
        <c:lblOffset val="100"/>
        <c:noMultiLvlLbl val="0"/>
      </c:catAx>
      <c:valAx>
        <c:axId val="552938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93548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 Dashboard.xlsx]Blood pressure variation!PivotTable17</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Blood Pressure Variation</a:t>
            </a:r>
          </a:p>
        </c:rich>
      </c:tx>
      <c:layout>
        <c:manualLayout>
          <c:xMode val="edge"/>
          <c:yMode val="edge"/>
          <c:x val="0.53887044837731768"/>
          <c:y val="2.2165291539514503E-2"/>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2"/>
          </a:solidFill>
          <a:ln w="19050">
            <a:solidFill>
              <a:schemeClr val="lt1"/>
            </a:solidFill>
          </a:ln>
          <a:effectLst/>
        </c:spPr>
      </c:pivotFmt>
      <c:pivotFmt>
        <c:idx val="22"/>
        <c:spPr>
          <a:solidFill>
            <a:srgbClr val="FFFF00"/>
          </a:solidFill>
          <a:ln w="19050">
            <a:solidFill>
              <a:schemeClr val="lt1"/>
            </a:solidFill>
          </a:ln>
          <a:effectLst/>
        </c:spPr>
      </c:pivotFmt>
      <c:pivotFmt>
        <c:idx val="23"/>
        <c:spPr>
          <a:solidFill>
            <a:srgbClr val="00B0F0"/>
          </a:solidFill>
          <a:ln w="19050">
            <a:solidFill>
              <a:schemeClr val="lt1"/>
            </a:solidFill>
          </a:ln>
          <a:effectLst/>
        </c:spPr>
      </c:pivotFmt>
      <c:pivotFmt>
        <c:idx val="24"/>
        <c:spPr>
          <a:solidFill>
            <a:schemeClr val="accent1"/>
          </a:solidFill>
          <a:ln w="19050">
            <a:solidFill>
              <a:schemeClr val="lt1"/>
            </a:solidFill>
          </a:ln>
          <a:effectLst/>
        </c:spPr>
        <c:marker>
          <c:symbol val="none"/>
        </c:marker>
      </c:pivotFmt>
    </c:pivotFmts>
    <c:plotArea>
      <c:layout>
        <c:manualLayout>
          <c:layoutTarget val="inner"/>
          <c:xMode val="edge"/>
          <c:yMode val="edge"/>
          <c:x val="0.30415382859751228"/>
          <c:y val="4.3799997488352234E-2"/>
          <c:w val="0.66436722583590091"/>
          <c:h val="0.90008100064047014"/>
        </c:manualLayout>
      </c:layout>
      <c:barChart>
        <c:barDir val="col"/>
        <c:grouping val="clustered"/>
        <c:varyColors val="0"/>
        <c:ser>
          <c:idx val="0"/>
          <c:order val="0"/>
          <c:tx>
            <c:strRef>
              <c:f>'Blood pressure variation'!$B$3</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1-CDA5-4DDB-8648-BB3DF538C2DD}"/>
              </c:ext>
            </c:extLst>
          </c:dPt>
          <c:dPt>
            <c:idx val="1"/>
            <c:invertIfNegative val="0"/>
            <c:bubble3D val="0"/>
            <c:spPr>
              <a:solidFill>
                <a:srgbClr val="FFFF00"/>
              </a:solidFill>
              <a:ln w="19050">
                <a:solidFill>
                  <a:schemeClr val="lt1"/>
                </a:solidFill>
              </a:ln>
              <a:effectLst/>
            </c:spPr>
            <c:extLst>
              <c:ext xmlns:c16="http://schemas.microsoft.com/office/drawing/2014/chart" uri="{C3380CC4-5D6E-409C-BE32-E72D297353CC}">
                <c16:uniqueId val="{00000003-CDA5-4DDB-8648-BB3DF538C2DD}"/>
              </c:ext>
            </c:extLst>
          </c:dPt>
          <c:dPt>
            <c:idx val="2"/>
            <c:invertIfNegative val="0"/>
            <c:bubble3D val="0"/>
            <c:spPr>
              <a:solidFill>
                <a:srgbClr val="00B0F0"/>
              </a:solidFill>
              <a:ln w="19050">
                <a:solidFill>
                  <a:schemeClr val="lt1"/>
                </a:solidFill>
              </a:ln>
              <a:effectLst/>
            </c:spPr>
            <c:extLst>
              <c:ext xmlns:c16="http://schemas.microsoft.com/office/drawing/2014/chart" uri="{C3380CC4-5D6E-409C-BE32-E72D297353CC}">
                <c16:uniqueId val="{00000005-CDA5-4DDB-8648-BB3DF538C2DD}"/>
              </c:ext>
            </c:extLst>
          </c:dPt>
          <c:cat>
            <c:strRef>
              <c:f>'Blood pressure variation'!$A$4:$A$8</c:f>
              <c:strCache>
                <c:ptCount val="4"/>
                <c:pt idx="0">
                  <c:v>Elevated</c:v>
                </c:pt>
                <c:pt idx="1">
                  <c:v>High</c:v>
                </c:pt>
                <c:pt idx="2">
                  <c:v>Low</c:v>
                </c:pt>
                <c:pt idx="3">
                  <c:v>Normal</c:v>
                </c:pt>
              </c:strCache>
            </c:strRef>
          </c:cat>
          <c:val>
            <c:numRef>
              <c:f>'Blood pressure variation'!$B$4:$B$8</c:f>
              <c:numCache>
                <c:formatCode>General</c:formatCode>
                <c:ptCount val="4"/>
                <c:pt idx="0">
                  <c:v>303</c:v>
                </c:pt>
                <c:pt idx="1">
                  <c:v>150</c:v>
                </c:pt>
                <c:pt idx="2">
                  <c:v>58</c:v>
                </c:pt>
                <c:pt idx="3">
                  <c:v>257</c:v>
                </c:pt>
              </c:numCache>
            </c:numRef>
          </c:val>
          <c:extLst>
            <c:ext xmlns:c16="http://schemas.microsoft.com/office/drawing/2014/chart" uri="{C3380CC4-5D6E-409C-BE32-E72D297353CC}">
              <c16:uniqueId val="{00000008-CDA5-4DDB-8648-BB3DF538C2DD}"/>
            </c:ext>
          </c:extLst>
        </c:ser>
        <c:dLbls>
          <c:showLegendKey val="0"/>
          <c:showVal val="0"/>
          <c:showCatName val="0"/>
          <c:showSerName val="0"/>
          <c:showPercent val="0"/>
          <c:showBubbleSize val="0"/>
        </c:dLbls>
        <c:gapWidth val="100"/>
        <c:axId val="387885168"/>
        <c:axId val="387879592"/>
      </c:barChart>
      <c:catAx>
        <c:axId val="3878851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879592"/>
        <c:crosses val="autoZero"/>
        <c:auto val="1"/>
        <c:lblAlgn val="ctr"/>
        <c:lblOffset val="100"/>
        <c:noMultiLvlLbl val="0"/>
      </c:catAx>
      <c:valAx>
        <c:axId val="387879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885168"/>
        <c:crosses val="autoZero"/>
        <c:crossBetween val="between"/>
      </c:valAx>
      <c:spPr>
        <a:noFill/>
        <a:ln>
          <a:noFill/>
        </a:ln>
        <a:effectLst/>
      </c:spPr>
    </c:plotArea>
    <c:legend>
      <c:legendPos val="r"/>
      <c:layout>
        <c:manualLayout>
          <c:xMode val="edge"/>
          <c:yMode val="edge"/>
          <c:x val="5.190077847074407E-2"/>
          <c:y val="0.25179206068141002"/>
          <c:w val="0.1541483708676302"/>
          <c:h val="0.5442621406773914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 Dashboard.xlsx]Diabetes vs non diabetes!PivotTable16</c:name>
    <c:fmtId val="6"/>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bg1">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bg1">
                <a:lumMod val="75000"/>
              </a:schemeClr>
            </a:solidFill>
          </a:ln>
          <a:effectLst/>
        </c:spPr>
      </c:pivotFmt>
      <c:pivotFmt>
        <c:idx val="6"/>
        <c:spPr>
          <a:solidFill>
            <a:schemeClr val="accent1"/>
          </a:solidFill>
          <a:ln w="19050">
            <a:solidFill>
              <a:schemeClr val="bg1">
                <a:lumMod val="75000"/>
              </a:schemeClr>
            </a:solidFill>
          </a:ln>
          <a:effectLst/>
        </c:spPr>
      </c:pivotFmt>
      <c:pivotFmt>
        <c:idx val="7"/>
        <c:spPr>
          <a:solidFill>
            <a:schemeClr val="accent1"/>
          </a:solidFill>
          <a:ln w="19050">
            <a:solidFill>
              <a:schemeClr val="bg1">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bg1">
                <a:lumMod val="75000"/>
              </a:schemeClr>
            </a:solidFill>
          </a:ln>
          <a:effectLst/>
        </c:spPr>
      </c:pivotFmt>
      <c:pivotFmt>
        <c:idx val="9"/>
        <c:spPr>
          <a:solidFill>
            <a:schemeClr val="accent1"/>
          </a:solidFill>
          <a:ln w="19050">
            <a:solidFill>
              <a:schemeClr val="bg1">
                <a:lumMod val="75000"/>
              </a:schemeClr>
            </a:solidFill>
          </a:ln>
          <a:effectLst/>
        </c:spPr>
      </c:pivotFmt>
      <c:pivotFmt>
        <c:idx val="10"/>
        <c:spPr>
          <a:solidFill>
            <a:schemeClr val="accent1"/>
          </a:solidFill>
          <a:ln w="19050">
            <a:solidFill>
              <a:schemeClr val="bg1">
                <a:lumMod val="75000"/>
              </a:schemeClr>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1"/>
          </a:solidFill>
          <a:ln w="19050">
            <a:solidFill>
              <a:schemeClr val="bg1">
                <a:lumMod val="75000"/>
              </a:schemeClr>
            </a:solidFill>
          </a:ln>
          <a:effectLst/>
        </c:spPr>
      </c:pivotFmt>
      <c:pivotFmt>
        <c:idx val="12"/>
        <c:spPr>
          <a:solidFill>
            <a:schemeClr val="accent1"/>
          </a:solidFill>
          <a:ln w="19050">
            <a:solidFill>
              <a:schemeClr val="bg1">
                <a:lumMod val="75000"/>
              </a:schemeClr>
            </a:solidFill>
          </a:ln>
          <a:effectLst/>
        </c:spPr>
      </c:pivotFmt>
    </c:pivotFmts>
    <c:plotArea>
      <c:layout>
        <c:manualLayout>
          <c:layoutTarget val="inner"/>
          <c:xMode val="edge"/>
          <c:yMode val="edge"/>
          <c:x val="3.9402230971128611E-2"/>
          <c:y val="0.19847003499562554"/>
          <c:w val="0.41147353455818025"/>
          <c:h val="0.68578922426363376"/>
        </c:manualLayout>
      </c:layout>
      <c:doughnutChart>
        <c:varyColors val="1"/>
        <c:ser>
          <c:idx val="0"/>
          <c:order val="0"/>
          <c:tx>
            <c:strRef>
              <c:f>'Diabetes vs non diabetes'!$B$3</c:f>
              <c:strCache>
                <c:ptCount val="1"/>
                <c:pt idx="0">
                  <c:v>Total</c:v>
                </c:pt>
              </c:strCache>
            </c:strRef>
          </c:tx>
          <c:spPr>
            <a:ln>
              <a:solidFill>
                <a:schemeClr val="bg1">
                  <a:lumMod val="75000"/>
                </a:schemeClr>
              </a:solidFill>
            </a:ln>
          </c:spPr>
          <c:dPt>
            <c:idx val="0"/>
            <c:bubble3D val="0"/>
            <c:spPr>
              <a:solidFill>
                <a:schemeClr val="accent1"/>
              </a:solidFill>
              <a:ln w="19050">
                <a:solidFill>
                  <a:schemeClr val="bg1">
                    <a:lumMod val="75000"/>
                  </a:schemeClr>
                </a:solidFill>
              </a:ln>
              <a:effectLst/>
            </c:spPr>
            <c:extLst>
              <c:ext xmlns:c16="http://schemas.microsoft.com/office/drawing/2014/chart" uri="{C3380CC4-5D6E-409C-BE32-E72D297353CC}">
                <c16:uniqueId val="{00000001-54A0-45C9-954F-E022F4E3D57B}"/>
              </c:ext>
            </c:extLst>
          </c:dPt>
          <c:dPt>
            <c:idx val="1"/>
            <c:bubble3D val="0"/>
            <c:spPr>
              <a:solidFill>
                <a:schemeClr val="accent2"/>
              </a:solidFill>
              <a:ln w="19050">
                <a:solidFill>
                  <a:schemeClr val="bg1">
                    <a:lumMod val="75000"/>
                  </a:schemeClr>
                </a:solidFill>
              </a:ln>
              <a:effectLst/>
            </c:spPr>
            <c:extLst>
              <c:ext xmlns:c16="http://schemas.microsoft.com/office/drawing/2014/chart" uri="{C3380CC4-5D6E-409C-BE32-E72D297353CC}">
                <c16:uniqueId val="{00000003-54A0-45C9-954F-E022F4E3D57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'Diabetes vs non diabetes'!$A$4:$A$6</c:f>
              <c:strCache>
                <c:ptCount val="2"/>
                <c:pt idx="0">
                  <c:v>Diabetes</c:v>
                </c:pt>
                <c:pt idx="1">
                  <c:v>Not Diabetes</c:v>
                </c:pt>
              </c:strCache>
            </c:strRef>
          </c:cat>
          <c:val>
            <c:numRef>
              <c:f>'Diabetes vs non diabetes'!$B$4:$B$6</c:f>
              <c:numCache>
                <c:formatCode>General</c:formatCode>
                <c:ptCount val="2"/>
                <c:pt idx="0">
                  <c:v>268</c:v>
                </c:pt>
                <c:pt idx="1">
                  <c:v>500</c:v>
                </c:pt>
              </c:numCache>
            </c:numRef>
          </c:val>
          <c:extLst>
            <c:ext xmlns:c16="http://schemas.microsoft.com/office/drawing/2014/chart" uri="{C3380CC4-5D6E-409C-BE32-E72D297353CC}">
              <c16:uniqueId val="{00000004-54A0-45C9-954F-E022F4E3D57B}"/>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49610719874804382"/>
          <c:y val="0.65859865342919088"/>
          <c:w val="0.34825899843505481"/>
          <c:h val="0.287929679079970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 Dashboard.xlsx]avg glucose!PivotTable19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glucose level</a:t>
            </a:r>
            <a:endParaRPr lang="en-US"/>
          </a:p>
        </c:rich>
      </c:tx>
      <c:layout>
        <c:manualLayout>
          <c:xMode val="edge"/>
          <c:yMode val="edge"/>
          <c:x val="0.38249250923280609"/>
          <c:y val="1.3604950757302127E-2"/>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manualLayout>
          <c:layoutTarget val="inner"/>
          <c:xMode val="edge"/>
          <c:yMode val="edge"/>
          <c:x val="0.14279260446426498"/>
          <c:y val="0.19709118928941222"/>
          <c:w val="0.73653868487677976"/>
          <c:h val="0.31387102988273252"/>
        </c:manualLayout>
      </c:layout>
      <c:barChart>
        <c:barDir val="col"/>
        <c:grouping val="clustered"/>
        <c:varyColors val="0"/>
        <c:ser>
          <c:idx val="0"/>
          <c:order val="0"/>
          <c:tx>
            <c:strRef>
              <c:f>'avg glucose'!$B$3</c:f>
              <c:strCache>
                <c:ptCount val="1"/>
                <c:pt idx="0">
                  <c:v>Total</c:v>
                </c:pt>
              </c:strCache>
            </c:strRef>
          </c:tx>
          <c:spPr>
            <a:solidFill>
              <a:schemeClr val="accent1"/>
            </a:solidFill>
            <a:ln>
              <a:noFill/>
            </a:ln>
            <a:effectLst/>
          </c:spPr>
          <c:invertIfNegative val="0"/>
          <c:cat>
            <c:strRef>
              <c:f>'avg glucose'!$A$4:$A$16</c:f>
              <c:strCache>
                <c:ptCount val="12"/>
                <c:pt idx="0">
                  <c:v>20-24</c:v>
                </c:pt>
                <c:pt idx="1">
                  <c:v>25-29</c:v>
                </c:pt>
                <c:pt idx="2">
                  <c:v>30-34</c:v>
                </c:pt>
                <c:pt idx="3">
                  <c:v>35-39</c:v>
                </c:pt>
                <c:pt idx="4">
                  <c:v>40-44</c:v>
                </c:pt>
                <c:pt idx="5">
                  <c:v>45-49</c:v>
                </c:pt>
                <c:pt idx="6">
                  <c:v>50-54</c:v>
                </c:pt>
                <c:pt idx="7">
                  <c:v>55-59</c:v>
                </c:pt>
                <c:pt idx="8">
                  <c:v>60-64</c:v>
                </c:pt>
                <c:pt idx="9">
                  <c:v>65-69</c:v>
                </c:pt>
                <c:pt idx="10">
                  <c:v>70-74</c:v>
                </c:pt>
                <c:pt idx="11">
                  <c:v>75+</c:v>
                </c:pt>
              </c:strCache>
            </c:strRef>
          </c:cat>
          <c:val>
            <c:numRef>
              <c:f>'avg glucose'!$B$4:$B$16</c:f>
              <c:numCache>
                <c:formatCode>General</c:formatCode>
                <c:ptCount val="12"/>
                <c:pt idx="0">
                  <c:v>110.85844748858447</c:v>
                </c:pt>
                <c:pt idx="1">
                  <c:v>117.31638418079096</c:v>
                </c:pt>
                <c:pt idx="2">
                  <c:v>124.03260869565217</c:v>
                </c:pt>
                <c:pt idx="3">
                  <c:v>126.91780821917808</c:v>
                </c:pt>
                <c:pt idx="4">
                  <c:v>124.83783783783784</c:v>
                </c:pt>
                <c:pt idx="5">
                  <c:v>124.31818181818181</c:v>
                </c:pt>
                <c:pt idx="6">
                  <c:v>142.37142857142857</c:v>
                </c:pt>
                <c:pt idx="7">
                  <c:v>136.95454545454547</c:v>
                </c:pt>
                <c:pt idx="8">
                  <c:v>139.4375</c:v>
                </c:pt>
                <c:pt idx="9">
                  <c:v>138.07692307692307</c:v>
                </c:pt>
                <c:pt idx="10">
                  <c:v>132</c:v>
                </c:pt>
                <c:pt idx="11">
                  <c:v>134</c:v>
                </c:pt>
              </c:numCache>
            </c:numRef>
          </c:val>
          <c:extLst>
            <c:ext xmlns:c16="http://schemas.microsoft.com/office/drawing/2014/chart" uri="{C3380CC4-5D6E-409C-BE32-E72D297353CC}">
              <c16:uniqueId val="{00000000-42AB-44E6-A649-1C5225D24720}"/>
            </c:ext>
          </c:extLst>
        </c:ser>
        <c:dLbls>
          <c:showLegendKey val="0"/>
          <c:showVal val="0"/>
          <c:showCatName val="0"/>
          <c:showSerName val="0"/>
          <c:showPercent val="0"/>
          <c:showBubbleSize val="0"/>
        </c:dLbls>
        <c:gapWidth val="219"/>
        <c:overlap val="-27"/>
        <c:axId val="418447832"/>
        <c:axId val="418451440"/>
      </c:barChart>
      <c:catAx>
        <c:axId val="418447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451440"/>
        <c:crosses val="autoZero"/>
        <c:auto val="1"/>
        <c:lblAlgn val="ctr"/>
        <c:lblOffset val="100"/>
        <c:noMultiLvlLbl val="0"/>
      </c:catAx>
      <c:valAx>
        <c:axId val="418451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4478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 Dashboard.xlsx]Sheet10!PivotTable20</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skin thickness &amp; insulin</a:t>
            </a:r>
            <a:endParaRPr lang="en-IN"/>
          </a:p>
        </c:rich>
      </c:tx>
      <c:layout>
        <c:manualLayout>
          <c:xMode val="edge"/>
          <c:yMode val="edge"/>
          <c:x val="0.53957957957957958"/>
          <c:y val="2.81214848143982E-2"/>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8.5673074649452605E-2"/>
          <c:y val="0.176931008623922"/>
          <c:w val="0.62003263105625306"/>
          <c:h val="0.54793658605174356"/>
        </c:manualLayout>
      </c:layout>
      <c:barChart>
        <c:barDir val="col"/>
        <c:grouping val="clustered"/>
        <c:varyColors val="0"/>
        <c:ser>
          <c:idx val="0"/>
          <c:order val="0"/>
          <c:tx>
            <c:strRef>
              <c:f>Sheet10!$B$3</c:f>
              <c:strCache>
                <c:ptCount val="1"/>
                <c:pt idx="0">
                  <c:v>Average of Insulin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Sheet10!$A$4:$A$6</c:f>
              <c:strCache>
                <c:ptCount val="2"/>
                <c:pt idx="0">
                  <c:v>Diabetes</c:v>
                </c:pt>
                <c:pt idx="1">
                  <c:v>Not Diabetes</c:v>
                </c:pt>
              </c:strCache>
            </c:strRef>
          </c:cat>
          <c:val>
            <c:numRef>
              <c:f>Sheet10!$B$4:$B$6</c:f>
              <c:numCache>
                <c:formatCode>General</c:formatCode>
                <c:ptCount val="2"/>
                <c:pt idx="0">
                  <c:v>100.33582089552239</c:v>
                </c:pt>
                <c:pt idx="1">
                  <c:v>68.792000000000002</c:v>
                </c:pt>
              </c:numCache>
            </c:numRef>
          </c:val>
          <c:extLst>
            <c:ext xmlns:c16="http://schemas.microsoft.com/office/drawing/2014/chart" uri="{C3380CC4-5D6E-409C-BE32-E72D297353CC}">
              <c16:uniqueId val="{00000000-80BD-4B4A-AF5D-9298EB02F14A}"/>
            </c:ext>
          </c:extLst>
        </c:ser>
        <c:ser>
          <c:idx val="1"/>
          <c:order val="1"/>
          <c:tx>
            <c:strRef>
              <c:f>Sheet10!$C$3</c:f>
              <c:strCache>
                <c:ptCount val="1"/>
                <c:pt idx="0">
                  <c:v>Average of Skin Thickness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Sheet10!$A$4:$A$6</c:f>
              <c:strCache>
                <c:ptCount val="2"/>
                <c:pt idx="0">
                  <c:v>Diabetes</c:v>
                </c:pt>
                <c:pt idx="1">
                  <c:v>Not Diabetes</c:v>
                </c:pt>
              </c:strCache>
            </c:strRef>
          </c:cat>
          <c:val>
            <c:numRef>
              <c:f>Sheet10!$C$4:$C$6</c:f>
              <c:numCache>
                <c:formatCode>General</c:formatCode>
                <c:ptCount val="2"/>
                <c:pt idx="0">
                  <c:v>22.164179104477611</c:v>
                </c:pt>
                <c:pt idx="1">
                  <c:v>19.664000000000001</c:v>
                </c:pt>
              </c:numCache>
            </c:numRef>
          </c:val>
          <c:extLst>
            <c:ext xmlns:c16="http://schemas.microsoft.com/office/drawing/2014/chart" uri="{C3380CC4-5D6E-409C-BE32-E72D297353CC}">
              <c16:uniqueId val="{00000001-80BD-4B4A-AF5D-9298EB02F14A}"/>
            </c:ext>
          </c:extLst>
        </c:ser>
        <c:dLbls>
          <c:dLblPos val="outEnd"/>
          <c:showLegendKey val="0"/>
          <c:showVal val="1"/>
          <c:showCatName val="0"/>
          <c:showSerName val="0"/>
          <c:showPercent val="0"/>
          <c:showBubbleSize val="0"/>
        </c:dLbls>
        <c:gapWidth val="219"/>
        <c:overlap val="-27"/>
        <c:axId val="588090544"/>
        <c:axId val="588100056"/>
      </c:barChart>
      <c:catAx>
        <c:axId val="588090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100056"/>
        <c:crosses val="autoZero"/>
        <c:auto val="1"/>
        <c:lblAlgn val="ctr"/>
        <c:lblOffset val="100"/>
        <c:noMultiLvlLbl val="0"/>
      </c:catAx>
      <c:valAx>
        <c:axId val="588100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090544"/>
        <c:crosses val="autoZero"/>
        <c:crossBetween val="between"/>
      </c:valAx>
      <c:spPr>
        <a:noFill/>
        <a:ln>
          <a:noFill/>
        </a:ln>
        <a:effectLst/>
      </c:spPr>
    </c:plotArea>
    <c:legend>
      <c:legendPos val="r"/>
      <c:layout>
        <c:manualLayout>
          <c:xMode val="edge"/>
          <c:yMode val="edge"/>
          <c:x val="0.75075075075075071"/>
          <c:y val="0.29806606205474312"/>
          <c:w val="0.23123123123123124"/>
          <c:h val="0.41874824240719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 Dashboard.xlsx]Blood pressure variation!PivotTable17</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Blood Pressure Variation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'Blood pressure variation'!$B$3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9C1-4009-A578-E928725FE08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9C1-4009-A578-E928725FE08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9C1-4009-A578-E928725FE08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9C1-4009-A578-E928725FE082}"/>
              </c:ext>
            </c:extLst>
          </c:dPt>
          <c:cat>
            <c:strRef>
              <c:f>'Blood pressure variation'!$A$4:$A$8</c:f>
              <c:strCache>
                <c:ptCount val="4"/>
                <c:pt idx="0">
                  <c:v>Elevated</c:v>
                </c:pt>
                <c:pt idx="1">
                  <c:v>High</c:v>
                </c:pt>
                <c:pt idx="2">
                  <c:v>Low</c:v>
                </c:pt>
                <c:pt idx="3">
                  <c:v>Normal</c:v>
                </c:pt>
              </c:strCache>
            </c:strRef>
          </c:cat>
          <c:val>
            <c:numRef>
              <c:f>'Blood pressure variation'!$B$4:$B$8</c:f>
              <c:numCache>
                <c:formatCode>General</c:formatCode>
                <c:ptCount val="4"/>
                <c:pt idx="0">
                  <c:v>303</c:v>
                </c:pt>
                <c:pt idx="1">
                  <c:v>150</c:v>
                </c:pt>
                <c:pt idx="2">
                  <c:v>58</c:v>
                </c:pt>
                <c:pt idx="3">
                  <c:v>257</c:v>
                </c:pt>
              </c:numCache>
            </c:numRef>
          </c:val>
          <c:extLst>
            <c:ext xmlns:c16="http://schemas.microsoft.com/office/drawing/2014/chart" uri="{C3380CC4-5D6E-409C-BE32-E72D297353CC}">
              <c16:uniqueId val="{00000000-1C98-4C83-8E9C-2DD27F0FD643}"/>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1805555555555558"/>
          <c:y val="0.37462853601633128"/>
          <c:w val="0.30083333333333334"/>
          <c:h val="0.145391878098571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 Dashboard.xlsx]bmi status!PivotTable18</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BMI</a:t>
            </a:r>
            <a:r>
              <a:rPr lang="en-IN" baseline="0"/>
              <a:t> Status</a:t>
            </a:r>
            <a:endParaRPr lang="en-IN"/>
          </a:p>
        </c:rich>
      </c:tx>
      <c:layout>
        <c:manualLayout>
          <c:xMode val="edge"/>
          <c:yMode val="edge"/>
          <c:x val="0.38185411198600172"/>
          <c:y val="4.064596092155147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321920384951881"/>
          <c:y val="0.23649241761446485"/>
          <c:w val="0.34052734033245846"/>
          <c:h val="0.5675455672207641"/>
        </c:manualLayout>
      </c:layout>
      <c:pieChart>
        <c:varyColors val="1"/>
        <c:ser>
          <c:idx val="0"/>
          <c:order val="0"/>
          <c:tx>
            <c:strRef>
              <c:f>'bmi status'!$B$3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6D6-4A7E-AD93-C6BC9B8EF14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6D6-4A7E-AD93-C6BC9B8EF142}"/>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E6D6-4A7E-AD93-C6BC9B8EF142}"/>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E6D6-4A7E-AD93-C6BC9B8EF14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'bmi status'!$A$4:$A$8</c:f>
              <c:strCache>
                <c:ptCount val="4"/>
                <c:pt idx="0">
                  <c:v>Healthy Weight</c:v>
                </c:pt>
                <c:pt idx="1">
                  <c:v>Obese</c:v>
                </c:pt>
                <c:pt idx="2">
                  <c:v>Overweight</c:v>
                </c:pt>
                <c:pt idx="3">
                  <c:v>Underweight</c:v>
                </c:pt>
              </c:strCache>
            </c:strRef>
          </c:cat>
          <c:val>
            <c:numRef>
              <c:f>'bmi status'!$B$4:$B$8</c:f>
              <c:numCache>
                <c:formatCode>General</c:formatCode>
                <c:ptCount val="4"/>
                <c:pt idx="0">
                  <c:v>103</c:v>
                </c:pt>
                <c:pt idx="1">
                  <c:v>465</c:v>
                </c:pt>
                <c:pt idx="2">
                  <c:v>186</c:v>
                </c:pt>
                <c:pt idx="3">
                  <c:v>14</c:v>
                </c:pt>
              </c:numCache>
            </c:numRef>
          </c:val>
          <c:extLst>
            <c:ext xmlns:c16="http://schemas.microsoft.com/office/drawing/2014/chart" uri="{C3380CC4-5D6E-409C-BE32-E72D297353CC}">
              <c16:uniqueId val="{00000000-7351-4B1A-B54C-1BF14F2A0DA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54380030621172359"/>
          <c:y val="0.30723279381743951"/>
          <c:w val="0.20619969378827643"/>
          <c:h val="0.37976851851851851"/>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 Dashboard.xlsx]avg glucose!PivotTable19</c:name>
    <c:fmtId val="1"/>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'avg glucose'!$B$3</c:f>
              <c:strCache>
                <c:ptCount val="1"/>
                <c:pt idx="0">
                  <c:v>Total</c:v>
                </c:pt>
              </c:strCache>
            </c:strRef>
          </c:tx>
          <c:spPr>
            <a:solidFill>
              <a:schemeClr val="accent1"/>
            </a:solidFill>
            <a:ln>
              <a:noFill/>
            </a:ln>
            <a:effectLst/>
          </c:spPr>
          <c:invertIfNegative val="0"/>
          <c:cat>
            <c:strRef>
              <c:f>'avg glucose'!$A$4:$A$16</c:f>
              <c:strCache>
                <c:ptCount val="12"/>
                <c:pt idx="0">
                  <c:v>20-24</c:v>
                </c:pt>
                <c:pt idx="1">
                  <c:v>25-29</c:v>
                </c:pt>
                <c:pt idx="2">
                  <c:v>30-34</c:v>
                </c:pt>
                <c:pt idx="3">
                  <c:v>35-39</c:v>
                </c:pt>
                <c:pt idx="4">
                  <c:v>40-44</c:v>
                </c:pt>
                <c:pt idx="5">
                  <c:v>45-49</c:v>
                </c:pt>
                <c:pt idx="6">
                  <c:v>50-54</c:v>
                </c:pt>
                <c:pt idx="7">
                  <c:v>55-59</c:v>
                </c:pt>
                <c:pt idx="8">
                  <c:v>60-64</c:v>
                </c:pt>
                <c:pt idx="9">
                  <c:v>65-69</c:v>
                </c:pt>
                <c:pt idx="10">
                  <c:v>70-74</c:v>
                </c:pt>
                <c:pt idx="11">
                  <c:v>75+</c:v>
                </c:pt>
              </c:strCache>
            </c:strRef>
          </c:cat>
          <c:val>
            <c:numRef>
              <c:f>'avg glucose'!$B$4:$B$16</c:f>
              <c:numCache>
                <c:formatCode>General</c:formatCode>
                <c:ptCount val="12"/>
                <c:pt idx="0">
                  <c:v>110.85844748858447</c:v>
                </c:pt>
                <c:pt idx="1">
                  <c:v>117.31638418079096</c:v>
                </c:pt>
                <c:pt idx="2">
                  <c:v>124.03260869565217</c:v>
                </c:pt>
                <c:pt idx="3">
                  <c:v>126.91780821917808</c:v>
                </c:pt>
                <c:pt idx="4">
                  <c:v>124.83783783783784</c:v>
                </c:pt>
                <c:pt idx="5">
                  <c:v>124.31818181818181</c:v>
                </c:pt>
                <c:pt idx="6">
                  <c:v>142.37142857142857</c:v>
                </c:pt>
                <c:pt idx="7">
                  <c:v>136.95454545454547</c:v>
                </c:pt>
                <c:pt idx="8">
                  <c:v>139.4375</c:v>
                </c:pt>
                <c:pt idx="9">
                  <c:v>138.07692307692307</c:v>
                </c:pt>
                <c:pt idx="10">
                  <c:v>132</c:v>
                </c:pt>
                <c:pt idx="11">
                  <c:v>134</c:v>
                </c:pt>
              </c:numCache>
            </c:numRef>
          </c:val>
          <c:extLst>
            <c:ext xmlns:c16="http://schemas.microsoft.com/office/drawing/2014/chart" uri="{C3380CC4-5D6E-409C-BE32-E72D297353CC}">
              <c16:uniqueId val="{00000000-B46E-4EE1-839F-0EA441B45B77}"/>
            </c:ext>
          </c:extLst>
        </c:ser>
        <c:dLbls>
          <c:showLegendKey val="0"/>
          <c:showVal val="0"/>
          <c:showCatName val="0"/>
          <c:showSerName val="0"/>
          <c:showPercent val="0"/>
          <c:showBubbleSize val="0"/>
        </c:dLbls>
        <c:gapWidth val="219"/>
        <c:overlap val="-27"/>
        <c:axId val="418447832"/>
        <c:axId val="418451440"/>
      </c:barChart>
      <c:catAx>
        <c:axId val="418447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451440"/>
        <c:crosses val="autoZero"/>
        <c:auto val="1"/>
        <c:lblAlgn val="ctr"/>
        <c:lblOffset val="100"/>
        <c:noMultiLvlLbl val="0"/>
      </c:catAx>
      <c:valAx>
        <c:axId val="418451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447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 Dashboard.xlsx]Sheet10!PivotTable20</c:name>
    <c:fmtId val="8"/>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Sheet10!$B$3</c:f>
              <c:strCache>
                <c:ptCount val="1"/>
                <c:pt idx="0">
                  <c:v>Average of Insulin</c:v>
                </c:pt>
              </c:strCache>
            </c:strRef>
          </c:tx>
          <c:spPr>
            <a:solidFill>
              <a:schemeClr val="accent1"/>
            </a:solidFill>
            <a:ln>
              <a:noFill/>
            </a:ln>
            <a:effectLst/>
          </c:spPr>
          <c:invertIfNegative val="0"/>
          <c:cat>
            <c:strRef>
              <c:f>Sheet10!$A$4:$A$6</c:f>
              <c:strCache>
                <c:ptCount val="2"/>
                <c:pt idx="0">
                  <c:v>Diabetes</c:v>
                </c:pt>
                <c:pt idx="1">
                  <c:v>Not Diabetes</c:v>
                </c:pt>
              </c:strCache>
            </c:strRef>
          </c:cat>
          <c:val>
            <c:numRef>
              <c:f>Sheet10!$B$4:$B$6</c:f>
              <c:numCache>
                <c:formatCode>General</c:formatCode>
                <c:ptCount val="2"/>
                <c:pt idx="0">
                  <c:v>100.33582089552239</c:v>
                </c:pt>
                <c:pt idx="1">
                  <c:v>68.792000000000002</c:v>
                </c:pt>
              </c:numCache>
            </c:numRef>
          </c:val>
          <c:extLst>
            <c:ext xmlns:c16="http://schemas.microsoft.com/office/drawing/2014/chart" uri="{C3380CC4-5D6E-409C-BE32-E72D297353CC}">
              <c16:uniqueId val="{00000000-EFDF-4E91-AB58-0B708DFED9D4}"/>
            </c:ext>
          </c:extLst>
        </c:ser>
        <c:ser>
          <c:idx val="1"/>
          <c:order val="1"/>
          <c:tx>
            <c:strRef>
              <c:f>Sheet10!$C$3</c:f>
              <c:strCache>
                <c:ptCount val="1"/>
                <c:pt idx="0">
                  <c:v>Average of Skin Thickness</c:v>
                </c:pt>
              </c:strCache>
            </c:strRef>
          </c:tx>
          <c:spPr>
            <a:solidFill>
              <a:schemeClr val="accent2"/>
            </a:solidFill>
            <a:ln>
              <a:noFill/>
            </a:ln>
            <a:effectLst/>
          </c:spPr>
          <c:invertIfNegative val="0"/>
          <c:cat>
            <c:strRef>
              <c:f>Sheet10!$A$4:$A$6</c:f>
              <c:strCache>
                <c:ptCount val="2"/>
                <c:pt idx="0">
                  <c:v>Diabetes</c:v>
                </c:pt>
                <c:pt idx="1">
                  <c:v>Not Diabetes</c:v>
                </c:pt>
              </c:strCache>
            </c:strRef>
          </c:cat>
          <c:val>
            <c:numRef>
              <c:f>Sheet10!$C$4:$C$6</c:f>
              <c:numCache>
                <c:formatCode>General</c:formatCode>
                <c:ptCount val="2"/>
                <c:pt idx="0">
                  <c:v>22.164179104477611</c:v>
                </c:pt>
                <c:pt idx="1">
                  <c:v>19.664000000000001</c:v>
                </c:pt>
              </c:numCache>
            </c:numRef>
          </c:val>
          <c:extLst>
            <c:ext xmlns:c16="http://schemas.microsoft.com/office/drawing/2014/chart" uri="{C3380CC4-5D6E-409C-BE32-E72D297353CC}">
              <c16:uniqueId val="{00000001-EFDF-4E91-AB58-0B708DFED9D4}"/>
            </c:ext>
          </c:extLst>
        </c:ser>
        <c:dLbls>
          <c:showLegendKey val="0"/>
          <c:showVal val="0"/>
          <c:showCatName val="0"/>
          <c:showSerName val="0"/>
          <c:showPercent val="0"/>
          <c:showBubbleSize val="0"/>
        </c:dLbls>
        <c:gapWidth val="219"/>
        <c:overlap val="-27"/>
        <c:axId val="588090544"/>
        <c:axId val="588100056"/>
      </c:barChart>
      <c:catAx>
        <c:axId val="588090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100056"/>
        <c:crosses val="autoZero"/>
        <c:auto val="1"/>
        <c:lblAlgn val="ctr"/>
        <c:lblOffset val="100"/>
        <c:noMultiLvlLbl val="0"/>
      </c:catAx>
      <c:valAx>
        <c:axId val="588100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0905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 Dashboard.xlsx]Diabetes vs non diabetes!PivotTable16</c:name>
    <c:fmtId val="4"/>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bg1">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bg1">
                <a:lumMod val="75000"/>
              </a:schemeClr>
            </a:solidFill>
          </a:ln>
          <a:effectLst/>
        </c:spPr>
      </c:pivotFmt>
      <c:pivotFmt>
        <c:idx val="6"/>
        <c:spPr>
          <a:solidFill>
            <a:schemeClr val="accent1"/>
          </a:solidFill>
          <a:ln w="19050">
            <a:solidFill>
              <a:schemeClr val="bg1">
                <a:lumMod val="75000"/>
              </a:schemeClr>
            </a:solidFill>
          </a:ln>
          <a:effectLst/>
        </c:spPr>
      </c:pivotFmt>
    </c:pivotFmts>
    <c:plotArea>
      <c:layout>
        <c:manualLayout>
          <c:layoutTarget val="inner"/>
          <c:xMode val="edge"/>
          <c:yMode val="edge"/>
          <c:x val="3.9402230971128611E-2"/>
          <c:y val="0.19847003499562554"/>
          <c:w val="0.41147353455818025"/>
          <c:h val="0.68578922426363376"/>
        </c:manualLayout>
      </c:layout>
      <c:doughnutChart>
        <c:varyColors val="1"/>
        <c:ser>
          <c:idx val="0"/>
          <c:order val="0"/>
          <c:tx>
            <c:strRef>
              <c:f>'Diabetes vs non diabetes'!$B$3</c:f>
              <c:strCache>
                <c:ptCount val="1"/>
                <c:pt idx="0">
                  <c:v>Total</c:v>
                </c:pt>
              </c:strCache>
            </c:strRef>
          </c:tx>
          <c:spPr>
            <a:ln>
              <a:solidFill>
                <a:schemeClr val="bg1">
                  <a:lumMod val="75000"/>
                </a:schemeClr>
              </a:solidFill>
            </a:ln>
          </c:spPr>
          <c:dPt>
            <c:idx val="0"/>
            <c:bubble3D val="0"/>
            <c:spPr>
              <a:solidFill>
                <a:schemeClr val="accent1"/>
              </a:solidFill>
              <a:ln w="19050">
                <a:solidFill>
                  <a:schemeClr val="bg1">
                    <a:lumMod val="75000"/>
                  </a:schemeClr>
                </a:solidFill>
              </a:ln>
              <a:effectLst/>
            </c:spPr>
            <c:extLst>
              <c:ext xmlns:c16="http://schemas.microsoft.com/office/drawing/2014/chart" uri="{C3380CC4-5D6E-409C-BE32-E72D297353CC}">
                <c16:uniqueId val="{00000001-8B7E-4173-9352-A79472BF0439}"/>
              </c:ext>
            </c:extLst>
          </c:dPt>
          <c:dPt>
            <c:idx val="1"/>
            <c:bubble3D val="0"/>
            <c:spPr>
              <a:solidFill>
                <a:schemeClr val="accent2"/>
              </a:solidFill>
              <a:ln w="19050">
                <a:solidFill>
                  <a:schemeClr val="bg1">
                    <a:lumMod val="75000"/>
                  </a:schemeClr>
                </a:solidFill>
              </a:ln>
              <a:effectLst/>
            </c:spPr>
            <c:extLst>
              <c:ext xmlns:c16="http://schemas.microsoft.com/office/drawing/2014/chart" uri="{C3380CC4-5D6E-409C-BE32-E72D297353CC}">
                <c16:uniqueId val="{00000003-8B7E-4173-9352-A79472BF043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'Diabetes vs non diabetes'!$A$4:$A$6</c:f>
              <c:strCache>
                <c:ptCount val="2"/>
                <c:pt idx="0">
                  <c:v>Diabetes</c:v>
                </c:pt>
                <c:pt idx="1">
                  <c:v>Not Diabetes</c:v>
                </c:pt>
              </c:strCache>
            </c:strRef>
          </c:cat>
          <c:val>
            <c:numRef>
              <c:f>'Diabetes vs non diabetes'!$B$4:$B$6</c:f>
              <c:numCache>
                <c:formatCode>General</c:formatCode>
                <c:ptCount val="2"/>
                <c:pt idx="0">
                  <c:v>268</c:v>
                </c:pt>
                <c:pt idx="1">
                  <c:v>500</c:v>
                </c:pt>
              </c:numCache>
            </c:numRef>
          </c:val>
          <c:extLst>
            <c:ext xmlns:c16="http://schemas.microsoft.com/office/drawing/2014/chart" uri="{C3380CC4-5D6E-409C-BE32-E72D297353CC}">
              <c16:uniqueId val="{00000004-8B7E-4173-9352-A79472BF0439}"/>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45138888888888895"/>
          <c:y val="0.52977411914419792"/>
          <c:w val="0.34825899843505481"/>
          <c:h val="0.287929679079970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 Dashboard.xlsx]avg glucose!PivotTable19</c:name>
    <c:fmtId val="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'avg glucose'!$B$3</c:f>
              <c:strCache>
                <c:ptCount val="1"/>
                <c:pt idx="0">
                  <c:v>Total</c:v>
                </c:pt>
              </c:strCache>
            </c:strRef>
          </c:tx>
          <c:spPr>
            <a:solidFill>
              <a:schemeClr val="accent1"/>
            </a:solidFill>
            <a:ln>
              <a:noFill/>
            </a:ln>
            <a:effectLst/>
          </c:spPr>
          <c:invertIfNegative val="0"/>
          <c:cat>
            <c:strRef>
              <c:f>'avg glucose'!$A$4:$A$16</c:f>
              <c:strCache>
                <c:ptCount val="12"/>
                <c:pt idx="0">
                  <c:v>20-24</c:v>
                </c:pt>
                <c:pt idx="1">
                  <c:v>25-29</c:v>
                </c:pt>
                <c:pt idx="2">
                  <c:v>30-34</c:v>
                </c:pt>
                <c:pt idx="3">
                  <c:v>35-39</c:v>
                </c:pt>
                <c:pt idx="4">
                  <c:v>40-44</c:v>
                </c:pt>
                <c:pt idx="5">
                  <c:v>45-49</c:v>
                </c:pt>
                <c:pt idx="6">
                  <c:v>50-54</c:v>
                </c:pt>
                <c:pt idx="7">
                  <c:v>55-59</c:v>
                </c:pt>
                <c:pt idx="8">
                  <c:v>60-64</c:v>
                </c:pt>
                <c:pt idx="9">
                  <c:v>65-69</c:v>
                </c:pt>
                <c:pt idx="10">
                  <c:v>70-74</c:v>
                </c:pt>
                <c:pt idx="11">
                  <c:v>75+</c:v>
                </c:pt>
              </c:strCache>
            </c:strRef>
          </c:cat>
          <c:val>
            <c:numRef>
              <c:f>'avg glucose'!$B$4:$B$16</c:f>
              <c:numCache>
                <c:formatCode>General</c:formatCode>
                <c:ptCount val="12"/>
                <c:pt idx="0">
                  <c:v>110.85844748858447</c:v>
                </c:pt>
                <c:pt idx="1">
                  <c:v>117.31638418079096</c:v>
                </c:pt>
                <c:pt idx="2">
                  <c:v>124.03260869565217</c:v>
                </c:pt>
                <c:pt idx="3">
                  <c:v>126.91780821917808</c:v>
                </c:pt>
                <c:pt idx="4">
                  <c:v>124.83783783783784</c:v>
                </c:pt>
                <c:pt idx="5">
                  <c:v>124.31818181818181</c:v>
                </c:pt>
                <c:pt idx="6">
                  <c:v>142.37142857142857</c:v>
                </c:pt>
                <c:pt idx="7">
                  <c:v>136.95454545454547</c:v>
                </c:pt>
                <c:pt idx="8">
                  <c:v>139.4375</c:v>
                </c:pt>
                <c:pt idx="9">
                  <c:v>138.07692307692307</c:v>
                </c:pt>
                <c:pt idx="10">
                  <c:v>132</c:v>
                </c:pt>
                <c:pt idx="11">
                  <c:v>134</c:v>
                </c:pt>
              </c:numCache>
            </c:numRef>
          </c:val>
          <c:extLst>
            <c:ext xmlns:c16="http://schemas.microsoft.com/office/drawing/2014/chart" uri="{C3380CC4-5D6E-409C-BE32-E72D297353CC}">
              <c16:uniqueId val="{00000000-CCE4-4F32-98FD-13A5AB93FEDD}"/>
            </c:ext>
          </c:extLst>
        </c:ser>
        <c:dLbls>
          <c:showLegendKey val="0"/>
          <c:showVal val="0"/>
          <c:showCatName val="0"/>
          <c:showSerName val="0"/>
          <c:showPercent val="0"/>
          <c:showBubbleSize val="0"/>
        </c:dLbls>
        <c:gapWidth val="219"/>
        <c:overlap val="-27"/>
        <c:axId val="418447832"/>
        <c:axId val="418451440"/>
      </c:barChart>
      <c:catAx>
        <c:axId val="418447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451440"/>
        <c:crosses val="autoZero"/>
        <c:auto val="1"/>
        <c:lblAlgn val="ctr"/>
        <c:lblOffset val="100"/>
        <c:noMultiLvlLbl val="0"/>
      </c:catAx>
      <c:valAx>
        <c:axId val="418451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4478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 Dashboard.xlsx]bmi status!PivotTable18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BMI Status</a:t>
            </a:r>
          </a:p>
        </c:rich>
      </c:tx>
      <c:layout>
        <c:manualLayout>
          <c:xMode val="edge"/>
          <c:yMode val="edge"/>
          <c:x val="0.55192208116842534"/>
          <c:y val="7.12267331262491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
      </c:pivotFmt>
      <c:pivotFmt>
        <c:idx val="9"/>
      </c:pivotFmt>
      <c:pivotFmt>
        <c:idx val="10"/>
      </c:pivotFmt>
      <c:pivotFmt>
        <c:idx val="11"/>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manualLayout>
          <c:layoutTarget val="inner"/>
          <c:xMode val="edge"/>
          <c:yMode val="edge"/>
          <c:x val="0.16651534629599871"/>
          <c:y val="7.6163042693057875E-2"/>
          <c:w val="0.34251098077026082"/>
          <c:h val="0.92383695730694204"/>
        </c:manualLayout>
      </c:layout>
      <c:pieChart>
        <c:varyColors val="1"/>
        <c:ser>
          <c:idx val="0"/>
          <c:order val="0"/>
          <c:tx>
            <c:strRef>
              <c:f>'bmi status'!$B$3</c:f>
              <c:strCache>
                <c:ptCount val="1"/>
                <c:pt idx="0">
                  <c:v>Total</c:v>
                </c:pt>
              </c:strCache>
            </c:strRef>
          </c:tx>
          <c:explosion val="3"/>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54C-4B7A-AFC7-B6374D094A9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54C-4B7A-AFC7-B6374D094A9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54C-4B7A-AFC7-B6374D094A9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54C-4B7A-AFC7-B6374D094A9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'bmi status'!$A$4:$A$8</c:f>
              <c:strCache>
                <c:ptCount val="4"/>
                <c:pt idx="0">
                  <c:v>Healthy Weight</c:v>
                </c:pt>
                <c:pt idx="1">
                  <c:v>Obese</c:v>
                </c:pt>
                <c:pt idx="2">
                  <c:v>Overweight</c:v>
                </c:pt>
                <c:pt idx="3">
                  <c:v>Underweight</c:v>
                </c:pt>
              </c:strCache>
            </c:strRef>
          </c:cat>
          <c:val>
            <c:numRef>
              <c:f>'bmi status'!$B$4:$B$8</c:f>
              <c:numCache>
                <c:formatCode>General</c:formatCode>
                <c:ptCount val="4"/>
                <c:pt idx="0">
                  <c:v>103</c:v>
                </c:pt>
                <c:pt idx="1">
                  <c:v>465</c:v>
                </c:pt>
                <c:pt idx="2">
                  <c:v>186</c:v>
                </c:pt>
                <c:pt idx="3">
                  <c:v>14</c:v>
                </c:pt>
              </c:numCache>
            </c:numRef>
          </c:val>
          <c:extLst>
            <c:ext xmlns:c16="http://schemas.microsoft.com/office/drawing/2014/chart" uri="{C3380CC4-5D6E-409C-BE32-E72D297353CC}">
              <c16:uniqueId val="{00000008-554C-4B7A-AFC7-B6374D094A9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231654078954415"/>
          <c:y val="0.39071191215776929"/>
          <c:w val="0.20619969378827643"/>
          <c:h val="0.4562209540321221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 Dashboard.xlsx]Blood pressure variation!PivotTable17</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Blood Pressure Variation</a:t>
            </a:r>
          </a:p>
        </c:rich>
      </c:tx>
      <c:layout>
        <c:manualLayout>
          <c:xMode val="edge"/>
          <c:yMode val="edge"/>
          <c:x val="0.49260411198600174"/>
          <c:y val="2.21274424030329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manualLayout>
          <c:layoutTarget val="inner"/>
          <c:xMode val="edge"/>
          <c:yMode val="edge"/>
          <c:x val="0.16237689097936478"/>
          <c:y val="8.6871460146429075E-2"/>
          <c:w val="0.37258464566929134"/>
          <c:h val="0.62097440944881888"/>
        </c:manualLayout>
      </c:layout>
      <c:pieChart>
        <c:varyColors val="1"/>
        <c:ser>
          <c:idx val="0"/>
          <c:order val="0"/>
          <c:tx>
            <c:strRef>
              <c:f>'Blood pressure variation'!$B$3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D10-4E03-9F5F-93BBAA54138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D10-4E03-9F5F-93BBAA54138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D10-4E03-9F5F-93BBAA54138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D10-4E03-9F5F-93BBAA54138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'Blood pressure variation'!$A$4:$A$8</c:f>
              <c:strCache>
                <c:ptCount val="4"/>
                <c:pt idx="0">
                  <c:v>Elevated</c:v>
                </c:pt>
                <c:pt idx="1">
                  <c:v>High</c:v>
                </c:pt>
                <c:pt idx="2">
                  <c:v>Low</c:v>
                </c:pt>
                <c:pt idx="3">
                  <c:v>Normal</c:v>
                </c:pt>
              </c:strCache>
            </c:strRef>
          </c:cat>
          <c:val>
            <c:numRef>
              <c:f>'Blood pressure variation'!$B$4:$B$8</c:f>
              <c:numCache>
                <c:formatCode>General</c:formatCode>
                <c:ptCount val="4"/>
                <c:pt idx="0">
                  <c:v>303</c:v>
                </c:pt>
                <c:pt idx="1">
                  <c:v>150</c:v>
                </c:pt>
                <c:pt idx="2">
                  <c:v>58</c:v>
                </c:pt>
                <c:pt idx="3">
                  <c:v>257</c:v>
                </c:pt>
              </c:numCache>
            </c:numRef>
          </c:val>
          <c:extLst>
            <c:ext xmlns:c16="http://schemas.microsoft.com/office/drawing/2014/chart" uri="{C3380CC4-5D6E-409C-BE32-E72D297353CC}">
              <c16:uniqueId val="{00000008-1D10-4E03-9F5F-93BBAA54138B}"/>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0545326446670544"/>
          <c:y val="0.25949716811714324"/>
          <c:w val="0.27916666666666667"/>
          <c:h val="0.3797685185185185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7" Type="http://schemas.microsoft.com/office/2007/relationships/hdphoto" Target="../media/hdphoto1.wdp"/><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image" Target="../media/image1.png"/><Relationship Id="rId5" Type="http://schemas.openxmlformats.org/officeDocument/2006/relationships/chart" Target="../charts/chart10.xml"/><Relationship Id="rId4" Type="http://schemas.openxmlformats.org/officeDocument/2006/relationships/chart" Target="../charts/chart9.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oneCell">
    <xdr:from>
      <xdr:col>8</xdr:col>
      <xdr:colOff>7620</xdr:colOff>
      <xdr:row>7</xdr:row>
      <xdr:rowOff>76201</xdr:rowOff>
    </xdr:from>
    <xdr:to>
      <xdr:col>11</xdr:col>
      <xdr:colOff>7620</xdr:colOff>
      <xdr:row>13</xdr:row>
      <xdr:rowOff>30481</xdr:rowOff>
    </xdr:to>
    <mc:AlternateContent xmlns:mc="http://schemas.openxmlformats.org/markup-compatibility/2006" xmlns:a14="http://schemas.microsoft.com/office/drawing/2010/main">
      <mc:Choice Requires="a14">
        <xdr:graphicFrame macro="">
          <xdr:nvGraphicFramePr>
            <xdr:cNvPr id="2" name="Diabetes or not"/>
            <xdr:cNvGraphicFramePr/>
          </xdr:nvGraphicFramePr>
          <xdr:xfrm>
            <a:off x="0" y="0"/>
            <a:ext cx="0" cy="0"/>
          </xdr:xfrm>
          <a:graphic>
            <a:graphicData uri="http://schemas.microsoft.com/office/drawing/2010/slicer">
              <sle:slicer xmlns:sle="http://schemas.microsoft.com/office/drawing/2010/slicer" name="Diabetes or not"/>
            </a:graphicData>
          </a:graphic>
        </xdr:graphicFrame>
      </mc:Choice>
      <mc:Fallback xmlns="">
        <xdr:sp macro="" textlink="">
          <xdr:nvSpPr>
            <xdr:cNvPr id="0" name=""/>
            <xdr:cNvSpPr>
              <a:spLocks noTextEdit="1"/>
            </xdr:cNvSpPr>
          </xdr:nvSpPr>
          <xdr:spPr>
            <a:xfrm>
              <a:off x="5250180" y="1356361"/>
              <a:ext cx="1828800" cy="1051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434340</xdr:colOff>
      <xdr:row>4</xdr:row>
      <xdr:rowOff>137161</xdr:rowOff>
    </xdr:from>
    <xdr:to>
      <xdr:col>14</xdr:col>
      <xdr:colOff>434340</xdr:colOff>
      <xdr:row>12</xdr:row>
      <xdr:rowOff>144781</xdr:rowOff>
    </xdr:to>
    <mc:AlternateContent xmlns:mc="http://schemas.openxmlformats.org/markup-compatibility/2006" xmlns:a14="http://schemas.microsoft.com/office/drawing/2010/main">
      <mc:Choice Requires="a14">
        <xdr:graphicFrame macro="">
          <xdr:nvGraphicFramePr>
            <xdr:cNvPr id="3" name="Blood Pressure Systolic"/>
            <xdr:cNvGraphicFramePr/>
          </xdr:nvGraphicFramePr>
          <xdr:xfrm>
            <a:off x="0" y="0"/>
            <a:ext cx="0" cy="0"/>
          </xdr:xfrm>
          <a:graphic>
            <a:graphicData uri="http://schemas.microsoft.com/office/drawing/2010/slicer">
              <sle:slicer xmlns:sle="http://schemas.microsoft.com/office/drawing/2010/slicer" name="Blood Pressure Systolic"/>
            </a:graphicData>
          </a:graphic>
        </xdr:graphicFrame>
      </mc:Choice>
      <mc:Fallback xmlns="">
        <xdr:sp macro="" textlink="">
          <xdr:nvSpPr>
            <xdr:cNvPr id="0" name=""/>
            <xdr:cNvSpPr>
              <a:spLocks noTextEdit="1"/>
            </xdr:cNvSpPr>
          </xdr:nvSpPr>
          <xdr:spPr>
            <a:xfrm>
              <a:off x="7505700" y="868681"/>
              <a:ext cx="1828800" cy="14706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327660</xdr:colOff>
      <xdr:row>12</xdr:row>
      <xdr:rowOff>125730</xdr:rowOff>
    </xdr:from>
    <xdr:to>
      <xdr:col>7</xdr:col>
      <xdr:colOff>266700</xdr:colOff>
      <xdr:row>27</xdr:row>
      <xdr:rowOff>125730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99060</xdr:colOff>
      <xdr:row>7</xdr:row>
      <xdr:rowOff>45721</xdr:rowOff>
    </xdr:from>
    <xdr:to>
      <xdr:col>19</xdr:col>
      <xdr:colOff>99060</xdr:colOff>
      <xdr:row>16</xdr:row>
      <xdr:rowOff>30481</xdr:rowOff>
    </xdr:to>
    <mc:AlternateContent xmlns:mc="http://schemas.openxmlformats.org/markup-compatibility/2006" xmlns:a14="http://schemas.microsoft.com/office/drawing/2010/main">
      <mc:Choice Requires="a14">
        <xdr:graphicFrame macro="">
          <xdr:nvGraphicFramePr>
            <xdr:cNvPr id="5" name="Status"/>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10218420" y="1325881"/>
              <a:ext cx="1828800" cy="1630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160020</xdr:colOff>
      <xdr:row>6</xdr:row>
      <xdr:rowOff>133350</xdr:rowOff>
    </xdr:from>
    <xdr:to>
      <xdr:col>12</xdr:col>
      <xdr:colOff>464820</xdr:colOff>
      <xdr:row>21</xdr:row>
      <xdr:rowOff>133350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228600</xdr:colOff>
      <xdr:row>6</xdr:row>
      <xdr:rowOff>133350</xdr:rowOff>
    </xdr:from>
    <xdr:to>
      <xdr:col>14</xdr:col>
      <xdr:colOff>533400</xdr:colOff>
      <xdr:row>21</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441960</xdr:colOff>
      <xdr:row>6</xdr:row>
      <xdr:rowOff>133350</xdr:rowOff>
    </xdr:from>
    <xdr:to>
      <xdr:col>14</xdr:col>
      <xdr:colOff>137160</xdr:colOff>
      <xdr:row>21</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365760</xdr:colOff>
      <xdr:row>6</xdr:row>
      <xdr:rowOff>133350</xdr:rowOff>
    </xdr:from>
    <xdr:to>
      <xdr:col>11</xdr:col>
      <xdr:colOff>60960</xdr:colOff>
      <xdr:row>21</xdr:row>
      <xdr:rowOff>133350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15</xdr:col>
      <xdr:colOff>30480</xdr:colOff>
      <xdr:row>9</xdr:row>
      <xdr:rowOff>167640</xdr:rowOff>
    </xdr:from>
    <xdr:to>
      <xdr:col>19</xdr:col>
      <xdr:colOff>148080</xdr:colOff>
      <xdr:row>18</xdr:row>
      <xdr:rowOff>91440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579120</xdr:colOff>
      <xdr:row>9</xdr:row>
      <xdr:rowOff>22860</xdr:rowOff>
    </xdr:from>
    <xdr:to>
      <xdr:col>20</xdr:col>
      <xdr:colOff>579120</xdr:colOff>
      <xdr:row>14</xdr:row>
      <xdr:rowOff>45720</xdr:rowOff>
    </xdr:to>
    <mc:AlternateContent xmlns:mc="http://schemas.openxmlformats.org/markup-compatibility/2006" xmlns:a14="http://schemas.microsoft.com/office/drawing/2010/main">
      <mc:Choice Requires="a14">
        <xdr:graphicFrame macro="">
          <xdr:nvGraphicFramePr>
            <xdr:cNvPr id="3" name="Diabetes or not 1"/>
            <xdr:cNvGraphicFramePr/>
          </xdr:nvGraphicFramePr>
          <xdr:xfrm>
            <a:off x="0" y="0"/>
            <a:ext cx="0" cy="0"/>
          </xdr:xfrm>
          <a:graphic>
            <a:graphicData uri="http://schemas.microsoft.com/office/drawing/2010/slicer">
              <sle:slicer xmlns:sle="http://schemas.microsoft.com/office/drawing/2010/slicer" name="Diabetes or not 1"/>
            </a:graphicData>
          </a:graphic>
        </xdr:graphicFrame>
      </mc:Choice>
      <mc:Fallback xmlns="">
        <xdr:sp macro="" textlink="">
          <xdr:nvSpPr>
            <xdr:cNvPr id="0" name=""/>
            <xdr:cNvSpPr>
              <a:spLocks noTextEdit="1"/>
            </xdr:cNvSpPr>
          </xdr:nvSpPr>
          <xdr:spPr>
            <a:xfrm>
              <a:off x="10942320" y="1691640"/>
              <a:ext cx="1828800" cy="937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7620</xdr:colOff>
      <xdr:row>17</xdr:row>
      <xdr:rowOff>175260</xdr:rowOff>
    </xdr:from>
    <xdr:to>
      <xdr:col>8</xdr:col>
      <xdr:colOff>45720</xdr:colOff>
      <xdr:row>26</xdr:row>
      <xdr:rowOff>182880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548640</xdr:colOff>
      <xdr:row>8</xdr:row>
      <xdr:rowOff>144780</xdr:rowOff>
    </xdr:from>
    <xdr:to>
      <xdr:col>8</xdr:col>
      <xdr:colOff>152400</xdr:colOff>
      <xdr:row>17</xdr:row>
      <xdr:rowOff>152400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0</xdr:colOff>
      <xdr:row>9</xdr:row>
      <xdr:rowOff>0</xdr:rowOff>
    </xdr:from>
    <xdr:to>
      <xdr:col>14</xdr:col>
      <xdr:colOff>373380</xdr:colOff>
      <xdr:row>20</xdr:row>
      <xdr:rowOff>160020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7620</xdr:colOff>
      <xdr:row>18</xdr:row>
      <xdr:rowOff>0</xdr:rowOff>
    </xdr:from>
    <xdr:to>
      <xdr:col>17</xdr:col>
      <xdr:colOff>594360</xdr:colOff>
      <xdr:row>26</xdr:row>
      <xdr:rowOff>175260</xdr:rowOff>
    </xdr:to>
    <mc:AlternateContent xmlns:mc="http://schemas.openxmlformats.org/markup-compatibility/2006" xmlns:a14="http://schemas.microsoft.com/office/drawing/2010/main">
      <mc:Choice Requires="a14">
        <xdr:graphicFrame macro="">
          <xdr:nvGraphicFramePr>
            <xdr:cNvPr id="8" name="Blood Pressure Systolic 1"/>
            <xdr:cNvGraphicFramePr/>
          </xdr:nvGraphicFramePr>
          <xdr:xfrm>
            <a:off x="0" y="0"/>
            <a:ext cx="0" cy="0"/>
          </xdr:xfrm>
          <a:graphic>
            <a:graphicData uri="http://schemas.microsoft.com/office/drawing/2010/slicer">
              <sle:slicer xmlns:sle="http://schemas.microsoft.com/office/drawing/2010/slicer" name="Blood Pressure Systolic 1"/>
            </a:graphicData>
          </a:graphic>
        </xdr:graphicFrame>
      </mc:Choice>
      <mc:Fallback xmlns="">
        <xdr:sp macro="" textlink="">
          <xdr:nvSpPr>
            <xdr:cNvPr id="0" name=""/>
            <xdr:cNvSpPr>
              <a:spLocks noTextEdit="1"/>
            </xdr:cNvSpPr>
          </xdr:nvSpPr>
          <xdr:spPr>
            <a:xfrm>
              <a:off x="9151620" y="3322320"/>
              <a:ext cx="1805940" cy="1638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30480</xdr:colOff>
      <xdr:row>18</xdr:row>
      <xdr:rowOff>0</xdr:rowOff>
    </xdr:from>
    <xdr:to>
      <xdr:col>14</xdr:col>
      <xdr:colOff>601980</xdr:colOff>
      <xdr:row>27</xdr:row>
      <xdr:rowOff>53340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18</xdr:col>
      <xdr:colOff>0</xdr:colOff>
      <xdr:row>18</xdr:row>
      <xdr:rowOff>7620</xdr:rowOff>
    </xdr:from>
    <xdr:to>
      <xdr:col>20</xdr:col>
      <xdr:colOff>586740</xdr:colOff>
      <xdr:row>26</xdr:row>
      <xdr:rowOff>182880</xdr:rowOff>
    </xdr:to>
    <mc:AlternateContent xmlns:mc="http://schemas.openxmlformats.org/markup-compatibility/2006" xmlns:a14="http://schemas.microsoft.com/office/drawing/2010/main">
      <mc:Choice Requires="a14">
        <xdr:graphicFrame macro="">
          <xdr:nvGraphicFramePr>
            <xdr:cNvPr id="10" name="Status 1"/>
            <xdr:cNvGraphicFramePr/>
          </xdr:nvGraphicFramePr>
          <xdr:xfrm>
            <a:off x="0" y="0"/>
            <a:ext cx="0" cy="0"/>
          </xdr:xfrm>
          <a:graphic>
            <a:graphicData uri="http://schemas.microsoft.com/office/drawing/2010/slicer">
              <sle:slicer xmlns:sle="http://schemas.microsoft.com/office/drawing/2010/slicer" name="Status 1"/>
            </a:graphicData>
          </a:graphic>
        </xdr:graphicFrame>
      </mc:Choice>
      <mc:Fallback xmlns="">
        <xdr:sp macro="" textlink="">
          <xdr:nvSpPr>
            <xdr:cNvPr id="0" name=""/>
            <xdr:cNvSpPr>
              <a:spLocks noTextEdit="1"/>
            </xdr:cNvSpPr>
          </xdr:nvSpPr>
          <xdr:spPr>
            <a:xfrm>
              <a:off x="10972800" y="3329940"/>
              <a:ext cx="1805940" cy="1638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7620</xdr:colOff>
      <xdr:row>1</xdr:row>
      <xdr:rowOff>7621</xdr:rowOff>
    </xdr:from>
    <xdr:to>
      <xdr:col>1</xdr:col>
      <xdr:colOff>601980</xdr:colOff>
      <xdr:row>3</xdr:row>
      <xdr:rowOff>182880</xdr:rowOff>
    </xdr:to>
    <xdr:pic>
      <xdr:nvPicPr>
        <xdr:cNvPr id="6" name="Picture 5"/>
        <xdr:cNvPicPr>
          <a:picLocks noChangeAspect="1"/>
        </xdr:cNvPicPr>
      </xdr:nvPicPr>
      <xdr:blipFill rotWithShape="1">
        <a:blip xmlns:r="http://schemas.openxmlformats.org/officeDocument/2006/relationships" r:embed="rId6">
          <a:grayscl/>
          <a:extLst>
            <a:ext uri="{BEBA8EAE-BF5A-486C-A8C5-ECC9F3942E4B}">
              <a14:imgProps xmlns:a14="http://schemas.microsoft.com/office/drawing/2010/main">
                <a14:imgLayer r:embed="rId7">
                  <a14:imgEffect>
                    <a14:colorTemperature colorTemp="2439"/>
                  </a14:imgEffect>
                  <a14:imgEffect>
                    <a14:saturation sat="0"/>
                  </a14:imgEffect>
                </a14:imgLayer>
              </a14:imgProps>
            </a:ext>
          </a:extLst>
        </a:blip>
        <a:srcRect l="20000" r="17500"/>
        <a:stretch/>
      </xdr:blipFill>
      <xdr:spPr>
        <a:xfrm>
          <a:off x="617220" y="198121"/>
          <a:ext cx="594360" cy="541019"/>
        </a:xfrm>
        <a:prstGeom prst="rect">
          <a:avLst/>
        </a:prstGeom>
        <a:pattFill prst="pct5">
          <a:fgClr>
            <a:schemeClr val="accent1"/>
          </a:fgClr>
          <a:bgClr>
            <a:schemeClr val="bg1"/>
          </a:bgClr>
        </a:pattFill>
      </xdr:spPr>
    </xdr:pic>
    <xdr:clientData/>
  </xdr:twoCellAnchor>
  <xdr:twoCellAnchor editAs="oneCell">
    <xdr:from>
      <xdr:col>20</xdr:col>
      <xdr:colOff>7620</xdr:colOff>
      <xdr:row>1</xdr:row>
      <xdr:rowOff>7620</xdr:rowOff>
    </xdr:from>
    <xdr:to>
      <xdr:col>20</xdr:col>
      <xdr:colOff>601980</xdr:colOff>
      <xdr:row>3</xdr:row>
      <xdr:rowOff>182879</xdr:rowOff>
    </xdr:to>
    <xdr:pic>
      <xdr:nvPicPr>
        <xdr:cNvPr id="12" name="Picture 11"/>
        <xdr:cNvPicPr>
          <a:picLocks noChangeAspect="1"/>
        </xdr:cNvPicPr>
      </xdr:nvPicPr>
      <xdr:blipFill rotWithShape="1">
        <a:blip xmlns:r="http://schemas.openxmlformats.org/officeDocument/2006/relationships" r:embed="rId6">
          <a:grayscl/>
          <a:extLst>
            <a:ext uri="{BEBA8EAE-BF5A-486C-A8C5-ECC9F3942E4B}">
              <a14:imgProps xmlns:a14="http://schemas.microsoft.com/office/drawing/2010/main">
                <a14:imgLayer r:embed="rId7">
                  <a14:imgEffect>
                    <a14:colorTemperature colorTemp="2439"/>
                  </a14:imgEffect>
                  <a14:imgEffect>
                    <a14:saturation sat="0"/>
                  </a14:imgEffect>
                </a14:imgLayer>
              </a14:imgProps>
            </a:ext>
          </a:extLst>
        </a:blip>
        <a:srcRect l="20000" r="17500"/>
        <a:stretch/>
      </xdr:blipFill>
      <xdr:spPr>
        <a:xfrm>
          <a:off x="12199620" y="198120"/>
          <a:ext cx="594360" cy="541019"/>
        </a:xfrm>
        <a:prstGeom prst="rect">
          <a:avLst/>
        </a:prstGeom>
        <a:pattFill prst="pct5">
          <a:fgClr>
            <a:schemeClr val="accent1"/>
          </a:fgClr>
          <a:bgClr>
            <a:schemeClr val="bg1"/>
          </a:bgClr>
        </a:pattFill>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22860</xdr:colOff>
      <xdr:row>3</xdr:row>
      <xdr:rowOff>19050</xdr:rowOff>
    </xdr:from>
    <xdr:to>
      <xdr:col>5</xdr:col>
      <xdr:colOff>586740</xdr:colOff>
      <xdr:row>7</xdr:row>
      <xdr:rowOff>163830</xdr:rowOff>
    </xdr:to>
    <xdr:sp macro="" textlink="">
      <xdr:nvSpPr>
        <xdr:cNvPr id="2" name="Rounded Rectangle 1"/>
        <xdr:cNvSpPr/>
      </xdr:nvSpPr>
      <xdr:spPr>
        <a:xfrm>
          <a:off x="632460" y="582930"/>
          <a:ext cx="3002280" cy="8763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IN" sz="1100"/>
        </a:p>
      </xdr:txBody>
    </xdr:sp>
    <xdr:clientData/>
  </xdr:twoCellAnchor>
  <xdr:twoCellAnchor>
    <xdr:from>
      <xdr:col>6</xdr:col>
      <xdr:colOff>22860</xdr:colOff>
      <xdr:row>3</xdr:row>
      <xdr:rowOff>19050</xdr:rowOff>
    </xdr:from>
    <xdr:to>
      <xdr:col>10</xdr:col>
      <xdr:colOff>586740</xdr:colOff>
      <xdr:row>7</xdr:row>
      <xdr:rowOff>163830</xdr:rowOff>
    </xdr:to>
    <xdr:sp macro="" textlink="">
      <xdr:nvSpPr>
        <xdr:cNvPr id="3" name="Rounded Rectangle 2"/>
        <xdr:cNvSpPr/>
      </xdr:nvSpPr>
      <xdr:spPr>
        <a:xfrm>
          <a:off x="3680460" y="582930"/>
          <a:ext cx="3002280" cy="8763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IN" sz="1100"/>
        </a:p>
      </xdr:txBody>
    </xdr:sp>
    <xdr:clientData/>
  </xdr:twoCellAnchor>
  <xdr:twoCellAnchor>
    <xdr:from>
      <xdr:col>11</xdr:col>
      <xdr:colOff>15240</xdr:colOff>
      <xdr:row>3</xdr:row>
      <xdr:rowOff>19050</xdr:rowOff>
    </xdr:from>
    <xdr:to>
      <xdr:col>15</xdr:col>
      <xdr:colOff>579120</xdr:colOff>
      <xdr:row>7</xdr:row>
      <xdr:rowOff>163830</xdr:rowOff>
    </xdr:to>
    <xdr:sp macro="" textlink="">
      <xdr:nvSpPr>
        <xdr:cNvPr id="4" name="Rounded Rectangle 3"/>
        <xdr:cNvSpPr/>
      </xdr:nvSpPr>
      <xdr:spPr>
        <a:xfrm>
          <a:off x="6720840" y="582930"/>
          <a:ext cx="3002280" cy="8763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IN" sz="1100"/>
        </a:p>
      </xdr:txBody>
    </xdr:sp>
    <xdr:clientData/>
  </xdr:twoCellAnchor>
  <xdr:twoCellAnchor>
    <xdr:from>
      <xdr:col>16</xdr:col>
      <xdr:colOff>22860</xdr:colOff>
      <xdr:row>3</xdr:row>
      <xdr:rowOff>19050</xdr:rowOff>
    </xdr:from>
    <xdr:to>
      <xdr:col>20</xdr:col>
      <xdr:colOff>586740</xdr:colOff>
      <xdr:row>7</xdr:row>
      <xdr:rowOff>163830</xdr:rowOff>
    </xdr:to>
    <xdr:sp macro="" textlink="">
      <xdr:nvSpPr>
        <xdr:cNvPr id="5" name="Rounded Rectangle 4"/>
        <xdr:cNvSpPr/>
      </xdr:nvSpPr>
      <xdr:spPr>
        <a:xfrm>
          <a:off x="9776460" y="582930"/>
          <a:ext cx="3002280" cy="8763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IN" sz="1100"/>
        </a:p>
      </xdr:txBody>
    </xdr:sp>
    <xdr:clientData/>
  </xdr:twoCellAnchor>
  <xdr:twoCellAnchor>
    <xdr:from>
      <xdr:col>1</xdr:col>
      <xdr:colOff>15240</xdr:colOff>
      <xdr:row>8</xdr:row>
      <xdr:rowOff>15240</xdr:rowOff>
    </xdr:from>
    <xdr:to>
      <xdr:col>7</xdr:col>
      <xdr:colOff>586740</xdr:colOff>
      <xdr:row>16</xdr:row>
      <xdr:rowOff>167640</xdr:rowOff>
    </xdr:to>
    <xdr:sp macro="" textlink="">
      <xdr:nvSpPr>
        <xdr:cNvPr id="8" name="Rounded Rectangle 7"/>
        <xdr:cNvSpPr/>
      </xdr:nvSpPr>
      <xdr:spPr>
        <a:xfrm>
          <a:off x="624840" y="1501140"/>
          <a:ext cx="4229100" cy="161544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IN" sz="1100"/>
        </a:p>
      </xdr:txBody>
    </xdr:sp>
    <xdr:clientData/>
  </xdr:twoCellAnchor>
  <xdr:twoCellAnchor>
    <xdr:from>
      <xdr:col>8</xdr:col>
      <xdr:colOff>15240</xdr:colOff>
      <xdr:row>8</xdr:row>
      <xdr:rowOff>15240</xdr:rowOff>
    </xdr:from>
    <xdr:to>
      <xdr:col>14</xdr:col>
      <xdr:colOff>586740</xdr:colOff>
      <xdr:row>16</xdr:row>
      <xdr:rowOff>167640</xdr:rowOff>
    </xdr:to>
    <xdr:sp macro="" textlink="">
      <xdr:nvSpPr>
        <xdr:cNvPr id="9" name="Rounded Rectangle 8"/>
        <xdr:cNvSpPr/>
      </xdr:nvSpPr>
      <xdr:spPr>
        <a:xfrm>
          <a:off x="4892040" y="1501140"/>
          <a:ext cx="4229100" cy="161544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IN" sz="1100"/>
        </a:p>
      </xdr:txBody>
    </xdr:sp>
    <xdr:clientData/>
  </xdr:twoCellAnchor>
  <xdr:twoCellAnchor>
    <xdr:from>
      <xdr:col>8</xdr:col>
      <xdr:colOff>15240</xdr:colOff>
      <xdr:row>17</xdr:row>
      <xdr:rowOff>19050</xdr:rowOff>
    </xdr:from>
    <xdr:to>
      <xdr:col>14</xdr:col>
      <xdr:colOff>586740</xdr:colOff>
      <xdr:row>25</xdr:row>
      <xdr:rowOff>171450</xdr:rowOff>
    </xdr:to>
    <xdr:sp macro="" textlink="">
      <xdr:nvSpPr>
        <xdr:cNvPr id="10" name="Rounded Rectangle 9"/>
        <xdr:cNvSpPr/>
      </xdr:nvSpPr>
      <xdr:spPr>
        <a:xfrm>
          <a:off x="4892040" y="3158490"/>
          <a:ext cx="4229100" cy="161544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IN" sz="1100"/>
        </a:p>
      </xdr:txBody>
    </xdr:sp>
    <xdr:clientData/>
  </xdr:twoCellAnchor>
  <xdr:twoCellAnchor>
    <xdr:from>
      <xdr:col>1</xdr:col>
      <xdr:colOff>15240</xdr:colOff>
      <xdr:row>17</xdr:row>
      <xdr:rowOff>19050</xdr:rowOff>
    </xdr:from>
    <xdr:to>
      <xdr:col>7</xdr:col>
      <xdr:colOff>586740</xdr:colOff>
      <xdr:row>25</xdr:row>
      <xdr:rowOff>171450</xdr:rowOff>
    </xdr:to>
    <xdr:sp macro="" textlink="">
      <xdr:nvSpPr>
        <xdr:cNvPr id="11" name="Rounded Rectangle 10"/>
        <xdr:cNvSpPr/>
      </xdr:nvSpPr>
      <xdr:spPr>
        <a:xfrm>
          <a:off x="624840" y="3158490"/>
          <a:ext cx="4229100" cy="161544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IN" sz="1100"/>
        </a:p>
      </xdr:txBody>
    </xdr:sp>
    <xdr:clientData/>
  </xdr:twoCellAnchor>
  <xdr:twoCellAnchor>
    <xdr:from>
      <xdr:col>15</xdr:col>
      <xdr:colOff>22860</xdr:colOff>
      <xdr:row>8</xdr:row>
      <xdr:rowOff>15240</xdr:rowOff>
    </xdr:from>
    <xdr:to>
      <xdr:col>20</xdr:col>
      <xdr:colOff>586740</xdr:colOff>
      <xdr:row>16</xdr:row>
      <xdr:rowOff>167640</xdr:rowOff>
    </xdr:to>
    <xdr:sp macro="" textlink="">
      <xdr:nvSpPr>
        <xdr:cNvPr id="12" name="Rounded Rectangle 11"/>
        <xdr:cNvSpPr/>
      </xdr:nvSpPr>
      <xdr:spPr>
        <a:xfrm>
          <a:off x="9166860" y="1485900"/>
          <a:ext cx="3611880" cy="161544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IN" sz="1100"/>
        </a:p>
      </xdr:txBody>
    </xdr:sp>
    <xdr:clientData/>
  </xdr:twoCellAnchor>
  <xdr:twoCellAnchor>
    <xdr:from>
      <xdr:col>15</xdr:col>
      <xdr:colOff>15240</xdr:colOff>
      <xdr:row>17</xdr:row>
      <xdr:rowOff>19050</xdr:rowOff>
    </xdr:from>
    <xdr:to>
      <xdr:col>20</xdr:col>
      <xdr:colOff>586740</xdr:colOff>
      <xdr:row>25</xdr:row>
      <xdr:rowOff>171450</xdr:rowOff>
    </xdr:to>
    <xdr:sp macro="" textlink="">
      <xdr:nvSpPr>
        <xdr:cNvPr id="13" name="Rounded Rectangle 12"/>
        <xdr:cNvSpPr/>
      </xdr:nvSpPr>
      <xdr:spPr>
        <a:xfrm>
          <a:off x="9159240" y="3158490"/>
          <a:ext cx="3619500" cy="161544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IN" sz="1100"/>
        </a:p>
      </xdr:txBody>
    </xdr:sp>
    <xdr:clientData/>
  </xdr:twoCellAnchor>
  <xdr:twoCellAnchor>
    <xdr:from>
      <xdr:col>1</xdr:col>
      <xdr:colOff>15240</xdr:colOff>
      <xdr:row>1</xdr:row>
      <xdr:rowOff>22860</xdr:rowOff>
    </xdr:from>
    <xdr:to>
      <xdr:col>20</xdr:col>
      <xdr:colOff>586740</xdr:colOff>
      <xdr:row>3</xdr:row>
      <xdr:rowOff>0</xdr:rowOff>
    </xdr:to>
    <xdr:sp macro="" textlink="">
      <xdr:nvSpPr>
        <xdr:cNvPr id="14" name="Rounded Rectangle 13"/>
        <xdr:cNvSpPr/>
      </xdr:nvSpPr>
      <xdr:spPr>
        <a:xfrm>
          <a:off x="624840" y="213360"/>
          <a:ext cx="12153900"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IN" sz="1100"/>
        </a:p>
      </xdr:txBody>
    </xdr:sp>
    <xdr:clientData/>
  </xdr:twoCellAnchor>
  <xdr:twoCellAnchor>
    <xdr:from>
      <xdr:col>1</xdr:col>
      <xdr:colOff>190500</xdr:colOff>
      <xdr:row>1</xdr:row>
      <xdr:rowOff>91440</xdr:rowOff>
    </xdr:from>
    <xdr:to>
      <xdr:col>20</xdr:col>
      <xdr:colOff>335280</xdr:colOff>
      <xdr:row>2</xdr:row>
      <xdr:rowOff>114300</xdr:rowOff>
    </xdr:to>
    <xdr:sp macro="" textlink="">
      <xdr:nvSpPr>
        <xdr:cNvPr id="15" name="TextBox 14"/>
        <xdr:cNvSpPr txBox="1"/>
      </xdr:nvSpPr>
      <xdr:spPr>
        <a:xfrm>
          <a:off x="800100" y="281940"/>
          <a:ext cx="11727180" cy="205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a:latin typeface="Times New Roman" panose="02020603050405020304" pitchFamily="18" charset="0"/>
              <a:cs typeface="Times New Roman" panose="02020603050405020304" pitchFamily="18" charset="0"/>
            </a:rPr>
            <a:t>Healthcare Data Dashboard</a:t>
          </a:r>
        </a:p>
      </xdr:txBody>
    </xdr:sp>
    <xdr:clientData/>
  </xdr:twoCellAnchor>
  <xdr:twoCellAnchor>
    <xdr:from>
      <xdr:col>1</xdr:col>
      <xdr:colOff>152400</xdr:colOff>
      <xdr:row>3</xdr:row>
      <xdr:rowOff>15240</xdr:rowOff>
    </xdr:from>
    <xdr:to>
      <xdr:col>5</xdr:col>
      <xdr:colOff>259080</xdr:colOff>
      <xdr:row>4</xdr:row>
      <xdr:rowOff>99060</xdr:rowOff>
    </xdr:to>
    <xdr:sp macro="" textlink="">
      <xdr:nvSpPr>
        <xdr:cNvPr id="16" name="TextBox 15"/>
        <xdr:cNvSpPr txBox="1"/>
      </xdr:nvSpPr>
      <xdr:spPr>
        <a:xfrm>
          <a:off x="762000" y="571500"/>
          <a:ext cx="254508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latin typeface="Times New Roman" panose="02020603050405020304" pitchFamily="18" charset="0"/>
              <a:cs typeface="Times New Roman" panose="02020603050405020304" pitchFamily="18" charset="0"/>
            </a:rPr>
            <a:t>Total Number of Patients</a:t>
          </a:r>
        </a:p>
      </xdr:txBody>
    </xdr:sp>
    <xdr:clientData/>
  </xdr:twoCellAnchor>
  <xdr:twoCellAnchor>
    <xdr:from>
      <xdr:col>2</xdr:col>
      <xdr:colOff>586740</xdr:colOff>
      <xdr:row>5</xdr:row>
      <xdr:rowOff>104775</xdr:rowOff>
    </xdr:from>
    <xdr:to>
      <xdr:col>5</xdr:col>
      <xdr:colOff>518160</xdr:colOff>
      <xdr:row>7</xdr:row>
      <xdr:rowOff>74295</xdr:rowOff>
    </xdr:to>
    <xdr:sp macro="" textlink="'Diabetes vs non diabetes'!B10">
      <xdr:nvSpPr>
        <xdr:cNvPr id="17" name="TextBox 16"/>
        <xdr:cNvSpPr txBox="1"/>
      </xdr:nvSpPr>
      <xdr:spPr>
        <a:xfrm>
          <a:off x="1805940" y="1026795"/>
          <a:ext cx="176022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2A0A7EC-988B-4407-988D-624FC8EC48CF}" type="TxLink">
            <a:rPr lang="en-US" sz="2000" b="1" i="0" u="none" strike="noStrike">
              <a:solidFill>
                <a:srgbClr val="000000"/>
              </a:solidFill>
              <a:latin typeface="Times New Roman" panose="02020603050405020304" pitchFamily="18" charset="0"/>
              <a:cs typeface="Times New Roman" panose="02020603050405020304" pitchFamily="18" charset="0"/>
            </a:rPr>
            <a:pPr/>
            <a:t>768</a:t>
          </a:fld>
          <a:endParaRPr lang="en-IN" sz="2000" b="1">
            <a:latin typeface="Times New Roman" panose="02020603050405020304" pitchFamily="18" charset="0"/>
            <a:cs typeface="Times New Roman" panose="02020603050405020304" pitchFamily="18" charset="0"/>
          </a:endParaRPr>
        </a:p>
      </xdr:txBody>
    </xdr:sp>
    <xdr:clientData/>
  </xdr:twoCellAnchor>
  <xdr:twoCellAnchor>
    <xdr:from>
      <xdr:col>6</xdr:col>
      <xdr:colOff>22860</xdr:colOff>
      <xdr:row>3</xdr:row>
      <xdr:rowOff>26670</xdr:rowOff>
    </xdr:from>
    <xdr:to>
      <xdr:col>10</xdr:col>
      <xdr:colOff>586740</xdr:colOff>
      <xdr:row>7</xdr:row>
      <xdr:rowOff>171450</xdr:rowOff>
    </xdr:to>
    <xdr:sp macro="" textlink="">
      <xdr:nvSpPr>
        <xdr:cNvPr id="18" name="Rounded Rectangle 17"/>
        <xdr:cNvSpPr/>
      </xdr:nvSpPr>
      <xdr:spPr>
        <a:xfrm>
          <a:off x="3680460" y="582930"/>
          <a:ext cx="3002280" cy="8763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IN" sz="1100"/>
        </a:p>
      </xdr:txBody>
    </xdr:sp>
    <xdr:clientData/>
  </xdr:twoCellAnchor>
  <xdr:twoCellAnchor>
    <xdr:from>
      <xdr:col>6</xdr:col>
      <xdr:colOff>304800</xdr:colOff>
      <xdr:row>2</xdr:row>
      <xdr:rowOff>38100</xdr:rowOff>
    </xdr:from>
    <xdr:to>
      <xdr:col>10</xdr:col>
      <xdr:colOff>411480</xdr:colOff>
      <xdr:row>6</xdr:row>
      <xdr:rowOff>121920</xdr:rowOff>
    </xdr:to>
    <xdr:sp macro="" textlink="">
      <xdr:nvSpPr>
        <xdr:cNvPr id="19" name="TextBox 18"/>
        <xdr:cNvSpPr txBox="1"/>
      </xdr:nvSpPr>
      <xdr:spPr>
        <a:xfrm>
          <a:off x="3962400" y="411480"/>
          <a:ext cx="2545080" cy="8153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latin typeface="Times New Roman" panose="02020603050405020304" pitchFamily="18" charset="0"/>
              <a:cs typeface="Times New Roman" panose="02020603050405020304" pitchFamily="18" charset="0"/>
            </a:rPr>
            <a:t>Total Number of Diabetes Patients</a:t>
          </a:r>
        </a:p>
      </xdr:txBody>
    </xdr:sp>
    <xdr:clientData/>
  </xdr:twoCellAnchor>
  <xdr:twoCellAnchor>
    <xdr:from>
      <xdr:col>7</xdr:col>
      <xdr:colOff>53340</xdr:colOff>
      <xdr:row>5</xdr:row>
      <xdr:rowOff>104775</xdr:rowOff>
    </xdr:from>
    <xdr:to>
      <xdr:col>9</xdr:col>
      <xdr:colOff>594360</xdr:colOff>
      <xdr:row>7</xdr:row>
      <xdr:rowOff>74295</xdr:rowOff>
    </xdr:to>
    <xdr:sp macro="" textlink="'Diabetes vs non diabetes'!B8">
      <xdr:nvSpPr>
        <xdr:cNvPr id="20" name="TextBox 19"/>
        <xdr:cNvSpPr txBox="1"/>
      </xdr:nvSpPr>
      <xdr:spPr>
        <a:xfrm>
          <a:off x="4320540" y="1026795"/>
          <a:ext cx="176022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E6844BF-2A1E-449B-A480-ED7C206E8BC9}" type="TxLink">
            <a:rPr lang="en-US" sz="2000" b="1" i="0" u="none" strike="noStrike">
              <a:solidFill>
                <a:srgbClr val="000000"/>
              </a:solidFill>
              <a:latin typeface="Times New Roman" panose="02020603050405020304" pitchFamily="18" charset="0"/>
              <a:cs typeface="Times New Roman" panose="02020603050405020304" pitchFamily="18" charset="0"/>
            </a:rPr>
            <a:pPr algn="ctr"/>
            <a:t>268</a:t>
          </a:fld>
          <a:endParaRPr lang="en-IN" sz="2000" b="1">
            <a:latin typeface="Times New Roman" panose="02020603050405020304" pitchFamily="18" charset="0"/>
            <a:cs typeface="Times New Roman" panose="02020603050405020304" pitchFamily="18" charset="0"/>
          </a:endParaRPr>
        </a:p>
      </xdr:txBody>
    </xdr:sp>
    <xdr:clientData/>
  </xdr:twoCellAnchor>
  <xdr:twoCellAnchor>
    <xdr:from>
      <xdr:col>11</xdr:col>
      <xdr:colOff>457200</xdr:colOff>
      <xdr:row>5</xdr:row>
      <xdr:rowOff>112395</xdr:rowOff>
    </xdr:from>
    <xdr:to>
      <xdr:col>14</xdr:col>
      <xdr:colOff>388620</xdr:colOff>
      <xdr:row>7</xdr:row>
      <xdr:rowOff>81915</xdr:rowOff>
    </xdr:to>
    <xdr:sp macro="" textlink="'Diabetes vs non diabetes'!B9">
      <xdr:nvSpPr>
        <xdr:cNvPr id="21" name="TextBox 20"/>
        <xdr:cNvSpPr txBox="1"/>
      </xdr:nvSpPr>
      <xdr:spPr>
        <a:xfrm>
          <a:off x="7162800" y="1034415"/>
          <a:ext cx="176022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9AC80C3-0367-4A82-9B91-63468E57A31E}" type="TxLink">
            <a:rPr lang="en-US" sz="2000" b="1" i="0" u="none" strike="noStrike">
              <a:solidFill>
                <a:srgbClr val="000000"/>
              </a:solidFill>
              <a:latin typeface="Times New Roman" panose="02020603050405020304" pitchFamily="18" charset="0"/>
              <a:cs typeface="Times New Roman" panose="02020603050405020304" pitchFamily="18" charset="0"/>
            </a:rPr>
            <a:pPr algn="ctr"/>
            <a:t>500</a:t>
          </a:fld>
          <a:endParaRPr lang="en-IN" sz="2000" b="1">
            <a:latin typeface="Times New Roman" panose="02020603050405020304" pitchFamily="18" charset="0"/>
            <a:cs typeface="Times New Roman" panose="02020603050405020304" pitchFamily="18" charset="0"/>
          </a:endParaRPr>
        </a:p>
      </xdr:txBody>
    </xdr:sp>
    <xdr:clientData/>
  </xdr:twoCellAnchor>
  <xdr:twoCellAnchor>
    <xdr:from>
      <xdr:col>11</xdr:col>
      <xdr:colOff>68580</xdr:colOff>
      <xdr:row>2</xdr:row>
      <xdr:rowOff>137160</xdr:rowOff>
    </xdr:from>
    <xdr:to>
      <xdr:col>15</xdr:col>
      <xdr:colOff>175260</xdr:colOff>
      <xdr:row>6</xdr:row>
      <xdr:rowOff>22860</xdr:rowOff>
    </xdr:to>
    <xdr:sp macro="" textlink="">
      <xdr:nvSpPr>
        <xdr:cNvPr id="25" name="TextBox 24"/>
        <xdr:cNvSpPr txBox="1"/>
      </xdr:nvSpPr>
      <xdr:spPr>
        <a:xfrm>
          <a:off x="6774180" y="510540"/>
          <a:ext cx="2545080" cy="617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latin typeface="Times New Roman" panose="02020603050405020304" pitchFamily="18" charset="0"/>
              <a:cs typeface="Times New Roman" panose="02020603050405020304" pitchFamily="18" charset="0"/>
            </a:rPr>
            <a:t>Total Number of Non-Diabetes Patients</a:t>
          </a:r>
        </a:p>
      </xdr:txBody>
    </xdr:sp>
    <xdr:clientData/>
  </xdr:twoCellAnchor>
  <xdr:twoCellAnchor>
    <xdr:from>
      <xdr:col>16</xdr:col>
      <xdr:colOff>220980</xdr:colOff>
      <xdr:row>2</xdr:row>
      <xdr:rowOff>160020</xdr:rowOff>
    </xdr:from>
    <xdr:to>
      <xdr:col>21</xdr:col>
      <xdr:colOff>137160</xdr:colOff>
      <xdr:row>6</xdr:row>
      <xdr:rowOff>30480</xdr:rowOff>
    </xdr:to>
    <xdr:sp macro="" textlink="">
      <xdr:nvSpPr>
        <xdr:cNvPr id="26" name="TextBox 25"/>
        <xdr:cNvSpPr txBox="1"/>
      </xdr:nvSpPr>
      <xdr:spPr>
        <a:xfrm>
          <a:off x="9974580" y="533400"/>
          <a:ext cx="296418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i="0" u="none" strike="noStrike">
              <a:solidFill>
                <a:schemeClr val="dk1"/>
              </a:solidFill>
              <a:effectLst/>
              <a:latin typeface="Times New Roman" panose="02020603050405020304" pitchFamily="18" charset="0"/>
              <a:ea typeface="+mn-ea"/>
              <a:cs typeface="Times New Roman" panose="02020603050405020304" pitchFamily="18" charset="0"/>
            </a:rPr>
            <a:t>Age group of maximum diabetes patients</a:t>
          </a:r>
          <a:r>
            <a:rPr lang="en-IN" sz="1600">
              <a:latin typeface="Times New Roman" panose="02020603050405020304" pitchFamily="18" charset="0"/>
              <a:cs typeface="Times New Roman" panose="02020603050405020304" pitchFamily="18" charset="0"/>
            </a:rPr>
            <a:t> </a:t>
          </a:r>
          <a:endParaRPr lang="en-IN" sz="1600" b="1">
            <a:latin typeface="Times New Roman" panose="02020603050405020304" pitchFamily="18" charset="0"/>
            <a:cs typeface="Times New Roman" panose="02020603050405020304" pitchFamily="18" charset="0"/>
          </a:endParaRPr>
        </a:p>
      </xdr:txBody>
    </xdr:sp>
    <xdr:clientData/>
  </xdr:twoCellAnchor>
  <xdr:twoCellAnchor>
    <xdr:from>
      <xdr:col>1</xdr:col>
      <xdr:colOff>76200</xdr:colOff>
      <xdr:row>8</xdr:row>
      <xdr:rowOff>7620</xdr:rowOff>
    </xdr:from>
    <xdr:to>
      <xdr:col>8</xdr:col>
      <xdr:colOff>15240</xdr:colOff>
      <xdr:row>16</xdr:row>
      <xdr:rowOff>152400</xdr:rowOff>
    </xdr:to>
    <xdr:graphicFrame macro="">
      <xdr:nvGraphicFramePr>
        <xdr:cNvPr id="27"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15240</xdr:colOff>
      <xdr:row>8</xdr:row>
      <xdr:rowOff>30480</xdr:rowOff>
    </xdr:from>
    <xdr:to>
      <xdr:col>14</xdr:col>
      <xdr:colOff>388620</xdr:colOff>
      <xdr:row>16</xdr:row>
      <xdr:rowOff>160020</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22860</xdr:colOff>
      <xdr:row>8</xdr:row>
      <xdr:rowOff>15240</xdr:rowOff>
    </xdr:from>
    <xdr:to>
      <xdr:col>19</xdr:col>
      <xdr:colOff>140460</xdr:colOff>
      <xdr:row>16</xdr:row>
      <xdr:rowOff>129540</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17</xdr:col>
      <xdr:colOff>419100</xdr:colOff>
      <xdr:row>8</xdr:row>
      <xdr:rowOff>45720</xdr:rowOff>
    </xdr:from>
    <xdr:to>
      <xdr:col>20</xdr:col>
      <xdr:colOff>419100</xdr:colOff>
      <xdr:row>13</xdr:row>
      <xdr:rowOff>68580</xdr:rowOff>
    </xdr:to>
    <mc:AlternateContent xmlns:mc="http://schemas.openxmlformats.org/markup-compatibility/2006" xmlns:a14="http://schemas.microsoft.com/office/drawing/2010/main">
      <mc:Choice Requires="a14">
        <xdr:graphicFrame macro="">
          <xdr:nvGraphicFramePr>
            <xdr:cNvPr id="28" name="Diabetes or not 2"/>
            <xdr:cNvGraphicFramePr/>
          </xdr:nvGraphicFramePr>
          <xdr:xfrm>
            <a:off x="0" y="0"/>
            <a:ext cx="0" cy="0"/>
          </xdr:xfrm>
          <a:graphic>
            <a:graphicData uri="http://schemas.microsoft.com/office/drawing/2010/slicer">
              <sle:slicer xmlns:sle="http://schemas.microsoft.com/office/drawing/2010/slicer" name="Diabetes or not 2"/>
            </a:graphicData>
          </a:graphic>
        </xdr:graphicFrame>
      </mc:Choice>
      <mc:Fallback xmlns="">
        <xdr:sp macro="" textlink="">
          <xdr:nvSpPr>
            <xdr:cNvPr id="0" name=""/>
            <xdr:cNvSpPr>
              <a:spLocks noTextEdit="1"/>
            </xdr:cNvSpPr>
          </xdr:nvSpPr>
          <xdr:spPr>
            <a:xfrm>
              <a:off x="10782300" y="1516380"/>
              <a:ext cx="1828800" cy="937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15240</xdr:colOff>
      <xdr:row>17</xdr:row>
      <xdr:rowOff>41910</xdr:rowOff>
    </xdr:from>
    <xdr:to>
      <xdr:col>8</xdr:col>
      <xdr:colOff>53340</xdr:colOff>
      <xdr:row>26</xdr:row>
      <xdr:rowOff>49530</xdr:rowOff>
    </xdr:to>
    <xdr:graphicFrame macro="">
      <xdr:nvGraphicFramePr>
        <xdr:cNvPr id="29" name="Chart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15240</xdr:colOff>
      <xdr:row>17</xdr:row>
      <xdr:rowOff>41910</xdr:rowOff>
    </xdr:from>
    <xdr:to>
      <xdr:col>14</xdr:col>
      <xdr:colOff>586740</xdr:colOff>
      <xdr:row>26</xdr:row>
      <xdr:rowOff>95250</xdr:rowOff>
    </xdr:to>
    <xdr:graphicFrame macro="">
      <xdr:nvGraphicFramePr>
        <xdr:cNvPr id="30" name="Chart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15</xdr:col>
      <xdr:colOff>137160</xdr:colOff>
      <xdr:row>17</xdr:row>
      <xdr:rowOff>68580</xdr:rowOff>
    </xdr:from>
    <xdr:to>
      <xdr:col>17</xdr:col>
      <xdr:colOff>601980</xdr:colOff>
      <xdr:row>25</xdr:row>
      <xdr:rowOff>106680</xdr:rowOff>
    </xdr:to>
    <mc:AlternateContent xmlns:mc="http://schemas.openxmlformats.org/markup-compatibility/2006" xmlns:a14="http://schemas.microsoft.com/office/drawing/2010/main">
      <mc:Choice Requires="a14">
        <xdr:graphicFrame macro="">
          <xdr:nvGraphicFramePr>
            <xdr:cNvPr id="31" name="Blood Pressure Systolic 2"/>
            <xdr:cNvGraphicFramePr/>
          </xdr:nvGraphicFramePr>
          <xdr:xfrm>
            <a:off x="0" y="0"/>
            <a:ext cx="0" cy="0"/>
          </xdr:xfrm>
          <a:graphic>
            <a:graphicData uri="http://schemas.microsoft.com/office/drawing/2010/slicer">
              <sle:slicer xmlns:sle="http://schemas.microsoft.com/office/drawing/2010/slicer" name="Blood Pressure Systolic 2"/>
            </a:graphicData>
          </a:graphic>
        </xdr:graphicFrame>
      </mc:Choice>
      <mc:Fallback xmlns="">
        <xdr:sp macro="" textlink="">
          <xdr:nvSpPr>
            <xdr:cNvPr id="0" name=""/>
            <xdr:cNvSpPr>
              <a:spLocks noTextEdit="1"/>
            </xdr:cNvSpPr>
          </xdr:nvSpPr>
          <xdr:spPr>
            <a:xfrm>
              <a:off x="9281160" y="3185160"/>
              <a:ext cx="1684020" cy="15011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594360</xdr:colOff>
      <xdr:row>17</xdr:row>
      <xdr:rowOff>64770</xdr:rowOff>
    </xdr:from>
    <xdr:to>
      <xdr:col>20</xdr:col>
      <xdr:colOff>457200</xdr:colOff>
      <xdr:row>25</xdr:row>
      <xdr:rowOff>114300</xdr:rowOff>
    </xdr:to>
    <mc:AlternateContent xmlns:mc="http://schemas.openxmlformats.org/markup-compatibility/2006" xmlns:a14="http://schemas.microsoft.com/office/drawing/2010/main">
      <mc:Choice Requires="a14">
        <xdr:graphicFrame macro="">
          <xdr:nvGraphicFramePr>
            <xdr:cNvPr id="32" name="Status 2"/>
            <xdr:cNvGraphicFramePr/>
          </xdr:nvGraphicFramePr>
          <xdr:xfrm>
            <a:off x="0" y="0"/>
            <a:ext cx="0" cy="0"/>
          </xdr:xfrm>
          <a:graphic>
            <a:graphicData uri="http://schemas.microsoft.com/office/drawing/2010/slicer">
              <sle:slicer xmlns:sle="http://schemas.microsoft.com/office/drawing/2010/slicer" name="Status 2"/>
            </a:graphicData>
          </a:graphic>
        </xdr:graphicFrame>
      </mc:Choice>
      <mc:Fallback xmlns="">
        <xdr:sp macro="" textlink="">
          <xdr:nvSpPr>
            <xdr:cNvPr id="0" name=""/>
            <xdr:cNvSpPr>
              <a:spLocks noTextEdit="1"/>
            </xdr:cNvSpPr>
          </xdr:nvSpPr>
          <xdr:spPr>
            <a:xfrm>
              <a:off x="10957560" y="3181350"/>
              <a:ext cx="1691640" cy="15125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167640</xdr:colOff>
      <xdr:row>5</xdr:row>
      <xdr:rowOff>110490</xdr:rowOff>
    </xdr:from>
    <xdr:to>
      <xdr:col>20</xdr:col>
      <xdr:colOff>502920</xdr:colOff>
      <xdr:row>7</xdr:row>
      <xdr:rowOff>80010</xdr:rowOff>
    </xdr:to>
    <xdr:sp macro="" textlink="">
      <xdr:nvSpPr>
        <xdr:cNvPr id="33" name="TextBox 32"/>
        <xdr:cNvSpPr txBox="1"/>
      </xdr:nvSpPr>
      <xdr:spPr>
        <a:xfrm>
          <a:off x="10530840" y="1032510"/>
          <a:ext cx="216408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i="0" u="none" strike="noStrike">
              <a:solidFill>
                <a:srgbClr val="000000"/>
              </a:solidFill>
              <a:latin typeface="Times New Roman" panose="02020603050405020304" pitchFamily="18" charset="0"/>
              <a:cs typeface="Times New Roman" panose="02020603050405020304" pitchFamily="18" charset="0"/>
            </a:rPr>
            <a:t>25-29  53 patients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elth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lood pressure variation count"/>
      <sheetName val="Range wise glucose variation"/>
      <sheetName val="Diabetes vs non diabetes"/>
      <sheetName val="BMI variation count"/>
      <sheetName val="cout of sample"/>
      <sheetName val="Sheet3"/>
      <sheetName val="according to insuline and skin "/>
      <sheetName val="max diabetic age range"/>
      <sheetName val="obese condition"/>
      <sheetName val="Healthcare Data"/>
      <sheetName val="Dashoard"/>
      <sheetName val="Sheet1"/>
    </sheetNames>
    <sheetDataSet>
      <sheetData sheetId="0"/>
      <sheetData sheetId="1"/>
      <sheetData sheetId="2"/>
      <sheetData sheetId="3"/>
      <sheetData sheetId="4"/>
      <sheetData sheetId="5"/>
      <sheetData sheetId="6"/>
      <sheetData sheetId="7"/>
      <sheetData sheetId="8"/>
      <sheetData sheetId="9"/>
      <sheetData sheetId="10"/>
      <sheetData sheetId="11">
        <row r="1">
          <cell r="A1">
            <v>20</v>
          </cell>
          <cell r="B1" t="str">
            <v>20-24</v>
          </cell>
        </row>
        <row r="2">
          <cell r="A2">
            <v>25</v>
          </cell>
          <cell r="B2" t="str">
            <v>25-29</v>
          </cell>
        </row>
        <row r="3">
          <cell r="A3">
            <v>30</v>
          </cell>
          <cell r="B3" t="str">
            <v>30-34</v>
          </cell>
        </row>
        <row r="4">
          <cell r="A4">
            <v>35</v>
          </cell>
          <cell r="B4" t="str">
            <v>35-39</v>
          </cell>
        </row>
        <row r="5">
          <cell r="A5">
            <v>40</v>
          </cell>
          <cell r="B5" t="str">
            <v>40-44</v>
          </cell>
        </row>
        <row r="6">
          <cell r="A6">
            <v>45</v>
          </cell>
          <cell r="B6" t="str">
            <v>45-49</v>
          </cell>
        </row>
        <row r="7">
          <cell r="A7">
            <v>50</v>
          </cell>
          <cell r="B7" t="str">
            <v>50-54</v>
          </cell>
        </row>
        <row r="8">
          <cell r="A8">
            <v>55</v>
          </cell>
          <cell r="B8" t="str">
            <v>55-59</v>
          </cell>
        </row>
        <row r="9">
          <cell r="A9">
            <v>60</v>
          </cell>
          <cell r="B9" t="str">
            <v>60-64</v>
          </cell>
        </row>
        <row r="10">
          <cell r="A10">
            <v>65</v>
          </cell>
          <cell r="B10" t="str">
            <v>65-69</v>
          </cell>
        </row>
        <row r="11">
          <cell r="A11">
            <v>70</v>
          </cell>
          <cell r="B11" t="str">
            <v>70-74</v>
          </cell>
        </row>
        <row r="12">
          <cell r="A12">
            <v>75</v>
          </cell>
          <cell r="B12" t="str">
            <v>75+</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arshan" refreshedDate="45104.985964814812" createdVersion="6" refreshedVersion="6" minRefreshableVersion="3" recordCount="768">
  <cacheSource type="worksheet">
    <worksheetSource ref="A1:L769" sheet="heathcaredata"/>
  </cacheSource>
  <cacheFields count="12">
    <cacheField name="ID" numFmtId="0">
      <sharedItems containsSemiMixedTypes="0" containsString="0" containsNumber="1" containsInteger="1" minValue="1" maxValue="768"/>
    </cacheField>
    <cacheField name="Age" numFmtId="0">
      <sharedItems containsSemiMixedTypes="0" containsString="0" containsNumber="1" containsInteger="1" minValue="21" maxValue="81"/>
    </cacheField>
    <cacheField name="Blood Pressure Systolic" numFmtId="0">
      <sharedItems count="4">
        <s v="Normal"/>
        <s v="Elevated"/>
        <s v="Low"/>
        <s v="High"/>
      </sharedItems>
    </cacheField>
    <cacheField name="BMI" numFmtId="0">
      <sharedItems containsSemiMixedTypes="0" containsString="0" containsNumber="1" minValue="0" maxValue="67.099999999999994"/>
    </cacheField>
    <cacheField name="Diabetes Pedigree Function" numFmtId="0">
      <sharedItems containsSemiMixedTypes="0" containsString="0" containsNumber="1" minValue="7.8E-2" maxValue="2.42"/>
    </cacheField>
    <cacheField name="Glucose" numFmtId="0">
      <sharedItems containsSemiMixedTypes="0" containsString="0" containsNumber="1" containsInteger="1" minValue="0" maxValue="199" count="136">
        <n v="148"/>
        <n v="85"/>
        <n v="183"/>
        <n v="89"/>
        <n v="137"/>
        <n v="116"/>
        <n v="78"/>
        <n v="115"/>
        <n v="197"/>
        <n v="125"/>
        <n v="110"/>
        <n v="168"/>
        <n v="139"/>
        <n v="189"/>
        <n v="166"/>
        <n v="100"/>
        <n v="118"/>
        <n v="107"/>
        <n v="103"/>
        <n v="126"/>
        <n v="99"/>
        <n v="196"/>
        <n v="119"/>
        <n v="143"/>
        <n v="147"/>
        <n v="97"/>
        <n v="145"/>
        <n v="117"/>
        <n v="109"/>
        <n v="158"/>
        <n v="88"/>
        <n v="92"/>
        <n v="122"/>
        <n v="138"/>
        <n v="102"/>
        <n v="90"/>
        <n v="111"/>
        <n v="180"/>
        <n v="133"/>
        <n v="106"/>
        <n v="171"/>
        <n v="159"/>
        <n v="146"/>
        <n v="71"/>
        <n v="105"/>
        <n v="101"/>
        <n v="176"/>
        <n v="150"/>
        <n v="73"/>
        <n v="187"/>
        <n v="84"/>
        <n v="44"/>
        <n v="141"/>
        <n v="114"/>
        <n v="95"/>
        <n v="129"/>
        <n v="79"/>
        <n v="0"/>
        <n v="62"/>
        <n v="131"/>
        <n v="112"/>
        <n v="113"/>
        <n v="74"/>
        <n v="83"/>
        <n v="136"/>
        <n v="80"/>
        <n v="123"/>
        <n v="81"/>
        <n v="134"/>
        <n v="142"/>
        <n v="144"/>
        <n v="93"/>
        <n v="163"/>
        <n v="151"/>
        <n v="96"/>
        <n v="155"/>
        <n v="76"/>
        <n v="160"/>
        <n v="124"/>
        <n v="162"/>
        <n v="132"/>
        <n v="120"/>
        <n v="173"/>
        <n v="170"/>
        <n v="128"/>
        <n v="108"/>
        <n v="154"/>
        <n v="57"/>
        <n v="156"/>
        <n v="153"/>
        <n v="188"/>
        <n v="152"/>
        <n v="104"/>
        <n v="87"/>
        <n v="75"/>
        <n v="179"/>
        <n v="130"/>
        <n v="194"/>
        <n v="181"/>
        <n v="135"/>
        <n v="184"/>
        <n v="140"/>
        <n v="177"/>
        <n v="164"/>
        <n v="91"/>
        <n v="165"/>
        <n v="86"/>
        <n v="193"/>
        <n v="191"/>
        <n v="161"/>
        <n v="167"/>
        <n v="77"/>
        <n v="182"/>
        <n v="157"/>
        <n v="178"/>
        <n v="61"/>
        <n v="98"/>
        <n v="127"/>
        <n v="82"/>
        <n v="72"/>
        <n v="172"/>
        <n v="94"/>
        <n v="175"/>
        <n v="195"/>
        <n v="68"/>
        <n v="186"/>
        <n v="198"/>
        <n v="121"/>
        <n v="67"/>
        <n v="174"/>
        <n v="199"/>
        <n v="56"/>
        <n v="169"/>
        <n v="149"/>
        <n v="65"/>
        <n v="190"/>
      </sharedItems>
    </cacheField>
    <cacheField name="Insulin" numFmtId="0">
      <sharedItems containsSemiMixedTypes="0" containsString="0" containsNumber="1" containsInteger="1" minValue="0" maxValue="846"/>
    </cacheField>
    <cacheField name="Outcome" numFmtId="0">
      <sharedItems containsSemiMixedTypes="0" containsString="0" containsNumber="1" containsInteger="1" minValue="0" maxValue="1"/>
    </cacheField>
    <cacheField name="Skin Thickness" numFmtId="0">
      <sharedItems containsSemiMixedTypes="0" containsString="0" containsNumber="1" containsInteger="1" minValue="0" maxValue="99"/>
    </cacheField>
    <cacheField name="Age Rage" numFmtId="0">
      <sharedItems count="12">
        <s v="50-54"/>
        <s v="30-34"/>
        <s v="20-24"/>
        <s v="25-29"/>
        <s v="55-59"/>
        <s v="40-44"/>
        <s v="35-39"/>
        <s v="60-64"/>
        <s v="45-49"/>
        <s v="65-69"/>
        <s v="70-74"/>
        <s v="75+"/>
      </sharedItems>
    </cacheField>
    <cacheField name="Diabetes or not" numFmtId="0">
      <sharedItems count="2">
        <s v="Diabetes"/>
        <s v="Not Diabetes"/>
      </sharedItems>
    </cacheField>
    <cacheField name="Status" numFmtId="0">
      <sharedItems count="4">
        <s v="Obese"/>
        <s v="Overweight"/>
        <s v="Healthy Weight"/>
        <s v="Underweight"/>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68">
  <r>
    <n v="1"/>
    <n v="50"/>
    <x v="0"/>
    <n v="33.6"/>
    <n v="0.627"/>
    <x v="0"/>
    <n v="0"/>
    <n v="1"/>
    <n v="35"/>
    <x v="0"/>
    <x v="0"/>
    <x v="0"/>
  </r>
  <r>
    <n v="2"/>
    <n v="31"/>
    <x v="0"/>
    <n v="26.6"/>
    <n v="0.35099999999999998"/>
    <x v="1"/>
    <n v="0"/>
    <n v="0"/>
    <n v="29"/>
    <x v="1"/>
    <x v="1"/>
    <x v="1"/>
  </r>
  <r>
    <n v="3"/>
    <n v="32"/>
    <x v="0"/>
    <n v="23.3"/>
    <n v="0.67200000000000004"/>
    <x v="2"/>
    <n v="0"/>
    <n v="1"/>
    <n v="0"/>
    <x v="1"/>
    <x v="0"/>
    <x v="2"/>
  </r>
  <r>
    <n v="4"/>
    <n v="21"/>
    <x v="0"/>
    <n v="28.1"/>
    <n v="0.16700000000000001"/>
    <x v="3"/>
    <n v="94"/>
    <n v="0"/>
    <n v="23"/>
    <x v="2"/>
    <x v="1"/>
    <x v="1"/>
  </r>
  <r>
    <n v="5"/>
    <n v="33"/>
    <x v="0"/>
    <n v="43.1"/>
    <n v="2.2879999999999998"/>
    <x v="4"/>
    <n v="168"/>
    <n v="1"/>
    <n v="35"/>
    <x v="1"/>
    <x v="0"/>
    <x v="0"/>
  </r>
  <r>
    <n v="6"/>
    <n v="30"/>
    <x v="0"/>
    <n v="25.6"/>
    <n v="0.20100000000000001"/>
    <x v="5"/>
    <n v="0"/>
    <n v="0"/>
    <n v="0"/>
    <x v="1"/>
    <x v="1"/>
    <x v="1"/>
  </r>
  <r>
    <n v="7"/>
    <n v="26"/>
    <x v="0"/>
    <n v="31"/>
    <n v="0.248"/>
    <x v="6"/>
    <n v="88"/>
    <n v="1"/>
    <n v="32"/>
    <x v="3"/>
    <x v="0"/>
    <x v="0"/>
  </r>
  <r>
    <n v="8"/>
    <n v="29"/>
    <x v="0"/>
    <n v="35.299999999999997"/>
    <n v="0.13400000000000001"/>
    <x v="7"/>
    <n v="0"/>
    <n v="0"/>
    <n v="0"/>
    <x v="3"/>
    <x v="1"/>
    <x v="0"/>
  </r>
  <r>
    <n v="9"/>
    <n v="53"/>
    <x v="0"/>
    <n v="30.5"/>
    <n v="0.158"/>
    <x v="8"/>
    <n v="543"/>
    <n v="1"/>
    <n v="45"/>
    <x v="0"/>
    <x v="0"/>
    <x v="0"/>
  </r>
  <r>
    <n v="10"/>
    <n v="54"/>
    <x v="0"/>
    <n v="18"/>
    <n v="0.23200000000000001"/>
    <x v="9"/>
    <n v="0"/>
    <n v="1"/>
    <n v="0"/>
    <x v="0"/>
    <x v="0"/>
    <x v="3"/>
  </r>
  <r>
    <n v="11"/>
    <n v="30"/>
    <x v="0"/>
    <n v="37.6"/>
    <n v="0.191"/>
    <x v="10"/>
    <n v="0"/>
    <n v="0"/>
    <n v="0"/>
    <x v="1"/>
    <x v="1"/>
    <x v="0"/>
  </r>
  <r>
    <n v="12"/>
    <n v="34"/>
    <x v="0"/>
    <n v="38"/>
    <n v="0.53700000000000003"/>
    <x v="11"/>
    <n v="0"/>
    <n v="1"/>
    <n v="0"/>
    <x v="1"/>
    <x v="0"/>
    <x v="0"/>
  </r>
  <r>
    <n v="13"/>
    <n v="57"/>
    <x v="0"/>
    <n v="27.1"/>
    <n v="1.4410000000000001"/>
    <x v="12"/>
    <n v="0"/>
    <n v="0"/>
    <n v="0"/>
    <x v="4"/>
    <x v="1"/>
    <x v="1"/>
  </r>
  <r>
    <n v="14"/>
    <n v="59"/>
    <x v="0"/>
    <n v="30.1"/>
    <n v="0.39800000000000002"/>
    <x v="13"/>
    <n v="846"/>
    <n v="1"/>
    <n v="23"/>
    <x v="4"/>
    <x v="0"/>
    <x v="0"/>
  </r>
  <r>
    <n v="15"/>
    <n v="51"/>
    <x v="0"/>
    <n v="25.8"/>
    <n v="0.58699999999999997"/>
    <x v="14"/>
    <n v="175"/>
    <n v="1"/>
    <n v="19"/>
    <x v="0"/>
    <x v="0"/>
    <x v="1"/>
  </r>
  <r>
    <n v="16"/>
    <n v="32"/>
    <x v="0"/>
    <n v="30"/>
    <n v="0.48399999999999999"/>
    <x v="15"/>
    <n v="0"/>
    <n v="1"/>
    <n v="0"/>
    <x v="1"/>
    <x v="0"/>
    <x v="1"/>
  </r>
  <r>
    <n v="17"/>
    <n v="31"/>
    <x v="0"/>
    <n v="45.8"/>
    <n v="0.55100000000000005"/>
    <x v="16"/>
    <n v="230"/>
    <n v="1"/>
    <n v="47"/>
    <x v="1"/>
    <x v="0"/>
    <x v="0"/>
  </r>
  <r>
    <n v="18"/>
    <n v="31"/>
    <x v="0"/>
    <n v="29.6"/>
    <n v="0.254"/>
    <x v="17"/>
    <n v="0"/>
    <n v="1"/>
    <n v="0"/>
    <x v="1"/>
    <x v="0"/>
    <x v="1"/>
  </r>
  <r>
    <n v="19"/>
    <n v="33"/>
    <x v="0"/>
    <n v="43.3"/>
    <n v="0.183"/>
    <x v="18"/>
    <n v="83"/>
    <n v="0"/>
    <n v="38"/>
    <x v="1"/>
    <x v="1"/>
    <x v="0"/>
  </r>
  <r>
    <n v="20"/>
    <n v="32"/>
    <x v="0"/>
    <n v="34.6"/>
    <n v="0.52900000000000003"/>
    <x v="7"/>
    <n v="96"/>
    <n v="1"/>
    <n v="30"/>
    <x v="1"/>
    <x v="0"/>
    <x v="0"/>
  </r>
  <r>
    <n v="21"/>
    <n v="27"/>
    <x v="0"/>
    <n v="39.299999999999997"/>
    <n v="0.70399999999999996"/>
    <x v="19"/>
    <n v="235"/>
    <n v="0"/>
    <n v="41"/>
    <x v="3"/>
    <x v="1"/>
    <x v="0"/>
  </r>
  <r>
    <n v="22"/>
    <n v="50"/>
    <x v="0"/>
    <n v="35.4"/>
    <n v="0.38800000000000001"/>
    <x v="20"/>
    <n v="0"/>
    <n v="0"/>
    <n v="0"/>
    <x v="0"/>
    <x v="1"/>
    <x v="0"/>
  </r>
  <r>
    <n v="23"/>
    <n v="41"/>
    <x v="0"/>
    <n v="39.799999999999997"/>
    <n v="0.45100000000000001"/>
    <x v="21"/>
    <n v="0"/>
    <n v="1"/>
    <n v="0"/>
    <x v="5"/>
    <x v="0"/>
    <x v="0"/>
  </r>
  <r>
    <n v="24"/>
    <n v="29"/>
    <x v="0"/>
    <n v="29"/>
    <n v="0.26300000000000001"/>
    <x v="22"/>
    <n v="0"/>
    <n v="1"/>
    <n v="35"/>
    <x v="3"/>
    <x v="0"/>
    <x v="1"/>
  </r>
  <r>
    <n v="25"/>
    <n v="51"/>
    <x v="0"/>
    <n v="36.6"/>
    <n v="0.254"/>
    <x v="23"/>
    <n v="146"/>
    <n v="1"/>
    <n v="33"/>
    <x v="0"/>
    <x v="0"/>
    <x v="0"/>
  </r>
  <r>
    <n v="26"/>
    <n v="41"/>
    <x v="0"/>
    <n v="31.1"/>
    <n v="0.20499999999999999"/>
    <x v="9"/>
    <n v="115"/>
    <n v="1"/>
    <n v="26"/>
    <x v="5"/>
    <x v="0"/>
    <x v="0"/>
  </r>
  <r>
    <n v="27"/>
    <n v="43"/>
    <x v="0"/>
    <n v="39.4"/>
    <n v="0.25700000000000001"/>
    <x v="24"/>
    <n v="0"/>
    <n v="1"/>
    <n v="0"/>
    <x v="5"/>
    <x v="0"/>
    <x v="0"/>
  </r>
  <r>
    <n v="28"/>
    <n v="22"/>
    <x v="0"/>
    <n v="23.2"/>
    <n v="0.48699999999999999"/>
    <x v="25"/>
    <n v="140"/>
    <n v="0"/>
    <n v="15"/>
    <x v="2"/>
    <x v="1"/>
    <x v="2"/>
  </r>
  <r>
    <n v="29"/>
    <n v="57"/>
    <x v="0"/>
    <n v="22.2"/>
    <n v="0.245"/>
    <x v="26"/>
    <n v="110"/>
    <n v="0"/>
    <n v="19"/>
    <x v="4"/>
    <x v="1"/>
    <x v="2"/>
  </r>
  <r>
    <n v="30"/>
    <n v="38"/>
    <x v="0"/>
    <n v="34.1"/>
    <n v="0.33700000000000002"/>
    <x v="27"/>
    <n v="0"/>
    <n v="0"/>
    <n v="0"/>
    <x v="6"/>
    <x v="1"/>
    <x v="0"/>
  </r>
  <r>
    <n v="31"/>
    <n v="60"/>
    <x v="0"/>
    <n v="36"/>
    <n v="0.54600000000000004"/>
    <x v="28"/>
    <n v="0"/>
    <n v="0"/>
    <n v="26"/>
    <x v="7"/>
    <x v="1"/>
    <x v="0"/>
  </r>
  <r>
    <n v="32"/>
    <n v="28"/>
    <x v="0"/>
    <n v="31.6"/>
    <n v="0.85099999999999998"/>
    <x v="29"/>
    <n v="245"/>
    <n v="1"/>
    <n v="36"/>
    <x v="3"/>
    <x v="0"/>
    <x v="0"/>
  </r>
  <r>
    <n v="33"/>
    <n v="22"/>
    <x v="0"/>
    <n v="24.8"/>
    <n v="0.26700000000000002"/>
    <x v="30"/>
    <n v="54"/>
    <n v="0"/>
    <n v="11"/>
    <x v="2"/>
    <x v="1"/>
    <x v="2"/>
  </r>
  <r>
    <n v="34"/>
    <n v="28"/>
    <x v="0"/>
    <n v="19.899999999999999"/>
    <n v="0.188"/>
    <x v="31"/>
    <n v="0"/>
    <n v="0"/>
    <n v="0"/>
    <x v="3"/>
    <x v="1"/>
    <x v="2"/>
  </r>
  <r>
    <n v="35"/>
    <n v="45"/>
    <x v="0"/>
    <n v="27.6"/>
    <n v="0.51200000000000001"/>
    <x v="32"/>
    <n v="0"/>
    <n v="0"/>
    <n v="31"/>
    <x v="8"/>
    <x v="1"/>
    <x v="1"/>
  </r>
  <r>
    <n v="36"/>
    <n v="33"/>
    <x v="0"/>
    <n v="24"/>
    <n v="0.96599999999999997"/>
    <x v="18"/>
    <n v="192"/>
    <n v="0"/>
    <n v="33"/>
    <x v="1"/>
    <x v="1"/>
    <x v="2"/>
  </r>
  <r>
    <n v="37"/>
    <n v="35"/>
    <x v="0"/>
    <n v="33.200000000000003"/>
    <n v="0.42"/>
    <x v="33"/>
    <n v="0"/>
    <n v="0"/>
    <n v="0"/>
    <x v="6"/>
    <x v="1"/>
    <x v="0"/>
  </r>
  <r>
    <n v="38"/>
    <n v="46"/>
    <x v="0"/>
    <n v="32.9"/>
    <n v="0.66500000000000004"/>
    <x v="34"/>
    <n v="0"/>
    <n v="1"/>
    <n v="37"/>
    <x v="8"/>
    <x v="0"/>
    <x v="0"/>
  </r>
  <r>
    <n v="39"/>
    <n v="27"/>
    <x v="0"/>
    <n v="38.200000000000003"/>
    <n v="0.503"/>
    <x v="35"/>
    <n v="0"/>
    <n v="1"/>
    <n v="42"/>
    <x v="3"/>
    <x v="0"/>
    <x v="0"/>
  </r>
  <r>
    <n v="40"/>
    <n v="56"/>
    <x v="0"/>
    <n v="37.1"/>
    <n v="1.39"/>
    <x v="36"/>
    <n v="207"/>
    <n v="1"/>
    <n v="47"/>
    <x v="4"/>
    <x v="0"/>
    <x v="0"/>
  </r>
  <r>
    <n v="41"/>
    <n v="26"/>
    <x v="0"/>
    <n v="34"/>
    <n v="0.27100000000000002"/>
    <x v="37"/>
    <n v="70"/>
    <n v="0"/>
    <n v="25"/>
    <x v="3"/>
    <x v="1"/>
    <x v="0"/>
  </r>
  <r>
    <n v="42"/>
    <n v="37"/>
    <x v="0"/>
    <n v="40.200000000000003"/>
    <n v="0.69599999999999995"/>
    <x v="38"/>
    <n v="0"/>
    <n v="0"/>
    <n v="0"/>
    <x v="6"/>
    <x v="1"/>
    <x v="0"/>
  </r>
  <r>
    <n v="43"/>
    <n v="48"/>
    <x v="0"/>
    <n v="22.7"/>
    <n v="0.23499999999999999"/>
    <x v="39"/>
    <n v="0"/>
    <n v="0"/>
    <n v="18"/>
    <x v="8"/>
    <x v="1"/>
    <x v="2"/>
  </r>
  <r>
    <n v="44"/>
    <n v="54"/>
    <x v="0"/>
    <n v="45.4"/>
    <n v="0.72099999999999997"/>
    <x v="40"/>
    <n v="240"/>
    <n v="1"/>
    <n v="24"/>
    <x v="0"/>
    <x v="0"/>
    <x v="0"/>
  </r>
  <r>
    <n v="45"/>
    <n v="40"/>
    <x v="0"/>
    <n v="27.4"/>
    <n v="0.29399999999999998"/>
    <x v="41"/>
    <n v="0"/>
    <n v="0"/>
    <n v="0"/>
    <x v="5"/>
    <x v="1"/>
    <x v="1"/>
  </r>
  <r>
    <n v="46"/>
    <n v="25"/>
    <x v="0"/>
    <n v="42"/>
    <n v="1.893"/>
    <x v="37"/>
    <n v="0"/>
    <n v="1"/>
    <n v="39"/>
    <x v="3"/>
    <x v="0"/>
    <x v="0"/>
  </r>
  <r>
    <n v="47"/>
    <n v="29"/>
    <x v="0"/>
    <n v="29.7"/>
    <n v="0.56399999999999995"/>
    <x v="42"/>
    <n v="0"/>
    <n v="0"/>
    <n v="0"/>
    <x v="3"/>
    <x v="1"/>
    <x v="1"/>
  </r>
  <r>
    <n v="48"/>
    <n v="22"/>
    <x v="0"/>
    <n v="28"/>
    <n v="0.58599999999999997"/>
    <x v="43"/>
    <n v="0"/>
    <n v="0"/>
    <n v="27"/>
    <x v="2"/>
    <x v="1"/>
    <x v="1"/>
  </r>
  <r>
    <n v="49"/>
    <n v="31"/>
    <x v="0"/>
    <n v="39.1"/>
    <n v="0.34399999999999997"/>
    <x v="18"/>
    <n v="0"/>
    <n v="1"/>
    <n v="32"/>
    <x v="1"/>
    <x v="0"/>
    <x v="0"/>
  </r>
  <r>
    <n v="50"/>
    <n v="24"/>
    <x v="0"/>
    <n v="17.5"/>
    <n v="0.30499999999999999"/>
    <x v="44"/>
    <n v="0"/>
    <n v="0"/>
    <n v="0"/>
    <x v="2"/>
    <x v="1"/>
    <x v="3"/>
  </r>
  <r>
    <n v="51"/>
    <n v="22"/>
    <x v="0"/>
    <n v="19.399999999999999"/>
    <n v="0.49099999999999999"/>
    <x v="18"/>
    <n v="82"/>
    <n v="0"/>
    <n v="11"/>
    <x v="2"/>
    <x v="1"/>
    <x v="2"/>
  </r>
  <r>
    <n v="52"/>
    <n v="26"/>
    <x v="0"/>
    <n v="24.2"/>
    <n v="0.52600000000000002"/>
    <x v="45"/>
    <n v="36"/>
    <n v="0"/>
    <n v="15"/>
    <x v="3"/>
    <x v="1"/>
    <x v="2"/>
  </r>
  <r>
    <n v="53"/>
    <n v="30"/>
    <x v="0"/>
    <n v="24.4"/>
    <n v="0.34200000000000003"/>
    <x v="30"/>
    <n v="23"/>
    <n v="0"/>
    <n v="21"/>
    <x v="1"/>
    <x v="1"/>
    <x v="2"/>
  </r>
  <r>
    <n v="54"/>
    <n v="58"/>
    <x v="0"/>
    <n v="33.700000000000003"/>
    <n v="0.46700000000000003"/>
    <x v="46"/>
    <n v="300"/>
    <n v="1"/>
    <n v="34"/>
    <x v="4"/>
    <x v="0"/>
    <x v="0"/>
  </r>
  <r>
    <n v="55"/>
    <n v="42"/>
    <x v="0"/>
    <n v="34.700000000000003"/>
    <n v="0.71799999999999997"/>
    <x v="47"/>
    <n v="342"/>
    <n v="0"/>
    <n v="42"/>
    <x v="5"/>
    <x v="1"/>
    <x v="0"/>
  </r>
  <r>
    <n v="56"/>
    <n v="21"/>
    <x v="0"/>
    <n v="23"/>
    <n v="0.248"/>
    <x v="48"/>
    <n v="0"/>
    <n v="0"/>
    <n v="10"/>
    <x v="2"/>
    <x v="1"/>
    <x v="2"/>
  </r>
  <r>
    <n v="57"/>
    <n v="41"/>
    <x v="0"/>
    <n v="37.700000000000003"/>
    <n v="0.254"/>
    <x v="49"/>
    <n v="304"/>
    <n v="1"/>
    <n v="39"/>
    <x v="5"/>
    <x v="0"/>
    <x v="0"/>
  </r>
  <r>
    <n v="58"/>
    <n v="31"/>
    <x v="0"/>
    <n v="46.8"/>
    <n v="0.96199999999999997"/>
    <x v="15"/>
    <n v="110"/>
    <n v="0"/>
    <n v="60"/>
    <x v="1"/>
    <x v="1"/>
    <x v="0"/>
  </r>
  <r>
    <n v="59"/>
    <n v="44"/>
    <x v="0"/>
    <n v="40.5"/>
    <n v="1.7809999999999999"/>
    <x v="42"/>
    <n v="0"/>
    <n v="0"/>
    <n v="0"/>
    <x v="5"/>
    <x v="1"/>
    <x v="0"/>
  </r>
  <r>
    <n v="60"/>
    <n v="22"/>
    <x v="0"/>
    <n v="41.5"/>
    <n v="0.17299999999999999"/>
    <x v="44"/>
    <n v="142"/>
    <n v="0"/>
    <n v="41"/>
    <x v="2"/>
    <x v="1"/>
    <x v="0"/>
  </r>
  <r>
    <n v="61"/>
    <n v="21"/>
    <x v="0"/>
    <n v="18"/>
    <n v="0.30399999999999999"/>
    <x v="50"/>
    <n v="0"/>
    <n v="0"/>
    <n v="0"/>
    <x v="2"/>
    <x v="1"/>
    <x v="3"/>
  </r>
  <r>
    <n v="62"/>
    <n v="39"/>
    <x v="0"/>
    <n v="32.9"/>
    <n v="0.27"/>
    <x v="38"/>
    <n v="0"/>
    <n v="1"/>
    <n v="0"/>
    <x v="6"/>
    <x v="0"/>
    <x v="0"/>
  </r>
  <r>
    <n v="63"/>
    <n v="36"/>
    <x v="0"/>
    <n v="25"/>
    <n v="0.58699999999999997"/>
    <x v="51"/>
    <n v="0"/>
    <n v="0"/>
    <n v="0"/>
    <x v="6"/>
    <x v="1"/>
    <x v="1"/>
  </r>
  <r>
    <n v="64"/>
    <n v="24"/>
    <x v="0"/>
    <n v="25.4"/>
    <n v="0.69899999999999995"/>
    <x v="52"/>
    <n v="128"/>
    <n v="0"/>
    <n v="34"/>
    <x v="2"/>
    <x v="1"/>
    <x v="1"/>
  </r>
  <r>
    <n v="65"/>
    <n v="42"/>
    <x v="0"/>
    <n v="32.799999999999997"/>
    <n v="0.25800000000000001"/>
    <x v="53"/>
    <n v="0"/>
    <n v="1"/>
    <n v="0"/>
    <x v="5"/>
    <x v="0"/>
    <x v="0"/>
  </r>
  <r>
    <n v="66"/>
    <n v="32"/>
    <x v="0"/>
    <n v="29"/>
    <n v="0.20300000000000001"/>
    <x v="20"/>
    <n v="0"/>
    <n v="0"/>
    <n v="27"/>
    <x v="1"/>
    <x v="1"/>
    <x v="1"/>
  </r>
  <r>
    <n v="67"/>
    <n v="38"/>
    <x v="0"/>
    <n v="32.5"/>
    <n v="0.85499999999999998"/>
    <x v="28"/>
    <n v="0"/>
    <n v="1"/>
    <n v="30"/>
    <x v="6"/>
    <x v="0"/>
    <x v="0"/>
  </r>
  <r>
    <n v="68"/>
    <n v="54"/>
    <x v="0"/>
    <n v="42.7"/>
    <n v="0.84499999999999997"/>
    <x v="28"/>
    <n v="0"/>
    <n v="0"/>
    <n v="0"/>
    <x v="0"/>
    <x v="1"/>
    <x v="0"/>
  </r>
  <r>
    <n v="69"/>
    <n v="25"/>
    <x v="0"/>
    <n v="19.600000000000001"/>
    <n v="0.33400000000000002"/>
    <x v="54"/>
    <n v="38"/>
    <n v="0"/>
    <n v="13"/>
    <x v="3"/>
    <x v="1"/>
    <x v="2"/>
  </r>
  <r>
    <n v="70"/>
    <n v="27"/>
    <x v="0"/>
    <n v="28.9"/>
    <n v="0.189"/>
    <x v="42"/>
    <n v="100"/>
    <n v="0"/>
    <n v="27"/>
    <x v="3"/>
    <x v="1"/>
    <x v="1"/>
  </r>
  <r>
    <n v="71"/>
    <n v="28"/>
    <x v="0"/>
    <n v="32.9"/>
    <n v="0.86699999999999999"/>
    <x v="15"/>
    <n v="90"/>
    <n v="1"/>
    <n v="20"/>
    <x v="3"/>
    <x v="0"/>
    <x v="0"/>
  </r>
  <r>
    <n v="72"/>
    <n v="26"/>
    <x v="0"/>
    <n v="28.6"/>
    <n v="0.41099999999999998"/>
    <x v="12"/>
    <n v="140"/>
    <n v="0"/>
    <n v="35"/>
    <x v="3"/>
    <x v="1"/>
    <x v="1"/>
  </r>
  <r>
    <n v="73"/>
    <n v="42"/>
    <x v="0"/>
    <n v="43.4"/>
    <n v="0.58299999999999996"/>
    <x v="19"/>
    <n v="0"/>
    <n v="1"/>
    <n v="0"/>
    <x v="5"/>
    <x v="0"/>
    <x v="0"/>
  </r>
  <r>
    <n v="74"/>
    <n v="23"/>
    <x v="0"/>
    <n v="35.1"/>
    <n v="0.23100000000000001"/>
    <x v="55"/>
    <n v="270"/>
    <n v="0"/>
    <n v="20"/>
    <x v="2"/>
    <x v="1"/>
    <x v="0"/>
  </r>
  <r>
    <n v="75"/>
    <n v="22"/>
    <x v="0"/>
    <n v="32"/>
    <n v="0.39600000000000002"/>
    <x v="56"/>
    <n v="0"/>
    <n v="0"/>
    <n v="30"/>
    <x v="2"/>
    <x v="1"/>
    <x v="0"/>
  </r>
  <r>
    <n v="76"/>
    <n v="22"/>
    <x v="0"/>
    <n v="24.7"/>
    <n v="0.14000000000000001"/>
    <x v="57"/>
    <n v="0"/>
    <n v="0"/>
    <n v="20"/>
    <x v="2"/>
    <x v="1"/>
    <x v="2"/>
  </r>
  <r>
    <n v="77"/>
    <n v="41"/>
    <x v="0"/>
    <n v="32.6"/>
    <n v="0.39100000000000001"/>
    <x v="58"/>
    <n v="0"/>
    <n v="0"/>
    <n v="0"/>
    <x v="5"/>
    <x v="1"/>
    <x v="0"/>
  </r>
  <r>
    <n v="78"/>
    <n v="27"/>
    <x v="0"/>
    <n v="37.700000000000003"/>
    <n v="0.37"/>
    <x v="54"/>
    <n v="0"/>
    <n v="0"/>
    <n v="33"/>
    <x v="3"/>
    <x v="1"/>
    <x v="0"/>
  </r>
  <r>
    <n v="79"/>
    <n v="26"/>
    <x v="0"/>
    <n v="43.2"/>
    <n v="0.27"/>
    <x v="59"/>
    <n v="0"/>
    <n v="1"/>
    <n v="0"/>
    <x v="3"/>
    <x v="0"/>
    <x v="0"/>
  </r>
  <r>
    <n v="80"/>
    <n v="24"/>
    <x v="0"/>
    <n v="25"/>
    <n v="0.307"/>
    <x v="60"/>
    <n v="0"/>
    <n v="0"/>
    <n v="22"/>
    <x v="2"/>
    <x v="1"/>
    <x v="1"/>
  </r>
  <r>
    <n v="81"/>
    <n v="22"/>
    <x v="0"/>
    <n v="22.4"/>
    <n v="0.14000000000000001"/>
    <x v="61"/>
    <n v="0"/>
    <n v="0"/>
    <n v="13"/>
    <x v="2"/>
    <x v="1"/>
    <x v="2"/>
  </r>
  <r>
    <n v="82"/>
    <n v="22"/>
    <x v="0"/>
    <n v="17"/>
    <n v="0.10199999999999999"/>
    <x v="62"/>
    <n v="0"/>
    <n v="0"/>
    <n v="0"/>
    <x v="2"/>
    <x v="1"/>
    <x v="3"/>
  </r>
  <r>
    <n v="83"/>
    <n v="36"/>
    <x v="0"/>
    <n v="29.3"/>
    <n v="0.76700000000000002"/>
    <x v="63"/>
    <n v="71"/>
    <n v="0"/>
    <n v="26"/>
    <x v="6"/>
    <x v="1"/>
    <x v="1"/>
  </r>
  <r>
    <n v="84"/>
    <n v="22"/>
    <x v="0"/>
    <n v="24.6"/>
    <n v="0.23699999999999999"/>
    <x v="45"/>
    <n v="0"/>
    <n v="0"/>
    <n v="28"/>
    <x v="2"/>
    <x v="1"/>
    <x v="2"/>
  </r>
  <r>
    <n v="85"/>
    <n v="37"/>
    <x v="0"/>
    <n v="48.8"/>
    <n v="0.22700000000000001"/>
    <x v="4"/>
    <n v="0"/>
    <n v="1"/>
    <n v="0"/>
    <x v="6"/>
    <x v="0"/>
    <x v="0"/>
  </r>
  <r>
    <n v="86"/>
    <n v="27"/>
    <x v="0"/>
    <n v="32.4"/>
    <n v="0.69799999999999995"/>
    <x v="10"/>
    <n v="125"/>
    <n v="0"/>
    <n v="29"/>
    <x v="3"/>
    <x v="1"/>
    <x v="0"/>
  </r>
  <r>
    <n v="87"/>
    <n v="45"/>
    <x v="0"/>
    <n v="36.6"/>
    <n v="0.17799999999999999"/>
    <x v="39"/>
    <n v="0"/>
    <n v="0"/>
    <n v="54"/>
    <x v="8"/>
    <x v="1"/>
    <x v="0"/>
  </r>
  <r>
    <n v="88"/>
    <n v="26"/>
    <x v="0"/>
    <n v="38.5"/>
    <n v="0.32400000000000001"/>
    <x v="15"/>
    <n v="71"/>
    <n v="0"/>
    <n v="25"/>
    <x v="3"/>
    <x v="1"/>
    <x v="0"/>
  </r>
  <r>
    <n v="89"/>
    <n v="43"/>
    <x v="0"/>
    <n v="37.1"/>
    <n v="0.153"/>
    <x v="64"/>
    <n v="110"/>
    <n v="1"/>
    <n v="32"/>
    <x v="5"/>
    <x v="0"/>
    <x v="0"/>
  </r>
  <r>
    <n v="90"/>
    <n v="24"/>
    <x v="0"/>
    <n v="26.5"/>
    <n v="0.16500000000000001"/>
    <x v="17"/>
    <n v="0"/>
    <n v="0"/>
    <n v="19"/>
    <x v="2"/>
    <x v="1"/>
    <x v="1"/>
  </r>
  <r>
    <n v="91"/>
    <n v="21"/>
    <x v="0"/>
    <n v="19.100000000000001"/>
    <n v="0.25800000000000001"/>
    <x v="65"/>
    <n v="0"/>
    <n v="0"/>
    <n v="0"/>
    <x v="2"/>
    <x v="1"/>
    <x v="2"/>
  </r>
  <r>
    <n v="92"/>
    <n v="34"/>
    <x v="0"/>
    <n v="32"/>
    <n v="0.443"/>
    <x v="66"/>
    <n v="176"/>
    <n v="0"/>
    <n v="15"/>
    <x v="1"/>
    <x v="1"/>
    <x v="0"/>
  </r>
  <r>
    <n v="93"/>
    <n v="42"/>
    <x v="0"/>
    <n v="46.7"/>
    <n v="0.26100000000000001"/>
    <x v="67"/>
    <n v="48"/>
    <n v="0"/>
    <n v="40"/>
    <x v="5"/>
    <x v="1"/>
    <x v="0"/>
  </r>
  <r>
    <n v="94"/>
    <n v="60"/>
    <x v="0"/>
    <n v="23.8"/>
    <n v="0.27700000000000002"/>
    <x v="68"/>
    <n v="0"/>
    <n v="1"/>
    <n v="0"/>
    <x v="7"/>
    <x v="0"/>
    <x v="2"/>
  </r>
  <r>
    <n v="95"/>
    <n v="21"/>
    <x v="0"/>
    <n v="24.7"/>
    <n v="0.76100000000000001"/>
    <x v="69"/>
    <n v="64"/>
    <n v="0"/>
    <n v="18"/>
    <x v="2"/>
    <x v="1"/>
    <x v="2"/>
  </r>
  <r>
    <n v="96"/>
    <n v="40"/>
    <x v="0"/>
    <n v="33.9"/>
    <n v="0.255"/>
    <x v="70"/>
    <n v="228"/>
    <n v="0"/>
    <n v="27"/>
    <x v="5"/>
    <x v="1"/>
    <x v="0"/>
  </r>
  <r>
    <n v="97"/>
    <n v="24"/>
    <x v="0"/>
    <n v="31.6"/>
    <n v="0.13"/>
    <x v="31"/>
    <n v="0"/>
    <n v="0"/>
    <n v="28"/>
    <x v="2"/>
    <x v="1"/>
    <x v="0"/>
  </r>
  <r>
    <n v="98"/>
    <n v="22"/>
    <x v="0"/>
    <n v="20.399999999999999"/>
    <n v="0.32300000000000001"/>
    <x v="43"/>
    <n v="76"/>
    <n v="0"/>
    <n v="18"/>
    <x v="2"/>
    <x v="1"/>
    <x v="2"/>
  </r>
  <r>
    <n v="99"/>
    <n v="23"/>
    <x v="0"/>
    <n v="28.7"/>
    <n v="0.35599999999999998"/>
    <x v="71"/>
    <n v="64"/>
    <n v="0"/>
    <n v="30"/>
    <x v="2"/>
    <x v="1"/>
    <x v="1"/>
  </r>
  <r>
    <n v="100"/>
    <n v="31"/>
    <x v="0"/>
    <n v="49.7"/>
    <n v="0.32500000000000001"/>
    <x v="32"/>
    <n v="220"/>
    <n v="1"/>
    <n v="51"/>
    <x v="1"/>
    <x v="0"/>
    <x v="0"/>
  </r>
  <r>
    <n v="101"/>
    <n v="33"/>
    <x v="0"/>
    <n v="39"/>
    <n v="1.222"/>
    <x v="72"/>
    <n v="0"/>
    <n v="1"/>
    <n v="0"/>
    <x v="1"/>
    <x v="0"/>
    <x v="0"/>
  </r>
  <r>
    <n v="102"/>
    <n v="22"/>
    <x v="0"/>
    <n v="26.1"/>
    <n v="0.17899999999999999"/>
    <x v="73"/>
    <n v="0"/>
    <n v="0"/>
    <n v="0"/>
    <x v="2"/>
    <x v="1"/>
    <x v="1"/>
  </r>
  <r>
    <n v="103"/>
    <n v="21"/>
    <x v="0"/>
    <n v="22.5"/>
    <n v="0.26200000000000001"/>
    <x v="9"/>
    <n v="0"/>
    <n v="0"/>
    <n v="0"/>
    <x v="2"/>
    <x v="1"/>
    <x v="2"/>
  </r>
  <r>
    <n v="104"/>
    <n v="24"/>
    <x v="0"/>
    <n v="26.6"/>
    <n v="0.28299999999999997"/>
    <x v="67"/>
    <n v="40"/>
    <n v="0"/>
    <n v="18"/>
    <x v="2"/>
    <x v="1"/>
    <x v="1"/>
  </r>
  <r>
    <n v="105"/>
    <n v="27"/>
    <x v="0"/>
    <n v="39.6"/>
    <n v="0.93"/>
    <x v="1"/>
    <n v="0"/>
    <n v="0"/>
    <n v="0"/>
    <x v="3"/>
    <x v="1"/>
    <x v="0"/>
  </r>
  <r>
    <n v="106"/>
    <n v="21"/>
    <x v="0"/>
    <n v="28.7"/>
    <n v="0.80100000000000005"/>
    <x v="19"/>
    <n v="152"/>
    <n v="0"/>
    <n v="29"/>
    <x v="2"/>
    <x v="1"/>
    <x v="1"/>
  </r>
  <r>
    <n v="107"/>
    <n v="27"/>
    <x v="0"/>
    <n v="22.4"/>
    <n v="0.20699999999999999"/>
    <x v="74"/>
    <n v="0"/>
    <n v="0"/>
    <n v="0"/>
    <x v="3"/>
    <x v="1"/>
    <x v="2"/>
  </r>
  <r>
    <n v="108"/>
    <n v="37"/>
    <x v="0"/>
    <n v="29.5"/>
    <n v="0.28699999999999998"/>
    <x v="70"/>
    <n v="140"/>
    <n v="0"/>
    <n v="28"/>
    <x v="6"/>
    <x v="1"/>
    <x v="1"/>
  </r>
  <r>
    <n v="109"/>
    <n v="25"/>
    <x v="0"/>
    <n v="34.299999999999997"/>
    <n v="0.33600000000000002"/>
    <x v="63"/>
    <n v="18"/>
    <n v="0"/>
    <n v="31"/>
    <x v="3"/>
    <x v="1"/>
    <x v="0"/>
  </r>
  <r>
    <n v="110"/>
    <n v="24"/>
    <x v="0"/>
    <n v="37.4"/>
    <n v="0.247"/>
    <x v="54"/>
    <n v="36"/>
    <n v="1"/>
    <n v="25"/>
    <x v="2"/>
    <x v="0"/>
    <x v="0"/>
  </r>
  <r>
    <n v="111"/>
    <n v="24"/>
    <x v="0"/>
    <n v="33.299999999999997"/>
    <n v="0.19900000000000001"/>
    <x v="40"/>
    <n v="135"/>
    <n v="1"/>
    <n v="33"/>
    <x v="2"/>
    <x v="0"/>
    <x v="0"/>
  </r>
  <r>
    <n v="112"/>
    <n v="46"/>
    <x v="0"/>
    <n v="34"/>
    <n v="0.54300000000000004"/>
    <x v="75"/>
    <n v="495"/>
    <n v="1"/>
    <n v="26"/>
    <x v="8"/>
    <x v="0"/>
    <x v="0"/>
  </r>
  <r>
    <n v="113"/>
    <n v="23"/>
    <x v="0"/>
    <n v="31.2"/>
    <n v="0.192"/>
    <x v="3"/>
    <n v="37"/>
    <n v="0"/>
    <n v="34"/>
    <x v="2"/>
    <x v="1"/>
    <x v="0"/>
  </r>
  <r>
    <n v="114"/>
    <n v="25"/>
    <x v="0"/>
    <n v="34"/>
    <n v="0.39100000000000001"/>
    <x v="76"/>
    <n v="0"/>
    <n v="0"/>
    <n v="0"/>
    <x v="3"/>
    <x v="1"/>
    <x v="0"/>
  </r>
  <r>
    <n v="115"/>
    <n v="39"/>
    <x v="0"/>
    <n v="30.5"/>
    <n v="0.58799999999999997"/>
    <x v="77"/>
    <n v="175"/>
    <n v="1"/>
    <n v="32"/>
    <x v="6"/>
    <x v="0"/>
    <x v="0"/>
  </r>
  <r>
    <n v="116"/>
    <n v="61"/>
    <x v="0"/>
    <n v="31.2"/>
    <n v="0.53900000000000003"/>
    <x v="42"/>
    <n v="0"/>
    <n v="1"/>
    <n v="0"/>
    <x v="7"/>
    <x v="0"/>
    <x v="0"/>
  </r>
  <r>
    <n v="117"/>
    <n v="38"/>
    <x v="0"/>
    <n v="34"/>
    <n v="0.22"/>
    <x v="78"/>
    <n v="0"/>
    <n v="1"/>
    <n v="0"/>
    <x v="6"/>
    <x v="0"/>
    <x v="0"/>
  </r>
  <r>
    <n v="118"/>
    <n v="25"/>
    <x v="0"/>
    <n v="33.700000000000003"/>
    <n v="0.65400000000000003"/>
    <x v="6"/>
    <n v="0"/>
    <n v="0"/>
    <n v="0"/>
    <x v="3"/>
    <x v="1"/>
    <x v="0"/>
  </r>
  <r>
    <n v="119"/>
    <n v="22"/>
    <x v="0"/>
    <n v="28.2"/>
    <n v="0.443"/>
    <x v="25"/>
    <n v="0"/>
    <n v="0"/>
    <n v="23"/>
    <x v="2"/>
    <x v="1"/>
    <x v="1"/>
  </r>
  <r>
    <n v="120"/>
    <n v="21"/>
    <x v="0"/>
    <n v="23.2"/>
    <n v="0.223"/>
    <x v="20"/>
    <n v="51"/>
    <n v="0"/>
    <n v="15"/>
    <x v="2"/>
    <x v="1"/>
    <x v="2"/>
  </r>
  <r>
    <n v="121"/>
    <n v="25"/>
    <x v="0"/>
    <n v="53.2"/>
    <n v="0.75900000000000001"/>
    <x v="79"/>
    <n v="100"/>
    <n v="1"/>
    <n v="56"/>
    <x v="3"/>
    <x v="0"/>
    <x v="0"/>
  </r>
  <r>
    <n v="122"/>
    <n v="24"/>
    <x v="0"/>
    <n v="34.200000000000003"/>
    <n v="0.26"/>
    <x v="36"/>
    <n v="0"/>
    <n v="0"/>
    <n v="39"/>
    <x v="2"/>
    <x v="1"/>
    <x v="0"/>
  </r>
  <r>
    <n v="123"/>
    <n v="23"/>
    <x v="0"/>
    <n v="33.6"/>
    <n v="0.40400000000000003"/>
    <x v="17"/>
    <n v="100"/>
    <n v="0"/>
    <n v="30"/>
    <x v="2"/>
    <x v="1"/>
    <x v="0"/>
  </r>
  <r>
    <n v="124"/>
    <n v="69"/>
    <x v="0"/>
    <n v="26.8"/>
    <n v="0.186"/>
    <x v="80"/>
    <n v="0"/>
    <n v="0"/>
    <n v="0"/>
    <x v="9"/>
    <x v="1"/>
    <x v="1"/>
  </r>
  <r>
    <n v="125"/>
    <n v="23"/>
    <x v="0"/>
    <n v="33.299999999999997"/>
    <n v="0.27800000000000002"/>
    <x v="61"/>
    <n v="0"/>
    <n v="1"/>
    <n v="0"/>
    <x v="2"/>
    <x v="0"/>
    <x v="0"/>
  </r>
  <r>
    <n v="126"/>
    <n v="26"/>
    <x v="0"/>
    <n v="55"/>
    <n v="0.496"/>
    <x v="30"/>
    <n v="99"/>
    <n v="1"/>
    <n v="42"/>
    <x v="3"/>
    <x v="0"/>
    <x v="0"/>
  </r>
  <r>
    <n v="127"/>
    <n v="30"/>
    <x v="0"/>
    <n v="42.9"/>
    <n v="0.45200000000000001"/>
    <x v="81"/>
    <n v="135"/>
    <n v="0"/>
    <n v="30"/>
    <x v="1"/>
    <x v="1"/>
    <x v="0"/>
  </r>
  <r>
    <n v="128"/>
    <n v="23"/>
    <x v="0"/>
    <n v="33.299999999999997"/>
    <n v="0.26100000000000001"/>
    <x v="16"/>
    <n v="94"/>
    <n v="0"/>
    <n v="36"/>
    <x v="2"/>
    <x v="1"/>
    <x v="0"/>
  </r>
  <r>
    <n v="129"/>
    <n v="40"/>
    <x v="0"/>
    <n v="34.5"/>
    <n v="0.40300000000000002"/>
    <x v="27"/>
    <n v="145"/>
    <n v="1"/>
    <n v="24"/>
    <x v="5"/>
    <x v="0"/>
    <x v="0"/>
  </r>
  <r>
    <n v="130"/>
    <n v="62"/>
    <x v="0"/>
    <n v="27.9"/>
    <n v="0.74099999999999999"/>
    <x v="44"/>
    <n v="0"/>
    <n v="1"/>
    <n v="0"/>
    <x v="7"/>
    <x v="0"/>
    <x v="1"/>
  </r>
  <r>
    <n v="131"/>
    <n v="33"/>
    <x v="0"/>
    <n v="29.7"/>
    <n v="0.36099999999999999"/>
    <x v="82"/>
    <n v="168"/>
    <n v="1"/>
    <n v="14"/>
    <x v="1"/>
    <x v="0"/>
    <x v="1"/>
  </r>
  <r>
    <n v="132"/>
    <n v="33"/>
    <x v="0"/>
    <n v="33.299999999999997"/>
    <n v="1.1140000000000001"/>
    <x v="32"/>
    <n v="0"/>
    <n v="1"/>
    <n v="0"/>
    <x v="1"/>
    <x v="0"/>
    <x v="0"/>
  </r>
  <r>
    <n v="133"/>
    <n v="30"/>
    <x v="0"/>
    <n v="34.5"/>
    <n v="0.35599999999999998"/>
    <x v="83"/>
    <n v="225"/>
    <n v="1"/>
    <n v="37"/>
    <x v="1"/>
    <x v="0"/>
    <x v="0"/>
  </r>
  <r>
    <n v="134"/>
    <n v="39"/>
    <x v="0"/>
    <n v="38.299999999999997"/>
    <n v="0.45700000000000002"/>
    <x v="50"/>
    <n v="0"/>
    <n v="0"/>
    <n v="31"/>
    <x v="6"/>
    <x v="1"/>
    <x v="0"/>
  </r>
  <r>
    <n v="135"/>
    <n v="26"/>
    <x v="0"/>
    <n v="21.1"/>
    <n v="0.64700000000000002"/>
    <x v="74"/>
    <n v="49"/>
    <n v="0"/>
    <n v="13"/>
    <x v="3"/>
    <x v="1"/>
    <x v="2"/>
  </r>
  <r>
    <n v="136"/>
    <n v="31"/>
    <x v="0"/>
    <n v="33.799999999999997"/>
    <n v="8.7999999999999995E-2"/>
    <x v="9"/>
    <n v="140"/>
    <n v="0"/>
    <n v="20"/>
    <x v="1"/>
    <x v="1"/>
    <x v="0"/>
  </r>
  <r>
    <n v="137"/>
    <n v="21"/>
    <x v="0"/>
    <n v="30.8"/>
    <n v="0.59699999999999998"/>
    <x v="15"/>
    <n v="50"/>
    <n v="0"/>
    <n v="26"/>
    <x v="2"/>
    <x v="1"/>
    <x v="0"/>
  </r>
  <r>
    <n v="138"/>
    <n v="22"/>
    <x v="0"/>
    <n v="28.7"/>
    <n v="0.53200000000000003"/>
    <x v="71"/>
    <n v="92"/>
    <n v="0"/>
    <n v="25"/>
    <x v="2"/>
    <x v="1"/>
    <x v="1"/>
  </r>
  <r>
    <n v="139"/>
    <n v="29"/>
    <x v="0"/>
    <n v="31.2"/>
    <n v="0.70299999999999996"/>
    <x v="55"/>
    <n v="0"/>
    <n v="0"/>
    <n v="0"/>
    <x v="3"/>
    <x v="1"/>
    <x v="0"/>
  </r>
  <r>
    <n v="140"/>
    <n v="28"/>
    <x v="0"/>
    <n v="36.9"/>
    <n v="0.159"/>
    <x v="44"/>
    <n v="325"/>
    <n v="0"/>
    <n v="29"/>
    <x v="3"/>
    <x v="1"/>
    <x v="0"/>
  </r>
  <r>
    <n v="141"/>
    <n v="55"/>
    <x v="0"/>
    <n v="21.1"/>
    <n v="0.26800000000000002"/>
    <x v="84"/>
    <n v="0"/>
    <n v="0"/>
    <n v="0"/>
    <x v="4"/>
    <x v="1"/>
    <x v="2"/>
  </r>
  <r>
    <n v="142"/>
    <n v="38"/>
    <x v="0"/>
    <n v="39.5"/>
    <n v="0.28599999999999998"/>
    <x v="39"/>
    <n v="0"/>
    <n v="0"/>
    <n v="30"/>
    <x v="6"/>
    <x v="1"/>
    <x v="0"/>
  </r>
  <r>
    <n v="143"/>
    <n v="22"/>
    <x v="0"/>
    <n v="32.5"/>
    <n v="0.318"/>
    <x v="85"/>
    <n v="63"/>
    <n v="0"/>
    <n v="26"/>
    <x v="2"/>
    <x v="1"/>
    <x v="0"/>
  </r>
  <r>
    <n v="144"/>
    <n v="42"/>
    <x v="0"/>
    <n v="32.4"/>
    <n v="0.27200000000000002"/>
    <x v="85"/>
    <n v="0"/>
    <n v="1"/>
    <n v="0"/>
    <x v="5"/>
    <x v="0"/>
    <x v="0"/>
  </r>
  <r>
    <n v="145"/>
    <n v="23"/>
    <x v="0"/>
    <n v="32.799999999999997"/>
    <n v="0.23699999999999999"/>
    <x v="86"/>
    <n v="284"/>
    <n v="0"/>
    <n v="31"/>
    <x v="2"/>
    <x v="1"/>
    <x v="0"/>
  </r>
  <r>
    <n v="146"/>
    <n v="21"/>
    <x v="0"/>
    <n v="21"/>
    <n v="0.57199999999999995"/>
    <x v="34"/>
    <n v="0"/>
    <n v="0"/>
    <n v="23"/>
    <x v="2"/>
    <x v="1"/>
    <x v="2"/>
  </r>
  <r>
    <n v="147"/>
    <n v="41"/>
    <x v="0"/>
    <n v="32.799999999999997"/>
    <n v="9.6000000000000002E-2"/>
    <x v="87"/>
    <n v="0"/>
    <n v="0"/>
    <n v="37"/>
    <x v="5"/>
    <x v="1"/>
    <x v="0"/>
  </r>
  <r>
    <n v="148"/>
    <n v="34"/>
    <x v="0"/>
    <n v="30.5"/>
    <n v="1.4"/>
    <x v="39"/>
    <n v="119"/>
    <n v="0"/>
    <n v="35"/>
    <x v="1"/>
    <x v="1"/>
    <x v="0"/>
  </r>
  <r>
    <n v="149"/>
    <n v="65"/>
    <x v="0"/>
    <n v="33.700000000000003"/>
    <n v="0.218"/>
    <x v="24"/>
    <n v="0"/>
    <n v="0"/>
    <n v="0"/>
    <x v="9"/>
    <x v="1"/>
    <x v="0"/>
  </r>
  <r>
    <n v="150"/>
    <n v="22"/>
    <x v="0"/>
    <n v="27.3"/>
    <n v="8.5000000000000006E-2"/>
    <x v="35"/>
    <n v="0"/>
    <n v="0"/>
    <n v="17"/>
    <x v="2"/>
    <x v="1"/>
    <x v="1"/>
  </r>
  <r>
    <n v="151"/>
    <n v="24"/>
    <x v="0"/>
    <n v="37.4"/>
    <n v="0.39900000000000002"/>
    <x v="64"/>
    <n v="204"/>
    <n v="0"/>
    <n v="50"/>
    <x v="2"/>
    <x v="1"/>
    <x v="0"/>
  </r>
  <r>
    <n v="152"/>
    <n v="37"/>
    <x v="0"/>
    <n v="21.9"/>
    <n v="0.432"/>
    <x v="53"/>
    <n v="0"/>
    <n v="0"/>
    <n v="0"/>
    <x v="6"/>
    <x v="1"/>
    <x v="2"/>
  </r>
  <r>
    <n v="153"/>
    <n v="42"/>
    <x v="0"/>
    <n v="34.299999999999997"/>
    <n v="1.1890000000000001"/>
    <x v="88"/>
    <n v="155"/>
    <n v="1"/>
    <n v="28"/>
    <x v="5"/>
    <x v="0"/>
    <x v="0"/>
  </r>
  <r>
    <n v="154"/>
    <n v="23"/>
    <x v="0"/>
    <n v="40.6"/>
    <n v="0.68700000000000006"/>
    <x v="89"/>
    <n v="485"/>
    <n v="0"/>
    <n v="42"/>
    <x v="2"/>
    <x v="1"/>
    <x v="0"/>
  </r>
  <r>
    <n v="155"/>
    <n v="43"/>
    <x v="0"/>
    <n v="47.9"/>
    <n v="0.13700000000000001"/>
    <x v="90"/>
    <n v="0"/>
    <n v="1"/>
    <n v="0"/>
    <x v="5"/>
    <x v="0"/>
    <x v="0"/>
  </r>
  <r>
    <n v="156"/>
    <n v="36"/>
    <x v="0"/>
    <n v="50"/>
    <n v="0.33700000000000002"/>
    <x v="91"/>
    <n v="0"/>
    <n v="1"/>
    <n v="44"/>
    <x v="6"/>
    <x v="0"/>
    <x v="0"/>
  </r>
  <r>
    <n v="157"/>
    <n v="21"/>
    <x v="0"/>
    <n v="24.6"/>
    <n v="0.63700000000000001"/>
    <x v="20"/>
    <n v="94"/>
    <n v="0"/>
    <n v="15"/>
    <x v="2"/>
    <x v="1"/>
    <x v="2"/>
  </r>
  <r>
    <n v="158"/>
    <n v="23"/>
    <x v="0"/>
    <n v="25.2"/>
    <n v="0.83299999999999996"/>
    <x v="28"/>
    <n v="135"/>
    <n v="0"/>
    <n v="21"/>
    <x v="2"/>
    <x v="1"/>
    <x v="1"/>
  </r>
  <r>
    <n v="159"/>
    <n v="22"/>
    <x v="0"/>
    <n v="29"/>
    <n v="0.22900000000000001"/>
    <x v="30"/>
    <n v="53"/>
    <n v="0"/>
    <n v="19"/>
    <x v="2"/>
    <x v="1"/>
    <x v="1"/>
  </r>
  <r>
    <n v="160"/>
    <n v="47"/>
    <x v="0"/>
    <n v="40.9"/>
    <n v="0.81699999999999995"/>
    <x v="72"/>
    <n v="114"/>
    <n v="1"/>
    <n v="41"/>
    <x v="8"/>
    <x v="0"/>
    <x v="0"/>
  </r>
  <r>
    <n v="161"/>
    <n v="36"/>
    <x v="0"/>
    <n v="29.7"/>
    <n v="0.29399999999999998"/>
    <x v="73"/>
    <n v="0"/>
    <n v="0"/>
    <n v="38"/>
    <x v="6"/>
    <x v="1"/>
    <x v="1"/>
  </r>
  <r>
    <n v="162"/>
    <n v="45"/>
    <x v="0"/>
    <n v="37.200000000000003"/>
    <n v="0.20399999999999999"/>
    <x v="34"/>
    <n v="105"/>
    <n v="0"/>
    <n v="40"/>
    <x v="8"/>
    <x v="1"/>
    <x v="0"/>
  </r>
  <r>
    <n v="163"/>
    <n v="27"/>
    <x v="0"/>
    <n v="44.2"/>
    <n v="0.16700000000000001"/>
    <x v="53"/>
    <n v="285"/>
    <n v="0"/>
    <n v="34"/>
    <x v="3"/>
    <x v="1"/>
    <x v="0"/>
  </r>
  <r>
    <n v="164"/>
    <n v="21"/>
    <x v="0"/>
    <n v="29.7"/>
    <n v="0.36799999999999999"/>
    <x v="15"/>
    <n v="0"/>
    <n v="0"/>
    <n v="23"/>
    <x v="2"/>
    <x v="1"/>
    <x v="1"/>
  </r>
  <r>
    <n v="165"/>
    <n v="32"/>
    <x v="0"/>
    <n v="31.6"/>
    <n v="0.74299999999999999"/>
    <x v="59"/>
    <n v="0"/>
    <n v="1"/>
    <n v="0"/>
    <x v="1"/>
    <x v="0"/>
    <x v="0"/>
  </r>
  <r>
    <n v="166"/>
    <n v="41"/>
    <x v="0"/>
    <n v="29.9"/>
    <n v="0.72199999999999998"/>
    <x v="92"/>
    <n v="156"/>
    <n v="1"/>
    <n v="18"/>
    <x v="5"/>
    <x v="0"/>
    <x v="1"/>
  </r>
  <r>
    <n v="167"/>
    <n v="22"/>
    <x v="0"/>
    <n v="32.5"/>
    <n v="0.25600000000000001"/>
    <x v="0"/>
    <n v="0"/>
    <n v="0"/>
    <n v="25"/>
    <x v="2"/>
    <x v="1"/>
    <x v="0"/>
  </r>
  <r>
    <n v="168"/>
    <n v="34"/>
    <x v="0"/>
    <n v="29.6"/>
    <n v="0.70899999999999996"/>
    <x v="81"/>
    <n v="0"/>
    <n v="0"/>
    <n v="0"/>
    <x v="1"/>
    <x v="1"/>
    <x v="1"/>
  </r>
  <r>
    <n v="169"/>
    <n v="29"/>
    <x v="0"/>
    <n v="31.9"/>
    <n v="0.47099999999999997"/>
    <x v="10"/>
    <n v="0"/>
    <n v="0"/>
    <n v="0"/>
    <x v="3"/>
    <x v="1"/>
    <x v="0"/>
  </r>
  <r>
    <n v="170"/>
    <n v="29"/>
    <x v="0"/>
    <n v="28.4"/>
    <n v="0.495"/>
    <x v="36"/>
    <n v="78"/>
    <n v="0"/>
    <n v="12"/>
    <x v="3"/>
    <x v="1"/>
    <x v="1"/>
  </r>
  <r>
    <n v="171"/>
    <n v="36"/>
    <x v="0"/>
    <n v="30.8"/>
    <n v="0.18"/>
    <x v="34"/>
    <n v="0"/>
    <n v="1"/>
    <n v="0"/>
    <x v="6"/>
    <x v="0"/>
    <x v="0"/>
  </r>
  <r>
    <n v="172"/>
    <n v="29"/>
    <x v="0"/>
    <n v="35.4"/>
    <n v="0.54200000000000004"/>
    <x v="68"/>
    <n v="130"/>
    <n v="1"/>
    <n v="23"/>
    <x v="3"/>
    <x v="0"/>
    <x v="0"/>
  </r>
  <r>
    <n v="173"/>
    <n v="25"/>
    <x v="0"/>
    <n v="28.9"/>
    <n v="0.77300000000000002"/>
    <x v="93"/>
    <n v="0"/>
    <n v="0"/>
    <n v="23"/>
    <x v="3"/>
    <x v="1"/>
    <x v="1"/>
  </r>
  <r>
    <n v="174"/>
    <n v="23"/>
    <x v="0"/>
    <n v="43.5"/>
    <n v="0.67800000000000005"/>
    <x v="56"/>
    <n v="48"/>
    <n v="0"/>
    <n v="42"/>
    <x v="2"/>
    <x v="1"/>
    <x v="0"/>
  </r>
  <r>
    <n v="175"/>
    <n v="33"/>
    <x v="0"/>
    <n v="29.7"/>
    <n v="0.37"/>
    <x v="94"/>
    <n v="55"/>
    <n v="0"/>
    <n v="24"/>
    <x v="1"/>
    <x v="1"/>
    <x v="1"/>
  </r>
  <r>
    <n v="176"/>
    <n v="36"/>
    <x v="0"/>
    <n v="32.700000000000003"/>
    <n v="0.71899999999999997"/>
    <x v="95"/>
    <n v="130"/>
    <n v="1"/>
    <n v="42"/>
    <x v="6"/>
    <x v="0"/>
    <x v="0"/>
  </r>
  <r>
    <n v="177"/>
    <n v="42"/>
    <x v="0"/>
    <n v="31.2"/>
    <n v="0.38200000000000001"/>
    <x v="1"/>
    <n v="0"/>
    <n v="0"/>
    <n v="0"/>
    <x v="5"/>
    <x v="1"/>
    <x v="0"/>
  </r>
  <r>
    <n v="178"/>
    <n v="26"/>
    <x v="0"/>
    <n v="67.099999999999994"/>
    <n v="0.31900000000000001"/>
    <x v="55"/>
    <n v="130"/>
    <n v="1"/>
    <n v="46"/>
    <x v="3"/>
    <x v="0"/>
    <x v="0"/>
  </r>
  <r>
    <n v="179"/>
    <n v="47"/>
    <x v="0"/>
    <n v="45"/>
    <n v="0.19"/>
    <x v="23"/>
    <n v="0"/>
    <n v="0"/>
    <n v="0"/>
    <x v="8"/>
    <x v="1"/>
    <x v="0"/>
  </r>
  <r>
    <n v="180"/>
    <n v="37"/>
    <x v="0"/>
    <n v="39.1"/>
    <n v="0.95599999999999996"/>
    <x v="96"/>
    <n v="0"/>
    <n v="1"/>
    <n v="0"/>
    <x v="6"/>
    <x v="0"/>
    <x v="0"/>
  </r>
  <r>
    <n v="181"/>
    <n v="32"/>
    <x v="0"/>
    <n v="23.2"/>
    <n v="8.4000000000000005E-2"/>
    <x v="93"/>
    <n v="0"/>
    <n v="0"/>
    <n v="0"/>
    <x v="1"/>
    <x v="1"/>
    <x v="2"/>
  </r>
  <r>
    <n v="182"/>
    <n v="23"/>
    <x v="0"/>
    <n v="34.9"/>
    <n v="0.72499999999999998"/>
    <x v="22"/>
    <n v="92"/>
    <n v="0"/>
    <n v="18"/>
    <x v="2"/>
    <x v="1"/>
    <x v="0"/>
  </r>
  <r>
    <n v="183"/>
    <n v="21"/>
    <x v="0"/>
    <n v="27.7"/>
    <n v="0.29899999999999999"/>
    <x v="57"/>
    <n v="23"/>
    <n v="0"/>
    <n v="20"/>
    <x v="2"/>
    <x v="1"/>
    <x v="1"/>
  </r>
  <r>
    <n v="184"/>
    <n v="27"/>
    <x v="0"/>
    <n v="26.8"/>
    <n v="0.26800000000000002"/>
    <x v="48"/>
    <n v="0"/>
    <n v="0"/>
    <n v="0"/>
    <x v="3"/>
    <x v="1"/>
    <x v="1"/>
  </r>
  <r>
    <n v="185"/>
    <n v="40"/>
    <x v="0"/>
    <n v="27.6"/>
    <n v="0.24399999999999999"/>
    <x v="52"/>
    <n v="0"/>
    <n v="0"/>
    <n v="0"/>
    <x v="5"/>
    <x v="1"/>
    <x v="1"/>
  </r>
  <r>
    <n v="186"/>
    <n v="41"/>
    <x v="0"/>
    <n v="35.9"/>
    <n v="0.745"/>
    <x v="97"/>
    <n v="0"/>
    <n v="1"/>
    <n v="28"/>
    <x v="5"/>
    <x v="0"/>
    <x v="0"/>
  </r>
  <r>
    <n v="187"/>
    <n v="60"/>
    <x v="0"/>
    <n v="30.1"/>
    <n v="0.61499999999999999"/>
    <x v="98"/>
    <n v="495"/>
    <n v="1"/>
    <n v="36"/>
    <x v="7"/>
    <x v="0"/>
    <x v="0"/>
  </r>
  <r>
    <n v="188"/>
    <n v="33"/>
    <x v="0"/>
    <n v="32"/>
    <n v="1.321"/>
    <x v="84"/>
    <n v="58"/>
    <n v="1"/>
    <n v="41"/>
    <x v="1"/>
    <x v="0"/>
    <x v="0"/>
  </r>
  <r>
    <n v="189"/>
    <n v="31"/>
    <x v="0"/>
    <n v="27.9"/>
    <n v="0.64"/>
    <x v="28"/>
    <n v="114"/>
    <n v="1"/>
    <n v="39"/>
    <x v="1"/>
    <x v="0"/>
    <x v="1"/>
  </r>
  <r>
    <n v="190"/>
    <n v="25"/>
    <x v="0"/>
    <n v="31.6"/>
    <n v="0.36099999999999999"/>
    <x v="12"/>
    <n v="160"/>
    <n v="1"/>
    <n v="35"/>
    <x v="3"/>
    <x v="0"/>
    <x v="0"/>
  </r>
  <r>
    <n v="191"/>
    <n v="21"/>
    <x v="0"/>
    <n v="22.6"/>
    <n v="0.14199999999999999"/>
    <x v="36"/>
    <n v="0"/>
    <n v="0"/>
    <n v="0"/>
    <x v="2"/>
    <x v="1"/>
    <x v="2"/>
  </r>
  <r>
    <n v="192"/>
    <n v="40"/>
    <x v="0"/>
    <n v="33.1"/>
    <n v="0.374"/>
    <x v="66"/>
    <n v="94"/>
    <n v="0"/>
    <n v="44"/>
    <x v="5"/>
    <x v="1"/>
    <x v="0"/>
  </r>
  <r>
    <n v="193"/>
    <n v="36"/>
    <x v="0"/>
    <n v="30.4"/>
    <n v="0.38300000000000001"/>
    <x v="41"/>
    <n v="0"/>
    <n v="1"/>
    <n v="0"/>
    <x v="6"/>
    <x v="0"/>
    <x v="0"/>
  </r>
  <r>
    <n v="194"/>
    <n v="40"/>
    <x v="0"/>
    <n v="52.3"/>
    <n v="0.57799999999999996"/>
    <x v="99"/>
    <n v="0"/>
    <n v="1"/>
    <n v="0"/>
    <x v="5"/>
    <x v="0"/>
    <x v="0"/>
  </r>
  <r>
    <n v="195"/>
    <n v="42"/>
    <x v="0"/>
    <n v="24.4"/>
    <n v="0.13600000000000001"/>
    <x v="1"/>
    <n v="0"/>
    <n v="0"/>
    <n v="20"/>
    <x v="5"/>
    <x v="1"/>
    <x v="2"/>
  </r>
  <r>
    <n v="196"/>
    <n v="29"/>
    <x v="0"/>
    <n v="39.4"/>
    <n v="0.39500000000000002"/>
    <x v="29"/>
    <n v="210"/>
    <n v="1"/>
    <n v="41"/>
    <x v="3"/>
    <x v="0"/>
    <x v="0"/>
  </r>
  <r>
    <n v="197"/>
    <n v="21"/>
    <x v="0"/>
    <n v="24.3"/>
    <n v="0.187"/>
    <x v="44"/>
    <n v="0"/>
    <n v="0"/>
    <n v="0"/>
    <x v="2"/>
    <x v="1"/>
    <x v="2"/>
  </r>
  <r>
    <n v="198"/>
    <n v="23"/>
    <x v="0"/>
    <n v="22.9"/>
    <n v="0.67800000000000005"/>
    <x v="17"/>
    <n v="48"/>
    <n v="1"/>
    <n v="13"/>
    <x v="2"/>
    <x v="0"/>
    <x v="2"/>
  </r>
  <r>
    <n v="199"/>
    <n v="26"/>
    <x v="0"/>
    <n v="34.799999999999997"/>
    <n v="0.90500000000000003"/>
    <x v="28"/>
    <n v="99"/>
    <n v="1"/>
    <n v="44"/>
    <x v="3"/>
    <x v="0"/>
    <x v="0"/>
  </r>
  <r>
    <n v="200"/>
    <n v="29"/>
    <x v="0"/>
    <n v="30.9"/>
    <n v="0.15"/>
    <x v="0"/>
    <n v="318"/>
    <n v="1"/>
    <n v="27"/>
    <x v="3"/>
    <x v="0"/>
    <x v="0"/>
  </r>
  <r>
    <n v="201"/>
    <n v="21"/>
    <x v="0"/>
    <n v="31"/>
    <n v="0.874"/>
    <x v="61"/>
    <n v="0"/>
    <n v="0"/>
    <n v="16"/>
    <x v="2"/>
    <x v="1"/>
    <x v="0"/>
  </r>
  <r>
    <n v="202"/>
    <n v="28"/>
    <x v="0"/>
    <n v="40.1"/>
    <n v="0.23599999999999999"/>
    <x v="33"/>
    <n v="0"/>
    <n v="0"/>
    <n v="0"/>
    <x v="3"/>
    <x v="1"/>
    <x v="0"/>
  </r>
  <r>
    <n v="203"/>
    <n v="32"/>
    <x v="0"/>
    <n v="27.3"/>
    <n v="0.78700000000000003"/>
    <x v="85"/>
    <n v="0"/>
    <n v="0"/>
    <n v="20"/>
    <x v="1"/>
    <x v="1"/>
    <x v="1"/>
  </r>
  <r>
    <n v="204"/>
    <n v="27"/>
    <x v="0"/>
    <n v="20.399999999999999"/>
    <n v="0.23499999999999999"/>
    <x v="20"/>
    <n v="44"/>
    <n v="0"/>
    <n v="16"/>
    <x v="3"/>
    <x v="1"/>
    <x v="2"/>
  </r>
  <r>
    <n v="205"/>
    <n v="55"/>
    <x v="0"/>
    <n v="37.700000000000003"/>
    <n v="0.32400000000000001"/>
    <x v="18"/>
    <n v="190"/>
    <n v="0"/>
    <n v="32"/>
    <x v="4"/>
    <x v="1"/>
    <x v="0"/>
  </r>
  <r>
    <n v="206"/>
    <n v="27"/>
    <x v="0"/>
    <n v="23.9"/>
    <n v="0.40699999999999997"/>
    <x v="36"/>
    <n v="0"/>
    <n v="0"/>
    <n v="28"/>
    <x v="3"/>
    <x v="1"/>
    <x v="2"/>
  </r>
  <r>
    <n v="207"/>
    <n v="57"/>
    <x v="0"/>
    <n v="37.5"/>
    <n v="0.60499999999999998"/>
    <x v="21"/>
    <n v="280"/>
    <n v="1"/>
    <n v="29"/>
    <x v="4"/>
    <x v="0"/>
    <x v="0"/>
  </r>
  <r>
    <n v="208"/>
    <n v="52"/>
    <x v="0"/>
    <n v="37.700000000000003"/>
    <n v="0.151"/>
    <x v="79"/>
    <n v="0"/>
    <n v="1"/>
    <n v="0"/>
    <x v="0"/>
    <x v="0"/>
    <x v="0"/>
  </r>
  <r>
    <n v="209"/>
    <n v="21"/>
    <x v="0"/>
    <n v="33.200000000000003"/>
    <n v="0.28899999999999998"/>
    <x v="74"/>
    <n v="87"/>
    <n v="0"/>
    <n v="27"/>
    <x v="2"/>
    <x v="1"/>
    <x v="0"/>
  </r>
  <r>
    <n v="210"/>
    <n v="41"/>
    <x v="0"/>
    <n v="35.5"/>
    <n v="0.35499999999999998"/>
    <x v="100"/>
    <n v="0"/>
    <n v="1"/>
    <n v="33"/>
    <x v="5"/>
    <x v="0"/>
    <x v="0"/>
  </r>
  <r>
    <n v="211"/>
    <n v="25"/>
    <x v="0"/>
    <n v="27.7"/>
    <n v="0.28999999999999998"/>
    <x v="67"/>
    <n v="0"/>
    <n v="0"/>
    <n v="22"/>
    <x v="3"/>
    <x v="1"/>
    <x v="1"/>
  </r>
  <r>
    <n v="212"/>
    <n v="24"/>
    <x v="0"/>
    <n v="42.8"/>
    <n v="0.375"/>
    <x v="24"/>
    <n v="0"/>
    <n v="0"/>
    <n v="54"/>
    <x v="2"/>
    <x v="1"/>
    <x v="0"/>
  </r>
  <r>
    <n v="213"/>
    <n v="60"/>
    <x v="0"/>
    <n v="34.200000000000003"/>
    <n v="0.16400000000000001"/>
    <x v="95"/>
    <n v="0"/>
    <n v="0"/>
    <n v="31"/>
    <x v="7"/>
    <x v="1"/>
    <x v="0"/>
  </r>
  <r>
    <n v="214"/>
    <n v="24"/>
    <x v="0"/>
    <n v="42.6"/>
    <n v="0.43099999999999999"/>
    <x v="101"/>
    <n v="130"/>
    <n v="1"/>
    <n v="26"/>
    <x v="2"/>
    <x v="0"/>
    <x v="0"/>
  </r>
  <r>
    <n v="215"/>
    <n v="36"/>
    <x v="0"/>
    <n v="34.200000000000003"/>
    <n v="0.26"/>
    <x v="60"/>
    <n v="175"/>
    <n v="1"/>
    <n v="32"/>
    <x v="6"/>
    <x v="0"/>
    <x v="0"/>
  </r>
  <r>
    <n v="216"/>
    <n v="38"/>
    <x v="0"/>
    <n v="41.8"/>
    <n v="0.74199999999999999"/>
    <x v="73"/>
    <n v="271"/>
    <n v="1"/>
    <n v="40"/>
    <x v="6"/>
    <x v="0"/>
    <x v="0"/>
  </r>
  <r>
    <n v="217"/>
    <n v="25"/>
    <x v="0"/>
    <n v="35.799999999999997"/>
    <n v="0.51400000000000001"/>
    <x v="28"/>
    <n v="129"/>
    <n v="1"/>
    <n v="41"/>
    <x v="3"/>
    <x v="0"/>
    <x v="0"/>
  </r>
  <r>
    <n v="218"/>
    <n v="32"/>
    <x v="0"/>
    <n v="30"/>
    <n v="0.46400000000000002"/>
    <x v="9"/>
    <n v="120"/>
    <n v="0"/>
    <n v="30"/>
    <x v="1"/>
    <x v="1"/>
    <x v="1"/>
  </r>
  <r>
    <n v="219"/>
    <n v="32"/>
    <x v="0"/>
    <n v="29"/>
    <n v="1.224"/>
    <x v="1"/>
    <n v="0"/>
    <n v="1"/>
    <n v="22"/>
    <x v="1"/>
    <x v="0"/>
    <x v="1"/>
  </r>
  <r>
    <n v="220"/>
    <n v="41"/>
    <x v="0"/>
    <n v="37.799999999999997"/>
    <n v="0.26100000000000001"/>
    <x v="60"/>
    <n v="0"/>
    <n v="1"/>
    <n v="0"/>
    <x v="5"/>
    <x v="0"/>
    <x v="0"/>
  </r>
  <r>
    <n v="221"/>
    <n v="21"/>
    <x v="0"/>
    <n v="34.6"/>
    <n v="1.0720000000000001"/>
    <x v="102"/>
    <n v="478"/>
    <n v="1"/>
    <n v="29"/>
    <x v="2"/>
    <x v="0"/>
    <x v="0"/>
  </r>
  <r>
    <n v="222"/>
    <n v="66"/>
    <x v="0"/>
    <n v="31.6"/>
    <n v="0.80500000000000005"/>
    <x v="29"/>
    <n v="0"/>
    <n v="1"/>
    <n v="0"/>
    <x v="9"/>
    <x v="0"/>
    <x v="0"/>
  </r>
  <r>
    <n v="223"/>
    <n v="37"/>
    <x v="0"/>
    <n v="25.2"/>
    <n v="0.20899999999999999"/>
    <x v="22"/>
    <n v="0"/>
    <n v="0"/>
    <n v="0"/>
    <x v="6"/>
    <x v="1"/>
    <x v="1"/>
  </r>
  <r>
    <n v="224"/>
    <n v="61"/>
    <x v="0"/>
    <n v="28.8"/>
    <n v="0.68700000000000006"/>
    <x v="69"/>
    <n v="190"/>
    <n v="0"/>
    <n v="33"/>
    <x v="7"/>
    <x v="1"/>
    <x v="1"/>
  </r>
  <r>
    <n v="225"/>
    <n v="26"/>
    <x v="0"/>
    <n v="23.6"/>
    <n v="0.66600000000000004"/>
    <x v="15"/>
    <n v="56"/>
    <n v="0"/>
    <n v="15"/>
    <x v="3"/>
    <x v="1"/>
    <x v="2"/>
  </r>
  <r>
    <n v="226"/>
    <n v="22"/>
    <x v="0"/>
    <n v="34.6"/>
    <n v="0.10100000000000001"/>
    <x v="93"/>
    <n v="32"/>
    <n v="0"/>
    <n v="27"/>
    <x v="2"/>
    <x v="1"/>
    <x v="0"/>
  </r>
  <r>
    <n v="227"/>
    <n v="26"/>
    <x v="0"/>
    <n v="35.700000000000003"/>
    <n v="0.19800000000000001"/>
    <x v="45"/>
    <n v="0"/>
    <n v="0"/>
    <n v="0"/>
    <x v="3"/>
    <x v="1"/>
    <x v="0"/>
  </r>
  <r>
    <n v="228"/>
    <n v="24"/>
    <x v="0"/>
    <n v="37.200000000000003"/>
    <n v="0.65200000000000002"/>
    <x v="79"/>
    <n v="0"/>
    <n v="1"/>
    <n v="38"/>
    <x v="2"/>
    <x v="0"/>
    <x v="0"/>
  </r>
  <r>
    <n v="229"/>
    <n v="31"/>
    <x v="0"/>
    <n v="36.700000000000003"/>
    <n v="2.3290000000000002"/>
    <x v="8"/>
    <n v="744"/>
    <n v="0"/>
    <n v="39"/>
    <x v="1"/>
    <x v="1"/>
    <x v="0"/>
  </r>
  <r>
    <n v="230"/>
    <n v="24"/>
    <x v="0"/>
    <n v="45.2"/>
    <n v="8.8999999999999996E-2"/>
    <x v="27"/>
    <n v="53"/>
    <n v="0"/>
    <n v="31"/>
    <x v="2"/>
    <x v="1"/>
    <x v="0"/>
  </r>
  <r>
    <n v="231"/>
    <n v="22"/>
    <x v="0"/>
    <n v="44"/>
    <n v="0.64500000000000002"/>
    <x v="69"/>
    <n v="0"/>
    <n v="1"/>
    <n v="0"/>
    <x v="2"/>
    <x v="0"/>
    <x v="0"/>
  </r>
  <r>
    <n v="232"/>
    <n v="46"/>
    <x v="0"/>
    <n v="46.2"/>
    <n v="0.23799999999999999"/>
    <x v="68"/>
    <n v="370"/>
    <n v="1"/>
    <n v="37"/>
    <x v="8"/>
    <x v="0"/>
    <x v="0"/>
  </r>
  <r>
    <n v="233"/>
    <n v="22"/>
    <x v="0"/>
    <n v="25.4"/>
    <n v="0.58299999999999996"/>
    <x v="56"/>
    <n v="37"/>
    <n v="0"/>
    <n v="25"/>
    <x v="2"/>
    <x v="1"/>
    <x v="1"/>
  </r>
  <r>
    <n v="234"/>
    <n v="29"/>
    <x v="0"/>
    <n v="35"/>
    <n v="0.39400000000000002"/>
    <x v="32"/>
    <n v="0"/>
    <n v="0"/>
    <n v="0"/>
    <x v="3"/>
    <x v="1"/>
    <x v="0"/>
  </r>
  <r>
    <n v="235"/>
    <n v="23"/>
    <x v="0"/>
    <n v="29.7"/>
    <n v="0.29299999999999998"/>
    <x v="62"/>
    <n v="45"/>
    <n v="0"/>
    <n v="28"/>
    <x v="2"/>
    <x v="1"/>
    <x v="1"/>
  </r>
  <r>
    <n v="236"/>
    <n v="26"/>
    <x v="0"/>
    <n v="43.6"/>
    <n v="0.47899999999999998"/>
    <x v="40"/>
    <n v="0"/>
    <n v="1"/>
    <n v="0"/>
    <x v="3"/>
    <x v="0"/>
    <x v="0"/>
  </r>
  <r>
    <n v="237"/>
    <n v="51"/>
    <x v="0"/>
    <n v="35.9"/>
    <n v="0.58599999999999997"/>
    <x v="98"/>
    <n v="192"/>
    <n v="1"/>
    <n v="21"/>
    <x v="0"/>
    <x v="0"/>
    <x v="0"/>
  </r>
  <r>
    <n v="238"/>
    <n v="23"/>
    <x v="0"/>
    <n v="44.1"/>
    <n v="0.68600000000000005"/>
    <x v="95"/>
    <n v="0"/>
    <n v="1"/>
    <n v="27"/>
    <x v="2"/>
    <x v="0"/>
    <x v="0"/>
  </r>
  <r>
    <n v="239"/>
    <n v="32"/>
    <x v="0"/>
    <n v="30.8"/>
    <n v="0.83099999999999996"/>
    <x v="103"/>
    <n v="0"/>
    <n v="1"/>
    <n v="21"/>
    <x v="1"/>
    <x v="0"/>
    <x v="0"/>
  </r>
  <r>
    <n v="240"/>
    <n v="27"/>
    <x v="0"/>
    <n v="18.399999999999999"/>
    <n v="0.58199999999999996"/>
    <x v="92"/>
    <n v="0"/>
    <n v="0"/>
    <n v="0"/>
    <x v="3"/>
    <x v="1"/>
    <x v="3"/>
  </r>
  <r>
    <n v="241"/>
    <n v="21"/>
    <x v="0"/>
    <n v="29.2"/>
    <n v="0.192"/>
    <x v="104"/>
    <n v="0"/>
    <n v="0"/>
    <n v="24"/>
    <x v="2"/>
    <x v="1"/>
    <x v="1"/>
  </r>
  <r>
    <n v="242"/>
    <n v="22"/>
    <x v="0"/>
    <n v="33.1"/>
    <n v="0.44600000000000001"/>
    <x v="104"/>
    <n v="88"/>
    <n v="0"/>
    <n v="32"/>
    <x v="2"/>
    <x v="1"/>
    <x v="0"/>
  </r>
  <r>
    <n v="243"/>
    <n v="22"/>
    <x v="0"/>
    <n v="25.6"/>
    <n v="0.40200000000000002"/>
    <x v="12"/>
    <n v="0"/>
    <n v="1"/>
    <n v="0"/>
    <x v="2"/>
    <x v="0"/>
    <x v="1"/>
  </r>
  <r>
    <n v="244"/>
    <n v="33"/>
    <x v="0"/>
    <n v="27.1"/>
    <n v="1.3180000000000001"/>
    <x v="22"/>
    <n v="176"/>
    <n v="1"/>
    <n v="22"/>
    <x v="1"/>
    <x v="0"/>
    <x v="1"/>
  </r>
  <r>
    <n v="245"/>
    <n v="29"/>
    <x v="0"/>
    <n v="38.200000000000003"/>
    <n v="0.32900000000000001"/>
    <x v="42"/>
    <n v="194"/>
    <n v="0"/>
    <n v="35"/>
    <x v="3"/>
    <x v="1"/>
    <x v="0"/>
  </r>
  <r>
    <n v="246"/>
    <n v="49"/>
    <x v="0"/>
    <n v="30"/>
    <n v="1.2130000000000001"/>
    <x v="100"/>
    <n v="0"/>
    <n v="1"/>
    <n v="15"/>
    <x v="8"/>
    <x v="0"/>
    <x v="1"/>
  </r>
  <r>
    <n v="247"/>
    <n v="41"/>
    <x v="0"/>
    <n v="31.2"/>
    <n v="0.25800000000000001"/>
    <x v="32"/>
    <n v="0"/>
    <n v="0"/>
    <n v="0"/>
    <x v="5"/>
    <x v="1"/>
    <x v="0"/>
  </r>
  <r>
    <n v="248"/>
    <n v="23"/>
    <x v="0"/>
    <n v="52.3"/>
    <n v="0.42699999999999999"/>
    <x v="105"/>
    <n v="680"/>
    <n v="0"/>
    <n v="33"/>
    <x v="2"/>
    <x v="1"/>
    <x v="0"/>
  </r>
  <r>
    <n v="249"/>
    <n v="34"/>
    <x v="0"/>
    <n v="35.4"/>
    <n v="0.28199999999999997"/>
    <x v="78"/>
    <n v="402"/>
    <n v="0"/>
    <n v="33"/>
    <x v="1"/>
    <x v="1"/>
    <x v="0"/>
  </r>
  <r>
    <n v="250"/>
    <n v="23"/>
    <x v="0"/>
    <n v="30.1"/>
    <n v="0.14299999999999999"/>
    <x v="36"/>
    <n v="0"/>
    <n v="0"/>
    <n v="19"/>
    <x v="2"/>
    <x v="1"/>
    <x v="0"/>
  </r>
  <r>
    <n v="251"/>
    <n v="42"/>
    <x v="0"/>
    <n v="31.2"/>
    <n v="0.38"/>
    <x v="39"/>
    <n v="0"/>
    <n v="0"/>
    <n v="0"/>
    <x v="5"/>
    <x v="1"/>
    <x v="0"/>
  </r>
  <r>
    <n v="252"/>
    <n v="27"/>
    <x v="0"/>
    <n v="28"/>
    <n v="0.28399999999999997"/>
    <x v="55"/>
    <n v="0"/>
    <n v="0"/>
    <n v="0"/>
    <x v="3"/>
    <x v="1"/>
    <x v="1"/>
  </r>
  <r>
    <n v="253"/>
    <n v="24"/>
    <x v="0"/>
    <n v="24.4"/>
    <n v="0.249"/>
    <x v="35"/>
    <n v="55"/>
    <n v="0"/>
    <n v="14"/>
    <x v="2"/>
    <x v="1"/>
    <x v="2"/>
  </r>
  <r>
    <n v="254"/>
    <n v="25"/>
    <x v="0"/>
    <n v="35.799999999999997"/>
    <n v="0.23799999999999999"/>
    <x v="106"/>
    <n v="0"/>
    <n v="0"/>
    <n v="32"/>
    <x v="3"/>
    <x v="1"/>
    <x v="0"/>
  </r>
  <r>
    <n v="255"/>
    <n v="44"/>
    <x v="0"/>
    <n v="27.6"/>
    <n v="0.92600000000000005"/>
    <x v="31"/>
    <n v="258"/>
    <n v="1"/>
    <n v="7"/>
    <x v="5"/>
    <x v="0"/>
    <x v="1"/>
  </r>
  <r>
    <n v="256"/>
    <n v="21"/>
    <x v="0"/>
    <n v="33.6"/>
    <n v="0.54300000000000004"/>
    <x v="61"/>
    <n v="0"/>
    <n v="1"/>
    <n v="35"/>
    <x v="2"/>
    <x v="0"/>
    <x v="0"/>
  </r>
  <r>
    <n v="257"/>
    <n v="30"/>
    <x v="0"/>
    <n v="30.1"/>
    <n v="0.55700000000000005"/>
    <x v="36"/>
    <n v="0"/>
    <n v="0"/>
    <n v="39"/>
    <x v="1"/>
    <x v="1"/>
    <x v="0"/>
  </r>
  <r>
    <n v="258"/>
    <n v="25"/>
    <x v="1"/>
    <n v="28.7"/>
    <n v="9.1999999999999998E-2"/>
    <x v="53"/>
    <n v="0"/>
    <n v="0"/>
    <n v="22"/>
    <x v="3"/>
    <x v="1"/>
    <x v="1"/>
  </r>
  <r>
    <n v="259"/>
    <n v="24"/>
    <x v="1"/>
    <n v="25.9"/>
    <n v="0.65500000000000003"/>
    <x v="107"/>
    <n v="375"/>
    <n v="0"/>
    <n v="16"/>
    <x v="2"/>
    <x v="1"/>
    <x v="1"/>
  </r>
  <r>
    <n v="260"/>
    <n v="51"/>
    <x v="1"/>
    <n v="33.299999999999997"/>
    <n v="1.353"/>
    <x v="75"/>
    <n v="150"/>
    <n v="1"/>
    <n v="28"/>
    <x v="0"/>
    <x v="0"/>
    <x v="0"/>
  </r>
  <r>
    <n v="261"/>
    <n v="34"/>
    <x v="1"/>
    <n v="30.9"/>
    <n v="0.29899999999999999"/>
    <x v="108"/>
    <n v="130"/>
    <n v="0"/>
    <n v="15"/>
    <x v="1"/>
    <x v="1"/>
    <x v="0"/>
  </r>
  <r>
    <n v="262"/>
    <n v="27"/>
    <x v="1"/>
    <n v="30"/>
    <n v="0.76100000000000001"/>
    <x v="52"/>
    <n v="0"/>
    <n v="1"/>
    <n v="0"/>
    <x v="3"/>
    <x v="0"/>
    <x v="1"/>
  </r>
  <r>
    <n v="263"/>
    <n v="24"/>
    <x v="1"/>
    <n v="32.1"/>
    <n v="0.61199999999999999"/>
    <x v="54"/>
    <n v="0"/>
    <n v="0"/>
    <n v="32"/>
    <x v="2"/>
    <x v="1"/>
    <x v="0"/>
  </r>
  <r>
    <n v="264"/>
    <n v="63"/>
    <x v="1"/>
    <n v="32.4"/>
    <n v="0.2"/>
    <x v="69"/>
    <n v="0"/>
    <n v="0"/>
    <n v="15"/>
    <x v="7"/>
    <x v="1"/>
    <x v="0"/>
  </r>
  <r>
    <n v="265"/>
    <n v="35"/>
    <x v="1"/>
    <n v="32"/>
    <n v="0.22600000000000001"/>
    <x v="66"/>
    <n v="0"/>
    <n v="1"/>
    <n v="0"/>
    <x v="6"/>
    <x v="0"/>
    <x v="0"/>
  </r>
  <r>
    <n v="266"/>
    <n v="43"/>
    <x v="1"/>
    <n v="33.6"/>
    <n v="0.997"/>
    <x v="74"/>
    <n v="67"/>
    <n v="0"/>
    <n v="18"/>
    <x v="5"/>
    <x v="1"/>
    <x v="0"/>
  </r>
  <r>
    <n v="267"/>
    <n v="25"/>
    <x v="1"/>
    <n v="36.299999999999997"/>
    <n v="0.93300000000000005"/>
    <x v="33"/>
    <n v="0"/>
    <n v="1"/>
    <n v="0"/>
    <x v="3"/>
    <x v="0"/>
    <x v="0"/>
  </r>
  <r>
    <n v="268"/>
    <n v="24"/>
    <x v="1"/>
    <n v="40"/>
    <n v="1.101"/>
    <x v="84"/>
    <n v="0"/>
    <n v="0"/>
    <n v="42"/>
    <x v="2"/>
    <x v="1"/>
    <x v="0"/>
  </r>
  <r>
    <n v="269"/>
    <n v="21"/>
    <x v="1"/>
    <n v="25.1"/>
    <n v="7.8E-2"/>
    <x v="34"/>
    <n v="0"/>
    <n v="0"/>
    <n v="0"/>
    <x v="2"/>
    <x v="1"/>
    <x v="1"/>
  </r>
  <r>
    <n v="270"/>
    <n v="28"/>
    <x v="1"/>
    <n v="27.5"/>
    <n v="0.24"/>
    <x v="42"/>
    <n v="0"/>
    <n v="1"/>
    <n v="0"/>
    <x v="3"/>
    <x v="0"/>
    <x v="1"/>
  </r>
  <r>
    <n v="271"/>
    <n v="38"/>
    <x v="1"/>
    <n v="45.6"/>
    <n v="1.1359999999999999"/>
    <x v="45"/>
    <n v="0"/>
    <n v="1"/>
    <n v="37"/>
    <x v="6"/>
    <x v="0"/>
    <x v="0"/>
  </r>
  <r>
    <n v="272"/>
    <n v="21"/>
    <x v="1"/>
    <n v="25.2"/>
    <n v="0.128"/>
    <x v="85"/>
    <n v="56"/>
    <n v="0"/>
    <n v="32"/>
    <x v="2"/>
    <x v="1"/>
    <x v="1"/>
  </r>
  <r>
    <n v="273"/>
    <n v="40"/>
    <x v="1"/>
    <n v="23"/>
    <n v="0.254"/>
    <x v="32"/>
    <n v="0"/>
    <n v="0"/>
    <n v="0"/>
    <x v="5"/>
    <x v="1"/>
    <x v="2"/>
  </r>
  <r>
    <n v="274"/>
    <n v="21"/>
    <x v="1"/>
    <n v="33.200000000000003"/>
    <n v="0.42199999999999999"/>
    <x v="43"/>
    <n v="45"/>
    <n v="0"/>
    <n v="50"/>
    <x v="2"/>
    <x v="1"/>
    <x v="0"/>
  </r>
  <r>
    <n v="275"/>
    <n v="52"/>
    <x v="1"/>
    <n v="34.200000000000003"/>
    <n v="0.251"/>
    <x v="39"/>
    <n v="0"/>
    <n v="0"/>
    <n v="0"/>
    <x v="0"/>
    <x v="1"/>
    <x v="0"/>
  </r>
  <r>
    <n v="276"/>
    <n v="25"/>
    <x v="1"/>
    <n v="40.5"/>
    <n v="0.67700000000000005"/>
    <x v="15"/>
    <n v="57"/>
    <n v="0"/>
    <n v="52"/>
    <x v="3"/>
    <x v="1"/>
    <x v="0"/>
  </r>
  <r>
    <n v="277"/>
    <n v="29"/>
    <x v="1"/>
    <n v="26.5"/>
    <n v="0.29599999999999999"/>
    <x v="39"/>
    <n v="0"/>
    <n v="1"/>
    <n v="24"/>
    <x v="3"/>
    <x v="0"/>
    <x v="1"/>
  </r>
  <r>
    <n v="278"/>
    <n v="23"/>
    <x v="1"/>
    <n v="27.8"/>
    <n v="0.45400000000000001"/>
    <x v="92"/>
    <n v="116"/>
    <n v="0"/>
    <n v="23"/>
    <x v="2"/>
    <x v="1"/>
    <x v="1"/>
  </r>
  <r>
    <n v="279"/>
    <n v="57"/>
    <x v="1"/>
    <n v="24.9"/>
    <n v="0.74399999999999999"/>
    <x v="53"/>
    <n v="0"/>
    <n v="0"/>
    <n v="0"/>
    <x v="4"/>
    <x v="1"/>
    <x v="2"/>
  </r>
  <r>
    <n v="280"/>
    <n v="22"/>
    <x v="1"/>
    <n v="25.3"/>
    <n v="0.88100000000000001"/>
    <x v="85"/>
    <n v="278"/>
    <n v="0"/>
    <n v="10"/>
    <x v="2"/>
    <x v="1"/>
    <x v="1"/>
  </r>
  <r>
    <n v="281"/>
    <n v="28"/>
    <x v="1"/>
    <n v="37.9"/>
    <n v="0.33400000000000002"/>
    <x v="42"/>
    <n v="0"/>
    <n v="1"/>
    <n v="0"/>
    <x v="3"/>
    <x v="0"/>
    <x v="0"/>
  </r>
  <r>
    <n v="282"/>
    <n v="39"/>
    <x v="1"/>
    <n v="35.9"/>
    <n v="0.28000000000000003"/>
    <x v="55"/>
    <n v="122"/>
    <n v="0"/>
    <n v="28"/>
    <x v="6"/>
    <x v="1"/>
    <x v="0"/>
  </r>
  <r>
    <n v="283"/>
    <n v="37"/>
    <x v="1"/>
    <n v="32.4"/>
    <n v="0.26200000000000001"/>
    <x v="38"/>
    <n v="155"/>
    <n v="0"/>
    <n v="15"/>
    <x v="6"/>
    <x v="1"/>
    <x v="0"/>
  </r>
  <r>
    <n v="284"/>
    <n v="47"/>
    <x v="1"/>
    <n v="30.4"/>
    <n v="0.16500000000000001"/>
    <x v="109"/>
    <n v="0"/>
    <n v="1"/>
    <n v="0"/>
    <x v="8"/>
    <x v="0"/>
    <x v="0"/>
  </r>
  <r>
    <n v="285"/>
    <n v="52"/>
    <x v="1"/>
    <n v="27"/>
    <n v="0.25900000000000001"/>
    <x v="85"/>
    <n v="0"/>
    <n v="1"/>
    <n v="0"/>
    <x v="0"/>
    <x v="0"/>
    <x v="1"/>
  </r>
  <r>
    <n v="286"/>
    <n v="51"/>
    <x v="1"/>
    <n v="26"/>
    <n v="0.64700000000000002"/>
    <x v="64"/>
    <n v="135"/>
    <n v="0"/>
    <n v="26"/>
    <x v="0"/>
    <x v="1"/>
    <x v="1"/>
  </r>
  <r>
    <n v="287"/>
    <n v="34"/>
    <x v="1"/>
    <n v="38.700000000000003"/>
    <n v="0.61899999999999999"/>
    <x v="75"/>
    <n v="545"/>
    <n v="0"/>
    <n v="44"/>
    <x v="1"/>
    <x v="1"/>
    <x v="0"/>
  </r>
  <r>
    <n v="288"/>
    <n v="29"/>
    <x v="1"/>
    <n v="45.6"/>
    <n v="0.80800000000000005"/>
    <x v="22"/>
    <n v="220"/>
    <n v="1"/>
    <n v="39"/>
    <x v="3"/>
    <x v="0"/>
    <x v="0"/>
  </r>
  <r>
    <n v="289"/>
    <n v="26"/>
    <x v="1"/>
    <n v="20.8"/>
    <n v="0.34"/>
    <x v="74"/>
    <n v="49"/>
    <n v="0"/>
    <n v="17"/>
    <x v="3"/>
    <x v="1"/>
    <x v="2"/>
  </r>
  <r>
    <n v="290"/>
    <n v="33"/>
    <x v="1"/>
    <n v="36.1"/>
    <n v="0.26300000000000001"/>
    <x v="85"/>
    <n v="75"/>
    <n v="0"/>
    <n v="43"/>
    <x v="1"/>
    <x v="1"/>
    <x v="0"/>
  </r>
  <r>
    <n v="291"/>
    <n v="21"/>
    <x v="1"/>
    <n v="36.9"/>
    <n v="0.434"/>
    <x v="6"/>
    <n v="40"/>
    <n v="0"/>
    <n v="29"/>
    <x v="2"/>
    <x v="1"/>
    <x v="0"/>
  </r>
  <r>
    <n v="292"/>
    <n v="25"/>
    <x v="1"/>
    <n v="36.6"/>
    <n v="0.75700000000000001"/>
    <x v="17"/>
    <n v="74"/>
    <n v="1"/>
    <n v="30"/>
    <x v="3"/>
    <x v="0"/>
    <x v="0"/>
  </r>
  <r>
    <n v="293"/>
    <n v="31"/>
    <x v="1"/>
    <n v="43.3"/>
    <n v="1.224"/>
    <x v="84"/>
    <n v="182"/>
    <n v="1"/>
    <n v="37"/>
    <x v="1"/>
    <x v="0"/>
    <x v="0"/>
  </r>
  <r>
    <n v="294"/>
    <n v="24"/>
    <x v="1"/>
    <n v="40.5"/>
    <n v="0.61299999999999999"/>
    <x v="84"/>
    <n v="194"/>
    <n v="1"/>
    <n v="45"/>
    <x v="2"/>
    <x v="0"/>
    <x v="0"/>
  </r>
  <r>
    <n v="295"/>
    <n v="65"/>
    <x v="1"/>
    <n v="21.9"/>
    <n v="0.254"/>
    <x v="109"/>
    <n v="0"/>
    <n v="0"/>
    <n v="0"/>
    <x v="9"/>
    <x v="1"/>
    <x v="2"/>
  </r>
  <r>
    <n v="296"/>
    <n v="28"/>
    <x v="1"/>
    <n v="35.5"/>
    <n v="0.69199999999999995"/>
    <x v="73"/>
    <n v="120"/>
    <n v="0"/>
    <n v="31"/>
    <x v="3"/>
    <x v="1"/>
    <x v="0"/>
  </r>
  <r>
    <n v="297"/>
    <n v="29"/>
    <x v="1"/>
    <n v="28"/>
    <n v="0.33700000000000002"/>
    <x v="42"/>
    <n v="360"/>
    <n v="1"/>
    <n v="38"/>
    <x v="3"/>
    <x v="0"/>
    <x v="1"/>
  </r>
  <r>
    <n v="298"/>
    <n v="24"/>
    <x v="1"/>
    <n v="30.7"/>
    <n v="0.52"/>
    <x v="19"/>
    <n v="215"/>
    <n v="0"/>
    <n v="29"/>
    <x v="2"/>
    <x v="1"/>
    <x v="0"/>
  </r>
  <r>
    <n v="299"/>
    <n v="46"/>
    <x v="1"/>
    <n v="36.6"/>
    <n v="0.41199999999999998"/>
    <x v="15"/>
    <n v="184"/>
    <n v="1"/>
    <n v="25"/>
    <x v="8"/>
    <x v="0"/>
    <x v="0"/>
  </r>
  <r>
    <n v="300"/>
    <n v="58"/>
    <x v="1"/>
    <n v="23.6"/>
    <n v="0.84"/>
    <x v="60"/>
    <n v="0"/>
    <n v="0"/>
    <n v="0"/>
    <x v="4"/>
    <x v="1"/>
    <x v="2"/>
  </r>
  <r>
    <n v="301"/>
    <n v="30"/>
    <x v="1"/>
    <n v="32.299999999999997"/>
    <n v="0.83899999999999997"/>
    <x v="110"/>
    <n v="0"/>
    <n v="1"/>
    <n v="0"/>
    <x v="1"/>
    <x v="0"/>
    <x v="0"/>
  </r>
  <r>
    <n v="302"/>
    <n v="25"/>
    <x v="1"/>
    <n v="31.6"/>
    <n v="0.42199999999999999"/>
    <x v="70"/>
    <n v="135"/>
    <n v="1"/>
    <n v="33"/>
    <x v="3"/>
    <x v="0"/>
    <x v="0"/>
  </r>
  <r>
    <n v="303"/>
    <n v="35"/>
    <x v="1"/>
    <n v="35.799999999999997"/>
    <n v="0.156"/>
    <x v="111"/>
    <n v="42"/>
    <n v="0"/>
    <n v="41"/>
    <x v="6"/>
    <x v="1"/>
    <x v="0"/>
  </r>
  <r>
    <n v="304"/>
    <n v="28"/>
    <x v="1"/>
    <n v="52.9"/>
    <n v="0.20899999999999999"/>
    <x v="7"/>
    <n v="0"/>
    <n v="1"/>
    <n v="0"/>
    <x v="3"/>
    <x v="0"/>
    <x v="0"/>
  </r>
  <r>
    <n v="305"/>
    <n v="37"/>
    <x v="1"/>
    <n v="21"/>
    <n v="0.20699999999999999"/>
    <x v="47"/>
    <n v="0"/>
    <n v="0"/>
    <n v="0"/>
    <x v="6"/>
    <x v="1"/>
    <x v="2"/>
  </r>
  <r>
    <n v="306"/>
    <n v="29"/>
    <x v="1"/>
    <n v="39.700000000000003"/>
    <n v="0.215"/>
    <x v="81"/>
    <n v="105"/>
    <n v="0"/>
    <n v="37"/>
    <x v="3"/>
    <x v="1"/>
    <x v="0"/>
  </r>
  <r>
    <n v="307"/>
    <n v="47"/>
    <x v="1"/>
    <n v="25.5"/>
    <n v="0.32600000000000001"/>
    <x v="109"/>
    <n v="132"/>
    <n v="1"/>
    <n v="23"/>
    <x v="8"/>
    <x v="0"/>
    <x v="1"/>
  </r>
  <r>
    <n v="308"/>
    <n v="21"/>
    <x v="1"/>
    <n v="24.8"/>
    <n v="0.14299999999999999"/>
    <x v="4"/>
    <n v="148"/>
    <n v="0"/>
    <n v="14"/>
    <x v="2"/>
    <x v="1"/>
    <x v="2"/>
  </r>
  <r>
    <n v="309"/>
    <n v="25"/>
    <x v="1"/>
    <n v="30.5"/>
    <n v="1.391"/>
    <x v="84"/>
    <n v="180"/>
    <n v="1"/>
    <n v="19"/>
    <x v="3"/>
    <x v="0"/>
    <x v="0"/>
  </r>
  <r>
    <n v="310"/>
    <n v="30"/>
    <x v="1"/>
    <n v="32.9"/>
    <n v="0.875"/>
    <x v="78"/>
    <n v="205"/>
    <n v="1"/>
    <n v="28"/>
    <x v="1"/>
    <x v="0"/>
    <x v="0"/>
  </r>
  <r>
    <n v="311"/>
    <n v="41"/>
    <x v="1"/>
    <n v="26.2"/>
    <n v="0.313"/>
    <x v="65"/>
    <n v="0"/>
    <n v="0"/>
    <n v="30"/>
    <x v="5"/>
    <x v="1"/>
    <x v="1"/>
  </r>
  <r>
    <n v="312"/>
    <n v="22"/>
    <x v="1"/>
    <n v="39.4"/>
    <n v="0.60499999999999998"/>
    <x v="39"/>
    <n v="148"/>
    <n v="0"/>
    <n v="37"/>
    <x v="2"/>
    <x v="1"/>
    <x v="0"/>
  </r>
  <r>
    <n v="313"/>
    <n v="27"/>
    <x v="1"/>
    <n v="26.6"/>
    <n v="0.433"/>
    <x v="75"/>
    <n v="96"/>
    <n v="1"/>
    <n v="17"/>
    <x v="3"/>
    <x v="0"/>
    <x v="1"/>
  </r>
  <r>
    <n v="314"/>
    <n v="25"/>
    <x v="1"/>
    <n v="29.5"/>
    <n v="0.626"/>
    <x v="61"/>
    <n v="85"/>
    <n v="0"/>
    <n v="10"/>
    <x v="3"/>
    <x v="1"/>
    <x v="1"/>
  </r>
  <r>
    <n v="315"/>
    <n v="43"/>
    <x v="1"/>
    <n v="35.9"/>
    <n v="1.127"/>
    <x v="28"/>
    <n v="0"/>
    <n v="1"/>
    <n v="31"/>
    <x v="5"/>
    <x v="0"/>
    <x v="0"/>
  </r>
  <r>
    <n v="316"/>
    <n v="26"/>
    <x v="1"/>
    <n v="34.1"/>
    <n v="0.315"/>
    <x v="60"/>
    <n v="94"/>
    <n v="0"/>
    <n v="22"/>
    <x v="3"/>
    <x v="1"/>
    <x v="0"/>
  </r>
  <r>
    <n v="317"/>
    <n v="30"/>
    <x v="1"/>
    <n v="19.3"/>
    <n v="0.28399999999999997"/>
    <x v="20"/>
    <n v="64"/>
    <n v="0"/>
    <n v="11"/>
    <x v="1"/>
    <x v="1"/>
    <x v="2"/>
  </r>
  <r>
    <n v="318"/>
    <n v="29"/>
    <x v="1"/>
    <n v="30.5"/>
    <n v="0.34499999999999997"/>
    <x v="112"/>
    <n v="0"/>
    <n v="1"/>
    <n v="0"/>
    <x v="3"/>
    <x v="0"/>
    <x v="0"/>
  </r>
  <r>
    <n v="319"/>
    <n v="28"/>
    <x v="1"/>
    <n v="38.1"/>
    <n v="0.15"/>
    <x v="7"/>
    <n v="140"/>
    <n v="0"/>
    <n v="39"/>
    <x v="3"/>
    <x v="1"/>
    <x v="0"/>
  </r>
  <r>
    <n v="320"/>
    <n v="59"/>
    <x v="1"/>
    <n v="23.5"/>
    <n v="0.129"/>
    <x v="97"/>
    <n v="0"/>
    <n v="1"/>
    <n v="0"/>
    <x v="4"/>
    <x v="0"/>
    <x v="2"/>
  </r>
  <r>
    <n v="321"/>
    <n v="31"/>
    <x v="1"/>
    <n v="27.5"/>
    <n v="0.52700000000000002"/>
    <x v="55"/>
    <n v="231"/>
    <n v="0"/>
    <n v="12"/>
    <x v="1"/>
    <x v="1"/>
    <x v="1"/>
  </r>
  <r>
    <n v="322"/>
    <n v="25"/>
    <x v="1"/>
    <n v="31.6"/>
    <n v="0.19700000000000001"/>
    <x v="60"/>
    <n v="0"/>
    <n v="1"/>
    <n v="30"/>
    <x v="3"/>
    <x v="0"/>
    <x v="0"/>
  </r>
  <r>
    <n v="323"/>
    <n v="36"/>
    <x v="1"/>
    <n v="27.4"/>
    <n v="0.254"/>
    <x v="78"/>
    <n v="0"/>
    <n v="1"/>
    <n v="20"/>
    <x v="6"/>
    <x v="0"/>
    <x v="1"/>
  </r>
  <r>
    <n v="324"/>
    <n v="43"/>
    <x v="1"/>
    <n v="26.8"/>
    <n v="0.73099999999999998"/>
    <x v="91"/>
    <n v="29"/>
    <n v="1"/>
    <n v="33"/>
    <x v="5"/>
    <x v="0"/>
    <x v="1"/>
  </r>
  <r>
    <n v="325"/>
    <n v="21"/>
    <x v="1"/>
    <n v="35.700000000000003"/>
    <n v="0.14799999999999999"/>
    <x v="60"/>
    <n v="0"/>
    <n v="0"/>
    <n v="32"/>
    <x v="2"/>
    <x v="1"/>
    <x v="0"/>
  </r>
  <r>
    <n v="326"/>
    <n v="24"/>
    <x v="1"/>
    <n v="25.6"/>
    <n v="0.123"/>
    <x v="113"/>
    <n v="168"/>
    <n v="0"/>
    <n v="21"/>
    <x v="2"/>
    <x v="1"/>
    <x v="1"/>
  </r>
  <r>
    <n v="327"/>
    <n v="30"/>
    <x v="1"/>
    <n v="35.1"/>
    <n v="0.69199999999999995"/>
    <x v="32"/>
    <n v="156"/>
    <n v="1"/>
    <n v="32"/>
    <x v="1"/>
    <x v="0"/>
    <x v="0"/>
  </r>
  <r>
    <n v="328"/>
    <n v="37"/>
    <x v="1"/>
    <n v="35.1"/>
    <n v="0.2"/>
    <x v="95"/>
    <n v="0"/>
    <n v="0"/>
    <n v="0"/>
    <x v="6"/>
    <x v="1"/>
    <x v="0"/>
  </r>
  <r>
    <n v="329"/>
    <n v="23"/>
    <x v="1"/>
    <n v="45.5"/>
    <n v="0.127"/>
    <x v="34"/>
    <n v="120"/>
    <n v="1"/>
    <n v="36"/>
    <x v="2"/>
    <x v="0"/>
    <x v="0"/>
  </r>
  <r>
    <n v="330"/>
    <n v="37"/>
    <x v="1"/>
    <n v="30.8"/>
    <n v="0.122"/>
    <x v="44"/>
    <n v="68"/>
    <n v="0"/>
    <n v="32"/>
    <x v="6"/>
    <x v="1"/>
    <x v="0"/>
  </r>
  <r>
    <n v="331"/>
    <n v="46"/>
    <x v="1"/>
    <n v="23.1"/>
    <n v="1.476"/>
    <x v="16"/>
    <n v="0"/>
    <n v="0"/>
    <n v="19"/>
    <x v="8"/>
    <x v="1"/>
    <x v="2"/>
  </r>
  <r>
    <n v="332"/>
    <n v="25"/>
    <x v="1"/>
    <n v="32.700000000000003"/>
    <n v="0.16600000000000001"/>
    <x v="93"/>
    <n v="52"/>
    <n v="0"/>
    <n v="16"/>
    <x v="3"/>
    <x v="1"/>
    <x v="0"/>
  </r>
  <r>
    <n v="333"/>
    <n v="41"/>
    <x v="1"/>
    <n v="43.3"/>
    <n v="0.28199999999999997"/>
    <x v="37"/>
    <n v="0"/>
    <n v="1"/>
    <n v="0"/>
    <x v="5"/>
    <x v="0"/>
    <x v="0"/>
  </r>
  <r>
    <n v="334"/>
    <n v="44"/>
    <x v="1"/>
    <n v="23.6"/>
    <n v="0.13700000000000001"/>
    <x v="39"/>
    <n v="0"/>
    <n v="0"/>
    <n v="0"/>
    <x v="5"/>
    <x v="1"/>
    <x v="2"/>
  </r>
  <r>
    <n v="335"/>
    <n v="22"/>
    <x v="1"/>
    <n v="23.9"/>
    <n v="0.26"/>
    <x v="54"/>
    <n v="58"/>
    <n v="0"/>
    <n v="18"/>
    <x v="2"/>
    <x v="1"/>
    <x v="2"/>
  </r>
  <r>
    <n v="336"/>
    <n v="26"/>
    <x v="1"/>
    <n v="47.9"/>
    <n v="0.25900000000000001"/>
    <x v="105"/>
    <n v="255"/>
    <n v="0"/>
    <n v="43"/>
    <x v="3"/>
    <x v="1"/>
    <x v="0"/>
  </r>
  <r>
    <n v="337"/>
    <n v="44"/>
    <x v="1"/>
    <n v="33.799999999999997"/>
    <n v="0.93200000000000005"/>
    <x v="27"/>
    <n v="0"/>
    <n v="0"/>
    <n v="0"/>
    <x v="5"/>
    <x v="1"/>
    <x v="0"/>
  </r>
  <r>
    <n v="338"/>
    <n v="44"/>
    <x v="1"/>
    <n v="31.2"/>
    <n v="0.34300000000000003"/>
    <x v="7"/>
    <n v="0"/>
    <n v="1"/>
    <n v="0"/>
    <x v="5"/>
    <x v="0"/>
    <x v="0"/>
  </r>
  <r>
    <n v="339"/>
    <n v="33"/>
    <x v="1"/>
    <n v="34.200000000000003"/>
    <n v="0.89300000000000002"/>
    <x v="91"/>
    <n v="171"/>
    <n v="1"/>
    <n v="34"/>
    <x v="1"/>
    <x v="0"/>
    <x v="0"/>
  </r>
  <r>
    <n v="340"/>
    <n v="41"/>
    <x v="1"/>
    <n v="39.9"/>
    <n v="0.33100000000000002"/>
    <x v="114"/>
    <n v="0"/>
    <n v="1"/>
    <n v="0"/>
    <x v="5"/>
    <x v="0"/>
    <x v="0"/>
  </r>
  <r>
    <n v="341"/>
    <n v="22"/>
    <x v="1"/>
    <n v="25.9"/>
    <n v="0.47199999999999998"/>
    <x v="96"/>
    <n v="105"/>
    <n v="0"/>
    <n v="13"/>
    <x v="2"/>
    <x v="1"/>
    <x v="1"/>
  </r>
  <r>
    <n v="342"/>
    <n v="36"/>
    <x v="1"/>
    <n v="25.9"/>
    <n v="0.67300000000000004"/>
    <x v="54"/>
    <n v="73"/>
    <n v="0"/>
    <n v="21"/>
    <x v="6"/>
    <x v="1"/>
    <x v="1"/>
  </r>
  <r>
    <n v="343"/>
    <n v="22"/>
    <x v="1"/>
    <n v="32"/>
    <n v="0.38900000000000001"/>
    <x v="57"/>
    <n v="0"/>
    <n v="0"/>
    <n v="35"/>
    <x v="2"/>
    <x v="1"/>
    <x v="0"/>
  </r>
  <r>
    <n v="344"/>
    <n v="33"/>
    <x v="1"/>
    <n v="34.700000000000003"/>
    <n v="0.28999999999999998"/>
    <x v="32"/>
    <n v="0"/>
    <n v="0"/>
    <n v="0"/>
    <x v="1"/>
    <x v="1"/>
    <x v="0"/>
  </r>
  <r>
    <n v="345"/>
    <n v="57"/>
    <x v="1"/>
    <n v="36.799999999999997"/>
    <n v="0.48499999999999999"/>
    <x v="54"/>
    <n v="0"/>
    <n v="0"/>
    <n v="0"/>
    <x v="4"/>
    <x v="1"/>
    <x v="0"/>
  </r>
  <r>
    <n v="346"/>
    <n v="49"/>
    <x v="1"/>
    <n v="38.5"/>
    <n v="0.34899999999999998"/>
    <x v="19"/>
    <n v="108"/>
    <n v="0"/>
    <n v="36"/>
    <x v="8"/>
    <x v="1"/>
    <x v="0"/>
  </r>
  <r>
    <n v="347"/>
    <n v="22"/>
    <x v="1"/>
    <n v="28.7"/>
    <n v="0.65400000000000003"/>
    <x v="12"/>
    <n v="83"/>
    <n v="0"/>
    <n v="19"/>
    <x v="2"/>
    <x v="1"/>
    <x v="1"/>
  </r>
  <r>
    <n v="348"/>
    <n v="23"/>
    <x v="1"/>
    <n v="23.5"/>
    <n v="0.187"/>
    <x v="5"/>
    <n v="0"/>
    <n v="0"/>
    <n v="0"/>
    <x v="2"/>
    <x v="1"/>
    <x v="2"/>
  </r>
  <r>
    <n v="349"/>
    <n v="26"/>
    <x v="1"/>
    <n v="21.8"/>
    <n v="0.27900000000000003"/>
    <x v="20"/>
    <n v="74"/>
    <n v="0"/>
    <n v="19"/>
    <x v="3"/>
    <x v="1"/>
    <x v="2"/>
  </r>
  <r>
    <n v="350"/>
    <n v="37"/>
    <x v="1"/>
    <n v="41"/>
    <n v="0.34599999999999997"/>
    <x v="57"/>
    <n v="0"/>
    <n v="1"/>
    <n v="32"/>
    <x v="6"/>
    <x v="0"/>
    <x v="0"/>
  </r>
  <r>
    <n v="351"/>
    <n v="29"/>
    <x v="1"/>
    <n v="42.2"/>
    <n v="0.23699999999999999"/>
    <x v="31"/>
    <n v="0"/>
    <n v="0"/>
    <n v="0"/>
    <x v="3"/>
    <x v="1"/>
    <x v="0"/>
  </r>
  <r>
    <n v="352"/>
    <n v="30"/>
    <x v="1"/>
    <n v="31.2"/>
    <n v="0.252"/>
    <x v="4"/>
    <n v="0"/>
    <n v="0"/>
    <n v="0"/>
    <x v="1"/>
    <x v="1"/>
    <x v="0"/>
  </r>
  <r>
    <n v="353"/>
    <n v="46"/>
    <x v="1"/>
    <n v="34.4"/>
    <n v="0.24299999999999999"/>
    <x v="115"/>
    <n v="0"/>
    <n v="0"/>
    <n v="28"/>
    <x v="8"/>
    <x v="1"/>
    <x v="0"/>
  </r>
  <r>
    <n v="354"/>
    <n v="24"/>
    <x v="1"/>
    <n v="27.2"/>
    <n v="0.57999999999999996"/>
    <x v="35"/>
    <n v="43"/>
    <n v="0"/>
    <n v="12"/>
    <x v="2"/>
    <x v="1"/>
    <x v="1"/>
  </r>
  <r>
    <n v="355"/>
    <n v="21"/>
    <x v="1"/>
    <n v="42.7"/>
    <n v="0.55900000000000005"/>
    <x v="35"/>
    <n v="0"/>
    <n v="0"/>
    <n v="0"/>
    <x v="2"/>
    <x v="1"/>
    <x v="0"/>
  </r>
  <r>
    <n v="356"/>
    <n v="49"/>
    <x v="1"/>
    <n v="30.4"/>
    <n v="0.30199999999999999"/>
    <x v="105"/>
    <n v="0"/>
    <n v="1"/>
    <n v="0"/>
    <x v="8"/>
    <x v="0"/>
    <x v="0"/>
  </r>
  <r>
    <n v="357"/>
    <n v="28"/>
    <x v="1"/>
    <n v="33.299999999999997"/>
    <n v="0.96199999999999997"/>
    <x v="9"/>
    <n v="167"/>
    <n v="1"/>
    <n v="40"/>
    <x v="3"/>
    <x v="0"/>
    <x v="0"/>
  </r>
  <r>
    <n v="358"/>
    <n v="44"/>
    <x v="1"/>
    <n v="39.9"/>
    <n v="0.56899999999999995"/>
    <x v="55"/>
    <n v="0"/>
    <n v="1"/>
    <n v="30"/>
    <x v="5"/>
    <x v="0"/>
    <x v="0"/>
  </r>
  <r>
    <n v="359"/>
    <n v="48"/>
    <x v="1"/>
    <n v="35.299999999999997"/>
    <n v="0.378"/>
    <x v="30"/>
    <n v="54"/>
    <n v="0"/>
    <n v="40"/>
    <x v="8"/>
    <x v="1"/>
    <x v="0"/>
  </r>
  <r>
    <n v="360"/>
    <n v="29"/>
    <x v="1"/>
    <n v="36.5"/>
    <n v="0.875"/>
    <x v="21"/>
    <n v="249"/>
    <n v="1"/>
    <n v="36"/>
    <x v="3"/>
    <x v="0"/>
    <x v="0"/>
  </r>
  <r>
    <n v="361"/>
    <n v="29"/>
    <x v="1"/>
    <n v="31.2"/>
    <n v="0.58299999999999996"/>
    <x v="13"/>
    <n v="325"/>
    <n v="1"/>
    <n v="33"/>
    <x v="3"/>
    <x v="0"/>
    <x v="0"/>
  </r>
  <r>
    <n v="362"/>
    <n v="63"/>
    <x v="1"/>
    <n v="29.8"/>
    <n v="0.20699999999999999"/>
    <x v="29"/>
    <n v="0"/>
    <n v="0"/>
    <n v="0"/>
    <x v="7"/>
    <x v="1"/>
    <x v="1"/>
  </r>
  <r>
    <n v="363"/>
    <n v="65"/>
    <x v="1"/>
    <n v="39.200000000000003"/>
    <n v="0.30499999999999999"/>
    <x v="18"/>
    <n v="0"/>
    <n v="0"/>
    <n v="37"/>
    <x v="9"/>
    <x v="1"/>
    <x v="0"/>
  </r>
  <r>
    <n v="364"/>
    <n v="67"/>
    <x v="1"/>
    <n v="38.5"/>
    <n v="0.52"/>
    <x v="42"/>
    <n v="0"/>
    <n v="1"/>
    <n v="0"/>
    <x v="9"/>
    <x v="0"/>
    <x v="0"/>
  </r>
  <r>
    <n v="365"/>
    <n v="30"/>
    <x v="1"/>
    <n v="34.9"/>
    <n v="0.38500000000000001"/>
    <x v="24"/>
    <n v="293"/>
    <n v="0"/>
    <n v="25"/>
    <x v="1"/>
    <x v="1"/>
    <x v="0"/>
  </r>
  <r>
    <n v="366"/>
    <n v="30"/>
    <x v="1"/>
    <n v="34"/>
    <n v="0.499"/>
    <x v="20"/>
    <n v="83"/>
    <n v="0"/>
    <n v="28"/>
    <x v="1"/>
    <x v="1"/>
    <x v="0"/>
  </r>
  <r>
    <n v="367"/>
    <n v="29"/>
    <x v="1"/>
    <n v="27.6"/>
    <n v="0.36799999999999999"/>
    <x v="78"/>
    <n v="0"/>
    <n v="1"/>
    <n v="0"/>
    <x v="3"/>
    <x v="0"/>
    <x v="1"/>
  </r>
  <r>
    <n v="368"/>
    <n v="21"/>
    <x v="1"/>
    <n v="21"/>
    <n v="0.252"/>
    <x v="45"/>
    <n v="0"/>
    <n v="0"/>
    <n v="17"/>
    <x v="2"/>
    <x v="1"/>
    <x v="2"/>
  </r>
  <r>
    <n v="369"/>
    <n v="22"/>
    <x v="1"/>
    <n v="27.5"/>
    <n v="0.30599999999999999"/>
    <x v="67"/>
    <n v="66"/>
    <n v="0"/>
    <n v="16"/>
    <x v="2"/>
    <x v="1"/>
    <x v="1"/>
  </r>
  <r>
    <n v="370"/>
    <n v="45"/>
    <x v="1"/>
    <n v="32.799999999999997"/>
    <n v="0.23400000000000001"/>
    <x v="38"/>
    <n v="140"/>
    <n v="1"/>
    <n v="28"/>
    <x v="8"/>
    <x v="0"/>
    <x v="0"/>
  </r>
  <r>
    <n v="371"/>
    <n v="25"/>
    <x v="1"/>
    <n v="38.4"/>
    <n v="2.137"/>
    <x v="82"/>
    <n v="465"/>
    <n v="1"/>
    <n v="48"/>
    <x v="3"/>
    <x v="0"/>
    <x v="0"/>
  </r>
  <r>
    <n v="372"/>
    <n v="21"/>
    <x v="1"/>
    <n v="0"/>
    <n v="1.7310000000000001"/>
    <x v="16"/>
    <n v="89"/>
    <n v="0"/>
    <n v="23"/>
    <x v="2"/>
    <x v="1"/>
    <x v="3"/>
  </r>
  <r>
    <n v="373"/>
    <n v="21"/>
    <x v="1"/>
    <n v="35.799999999999997"/>
    <n v="0.54500000000000004"/>
    <x v="50"/>
    <n v="66"/>
    <n v="0"/>
    <n v="22"/>
    <x v="2"/>
    <x v="1"/>
    <x v="0"/>
  </r>
  <r>
    <n v="374"/>
    <n v="25"/>
    <x v="1"/>
    <n v="34.9"/>
    <n v="0.22500000000000001"/>
    <x v="44"/>
    <n v="94"/>
    <n v="0"/>
    <n v="40"/>
    <x v="3"/>
    <x v="1"/>
    <x v="0"/>
  </r>
  <r>
    <n v="375"/>
    <n v="28"/>
    <x v="1"/>
    <n v="36.200000000000003"/>
    <n v="0.81599999999999995"/>
    <x v="32"/>
    <n v="158"/>
    <n v="0"/>
    <n v="43"/>
    <x v="3"/>
    <x v="1"/>
    <x v="0"/>
  </r>
  <r>
    <n v="376"/>
    <n v="58"/>
    <x v="1"/>
    <n v="39.200000000000003"/>
    <n v="0.52800000000000002"/>
    <x v="101"/>
    <n v="325"/>
    <n v="1"/>
    <n v="43"/>
    <x v="4"/>
    <x v="0"/>
    <x v="0"/>
  </r>
  <r>
    <n v="377"/>
    <n v="22"/>
    <x v="1"/>
    <n v="25.2"/>
    <n v="0.29899999999999999"/>
    <x v="116"/>
    <n v="84"/>
    <n v="0"/>
    <n v="15"/>
    <x v="2"/>
    <x v="1"/>
    <x v="1"/>
  </r>
  <r>
    <n v="378"/>
    <n v="22"/>
    <x v="1"/>
    <n v="37.200000000000003"/>
    <n v="0.50900000000000001"/>
    <x v="93"/>
    <n v="75"/>
    <n v="0"/>
    <n v="37"/>
    <x v="2"/>
    <x v="1"/>
    <x v="0"/>
  </r>
  <r>
    <n v="379"/>
    <n v="32"/>
    <x v="1"/>
    <n v="48.3"/>
    <n v="0.23799999999999999"/>
    <x v="88"/>
    <n v="0"/>
    <n v="1"/>
    <n v="0"/>
    <x v="1"/>
    <x v="0"/>
    <x v="0"/>
  </r>
  <r>
    <n v="380"/>
    <n v="35"/>
    <x v="1"/>
    <n v="43.4"/>
    <n v="1.0209999999999999"/>
    <x v="71"/>
    <n v="72"/>
    <n v="0"/>
    <n v="39"/>
    <x v="6"/>
    <x v="1"/>
    <x v="0"/>
  </r>
  <r>
    <n v="381"/>
    <n v="24"/>
    <x v="1"/>
    <n v="30.8"/>
    <n v="0.82099999999999995"/>
    <x v="17"/>
    <n v="82"/>
    <n v="0"/>
    <n v="30"/>
    <x v="2"/>
    <x v="1"/>
    <x v="0"/>
  </r>
  <r>
    <n v="382"/>
    <n v="22"/>
    <x v="1"/>
    <n v="20"/>
    <n v="0.23599999999999999"/>
    <x v="44"/>
    <n v="0"/>
    <n v="0"/>
    <n v="22"/>
    <x v="2"/>
    <x v="1"/>
    <x v="2"/>
  </r>
  <r>
    <n v="383"/>
    <n v="21"/>
    <x v="1"/>
    <n v="25.4"/>
    <n v="0.94699999999999995"/>
    <x v="28"/>
    <n v="182"/>
    <n v="0"/>
    <n v="8"/>
    <x v="2"/>
    <x v="1"/>
    <x v="1"/>
  </r>
  <r>
    <n v="384"/>
    <n v="25"/>
    <x v="1"/>
    <n v="25.1"/>
    <n v="1.268"/>
    <x v="35"/>
    <n v="59"/>
    <n v="0"/>
    <n v="18"/>
    <x v="3"/>
    <x v="1"/>
    <x v="1"/>
  </r>
  <r>
    <n v="385"/>
    <n v="25"/>
    <x v="1"/>
    <n v="24.3"/>
    <n v="0.221"/>
    <x v="9"/>
    <n v="110"/>
    <n v="0"/>
    <n v="24"/>
    <x v="3"/>
    <x v="1"/>
    <x v="2"/>
  </r>
  <r>
    <n v="386"/>
    <n v="24"/>
    <x v="1"/>
    <n v="22.3"/>
    <n v="0.20499999999999999"/>
    <x v="22"/>
    <n v="50"/>
    <n v="0"/>
    <n v="13"/>
    <x v="2"/>
    <x v="1"/>
    <x v="2"/>
  </r>
  <r>
    <n v="387"/>
    <n v="35"/>
    <x v="1"/>
    <n v="32.299999999999997"/>
    <n v="0.66"/>
    <x v="5"/>
    <n v="0"/>
    <n v="1"/>
    <n v="29"/>
    <x v="6"/>
    <x v="0"/>
    <x v="0"/>
  </r>
  <r>
    <n v="388"/>
    <n v="45"/>
    <x v="1"/>
    <n v="43.3"/>
    <n v="0.23899999999999999"/>
    <x v="44"/>
    <n v="0"/>
    <n v="1"/>
    <n v="36"/>
    <x v="8"/>
    <x v="0"/>
    <x v="0"/>
  </r>
  <r>
    <n v="389"/>
    <n v="58"/>
    <x v="1"/>
    <n v="32"/>
    <n v="0.45200000000000001"/>
    <x v="70"/>
    <n v="285"/>
    <n v="1"/>
    <n v="26"/>
    <x v="4"/>
    <x v="0"/>
    <x v="0"/>
  </r>
  <r>
    <n v="390"/>
    <n v="28"/>
    <x v="1"/>
    <n v="31.6"/>
    <n v="0.94899999999999995"/>
    <x v="15"/>
    <n v="81"/>
    <n v="0"/>
    <n v="23"/>
    <x v="3"/>
    <x v="1"/>
    <x v="0"/>
  </r>
  <r>
    <n v="391"/>
    <n v="42"/>
    <x v="1"/>
    <n v="32"/>
    <n v="0.44400000000000001"/>
    <x v="15"/>
    <n v="196"/>
    <n v="0"/>
    <n v="29"/>
    <x v="5"/>
    <x v="1"/>
    <x v="0"/>
  </r>
  <r>
    <n v="392"/>
    <n v="27"/>
    <x v="1"/>
    <n v="45.7"/>
    <n v="0.34"/>
    <x v="14"/>
    <n v="0"/>
    <n v="1"/>
    <n v="0"/>
    <x v="3"/>
    <x v="0"/>
    <x v="0"/>
  </r>
  <r>
    <n v="393"/>
    <n v="21"/>
    <x v="1"/>
    <n v="23.7"/>
    <n v="0.38900000000000001"/>
    <x v="59"/>
    <n v="415"/>
    <n v="0"/>
    <n v="14"/>
    <x v="2"/>
    <x v="1"/>
    <x v="2"/>
  </r>
  <r>
    <n v="394"/>
    <n v="37"/>
    <x v="1"/>
    <n v="22.1"/>
    <n v="0.46300000000000002"/>
    <x v="5"/>
    <n v="87"/>
    <n v="0"/>
    <n v="12"/>
    <x v="6"/>
    <x v="1"/>
    <x v="2"/>
  </r>
  <r>
    <n v="395"/>
    <n v="31"/>
    <x v="1"/>
    <n v="32.9"/>
    <n v="0.80300000000000005"/>
    <x v="29"/>
    <n v="0"/>
    <n v="1"/>
    <n v="0"/>
    <x v="1"/>
    <x v="0"/>
    <x v="0"/>
  </r>
  <r>
    <n v="396"/>
    <n v="25"/>
    <x v="1"/>
    <n v="27.7"/>
    <n v="1.6"/>
    <x v="117"/>
    <n v="275"/>
    <n v="0"/>
    <n v="24"/>
    <x v="3"/>
    <x v="1"/>
    <x v="1"/>
  </r>
  <r>
    <n v="397"/>
    <n v="39"/>
    <x v="1"/>
    <n v="24.7"/>
    <n v="0.94399999999999995"/>
    <x v="74"/>
    <n v="115"/>
    <n v="0"/>
    <n v="34"/>
    <x v="6"/>
    <x v="1"/>
    <x v="2"/>
  </r>
  <r>
    <n v="398"/>
    <n v="22"/>
    <x v="1"/>
    <n v="34.299999999999997"/>
    <n v="0.19600000000000001"/>
    <x v="59"/>
    <n v="0"/>
    <n v="1"/>
    <n v="40"/>
    <x v="2"/>
    <x v="0"/>
    <x v="0"/>
  </r>
  <r>
    <n v="399"/>
    <n v="25"/>
    <x v="1"/>
    <n v="21.1"/>
    <n v="0.38900000000000001"/>
    <x v="118"/>
    <n v="0"/>
    <n v="0"/>
    <n v="0"/>
    <x v="3"/>
    <x v="1"/>
    <x v="2"/>
  </r>
  <r>
    <n v="400"/>
    <n v="25"/>
    <x v="1"/>
    <n v="34.9"/>
    <n v="0.24099999999999999"/>
    <x v="107"/>
    <n v="0"/>
    <n v="1"/>
    <n v="31"/>
    <x v="3"/>
    <x v="0"/>
    <x v="0"/>
  </r>
  <r>
    <n v="401"/>
    <n v="31"/>
    <x v="1"/>
    <n v="32"/>
    <n v="0.161"/>
    <x v="54"/>
    <n v="0"/>
    <n v="1"/>
    <n v="0"/>
    <x v="1"/>
    <x v="0"/>
    <x v="0"/>
  </r>
  <r>
    <n v="402"/>
    <n v="55"/>
    <x v="1"/>
    <n v="24.2"/>
    <n v="0.151"/>
    <x v="4"/>
    <n v="0"/>
    <n v="0"/>
    <n v="0"/>
    <x v="4"/>
    <x v="1"/>
    <x v="2"/>
  </r>
  <r>
    <n v="403"/>
    <n v="35"/>
    <x v="1"/>
    <n v="35"/>
    <n v="0.28599999999999998"/>
    <x v="64"/>
    <n v="88"/>
    <n v="1"/>
    <n v="41"/>
    <x v="6"/>
    <x v="0"/>
    <x v="0"/>
  </r>
  <r>
    <n v="404"/>
    <n v="38"/>
    <x v="1"/>
    <n v="31.6"/>
    <n v="0.28000000000000003"/>
    <x v="119"/>
    <n v="0"/>
    <n v="0"/>
    <n v="25"/>
    <x v="6"/>
    <x v="1"/>
    <x v="0"/>
  </r>
  <r>
    <n v="405"/>
    <n v="41"/>
    <x v="1"/>
    <n v="32.9"/>
    <n v="0.13500000000000001"/>
    <x v="11"/>
    <n v="0"/>
    <n v="1"/>
    <n v="0"/>
    <x v="5"/>
    <x v="0"/>
    <x v="0"/>
  </r>
  <r>
    <n v="406"/>
    <n v="26"/>
    <x v="1"/>
    <n v="42.1"/>
    <n v="0.52"/>
    <x v="66"/>
    <n v="165"/>
    <n v="0"/>
    <n v="32"/>
    <x v="3"/>
    <x v="1"/>
    <x v="0"/>
  </r>
  <r>
    <n v="407"/>
    <n v="46"/>
    <x v="1"/>
    <n v="28.9"/>
    <n v="0.376"/>
    <x v="7"/>
    <n v="0"/>
    <n v="1"/>
    <n v="0"/>
    <x v="8"/>
    <x v="0"/>
    <x v="1"/>
  </r>
  <r>
    <n v="408"/>
    <n v="25"/>
    <x v="1"/>
    <n v="21.9"/>
    <n v="0.33600000000000002"/>
    <x v="45"/>
    <n v="0"/>
    <n v="0"/>
    <n v="0"/>
    <x v="3"/>
    <x v="1"/>
    <x v="2"/>
  </r>
  <r>
    <n v="409"/>
    <n v="39"/>
    <x v="1"/>
    <n v="25.9"/>
    <n v="1.1910000000000001"/>
    <x v="8"/>
    <n v="0"/>
    <n v="1"/>
    <n v="0"/>
    <x v="6"/>
    <x v="0"/>
    <x v="1"/>
  </r>
  <r>
    <n v="410"/>
    <n v="28"/>
    <x v="1"/>
    <n v="42.4"/>
    <n v="0.70199999999999996"/>
    <x v="120"/>
    <n v="579"/>
    <n v="1"/>
    <n v="49"/>
    <x v="3"/>
    <x v="0"/>
    <x v="0"/>
  </r>
  <r>
    <n v="411"/>
    <n v="28"/>
    <x v="1"/>
    <n v="35.700000000000003"/>
    <n v="0.67400000000000004"/>
    <x v="34"/>
    <n v="0"/>
    <n v="0"/>
    <n v="39"/>
    <x v="3"/>
    <x v="1"/>
    <x v="0"/>
  </r>
  <r>
    <n v="412"/>
    <n v="25"/>
    <x v="1"/>
    <n v="34.4"/>
    <n v="0.52800000000000002"/>
    <x v="60"/>
    <n v="176"/>
    <n v="0"/>
    <n v="30"/>
    <x v="3"/>
    <x v="1"/>
    <x v="0"/>
  </r>
  <r>
    <n v="413"/>
    <n v="22"/>
    <x v="1"/>
    <n v="42.4"/>
    <n v="1.0760000000000001"/>
    <x v="23"/>
    <n v="310"/>
    <n v="0"/>
    <n v="23"/>
    <x v="2"/>
    <x v="1"/>
    <x v="0"/>
  </r>
  <r>
    <n v="414"/>
    <n v="21"/>
    <x v="1"/>
    <n v="26.2"/>
    <n v="0.25600000000000001"/>
    <x v="23"/>
    <n v="61"/>
    <n v="0"/>
    <n v="22"/>
    <x v="2"/>
    <x v="1"/>
    <x v="1"/>
  </r>
  <r>
    <n v="415"/>
    <n v="21"/>
    <x v="1"/>
    <n v="34.6"/>
    <n v="0.53400000000000003"/>
    <x v="33"/>
    <n v="167"/>
    <n v="1"/>
    <n v="35"/>
    <x v="2"/>
    <x v="0"/>
    <x v="0"/>
  </r>
  <r>
    <n v="416"/>
    <n v="22"/>
    <x v="1"/>
    <n v="35.700000000000003"/>
    <n v="0.25800000000000001"/>
    <x v="82"/>
    <n v="474"/>
    <n v="1"/>
    <n v="33"/>
    <x v="2"/>
    <x v="0"/>
    <x v="0"/>
  </r>
  <r>
    <n v="417"/>
    <n v="22"/>
    <x v="1"/>
    <n v="27.2"/>
    <n v="1.095"/>
    <x v="25"/>
    <n v="0"/>
    <n v="0"/>
    <n v="21"/>
    <x v="2"/>
    <x v="1"/>
    <x v="1"/>
  </r>
  <r>
    <n v="418"/>
    <n v="37"/>
    <x v="1"/>
    <n v="38.5"/>
    <n v="0.55400000000000005"/>
    <x v="70"/>
    <n v="0"/>
    <n v="1"/>
    <n v="32"/>
    <x v="6"/>
    <x v="0"/>
    <x v="0"/>
  </r>
  <r>
    <n v="419"/>
    <n v="27"/>
    <x v="1"/>
    <n v="18.2"/>
    <n v="0.624"/>
    <x v="63"/>
    <n v="0"/>
    <n v="0"/>
    <n v="0"/>
    <x v="3"/>
    <x v="1"/>
    <x v="3"/>
  </r>
  <r>
    <n v="420"/>
    <n v="28"/>
    <x v="1"/>
    <n v="26.4"/>
    <n v="0.219"/>
    <x v="55"/>
    <n v="115"/>
    <n v="1"/>
    <n v="29"/>
    <x v="3"/>
    <x v="0"/>
    <x v="1"/>
  </r>
  <r>
    <n v="421"/>
    <n v="26"/>
    <x v="1"/>
    <n v="45.3"/>
    <n v="0.50700000000000001"/>
    <x v="22"/>
    <n v="170"/>
    <n v="0"/>
    <n v="41"/>
    <x v="3"/>
    <x v="1"/>
    <x v="0"/>
  </r>
  <r>
    <n v="422"/>
    <n v="21"/>
    <x v="1"/>
    <n v="26"/>
    <n v="0.56100000000000005"/>
    <x v="121"/>
    <n v="76"/>
    <n v="0"/>
    <n v="18"/>
    <x v="2"/>
    <x v="1"/>
    <x v="1"/>
  </r>
  <r>
    <n v="423"/>
    <n v="21"/>
    <x v="1"/>
    <n v="40.6"/>
    <n v="0.496"/>
    <x v="34"/>
    <n v="78"/>
    <n v="0"/>
    <n v="46"/>
    <x v="2"/>
    <x v="1"/>
    <x v="0"/>
  </r>
  <r>
    <n v="424"/>
    <n v="21"/>
    <x v="1"/>
    <n v="30.8"/>
    <n v="0.42099999999999999"/>
    <x v="7"/>
    <n v="0"/>
    <n v="0"/>
    <n v="22"/>
    <x v="2"/>
    <x v="1"/>
    <x v="0"/>
  </r>
  <r>
    <n v="425"/>
    <n v="36"/>
    <x v="1"/>
    <n v="42.9"/>
    <n v="0.51600000000000001"/>
    <x v="73"/>
    <n v="210"/>
    <n v="1"/>
    <n v="32"/>
    <x v="6"/>
    <x v="0"/>
    <x v="0"/>
  </r>
  <r>
    <n v="426"/>
    <n v="31"/>
    <x v="1"/>
    <n v="37"/>
    <n v="0.26400000000000001"/>
    <x v="100"/>
    <n v="277"/>
    <n v="1"/>
    <n v="39"/>
    <x v="1"/>
    <x v="0"/>
    <x v="0"/>
  </r>
  <r>
    <n v="427"/>
    <n v="25"/>
    <x v="1"/>
    <n v="0"/>
    <n v="0.25600000000000001"/>
    <x v="121"/>
    <n v="0"/>
    <n v="0"/>
    <n v="0"/>
    <x v="3"/>
    <x v="1"/>
    <x v="3"/>
  </r>
  <r>
    <n v="428"/>
    <n v="38"/>
    <x v="1"/>
    <n v="34.1"/>
    <n v="0.32800000000000001"/>
    <x v="98"/>
    <n v="180"/>
    <n v="1"/>
    <n v="30"/>
    <x v="6"/>
    <x v="0"/>
    <x v="0"/>
  </r>
  <r>
    <n v="429"/>
    <n v="26"/>
    <x v="1"/>
    <n v="40.6"/>
    <n v="0.28399999999999997"/>
    <x v="99"/>
    <n v="145"/>
    <n v="0"/>
    <n v="46"/>
    <x v="3"/>
    <x v="1"/>
    <x v="0"/>
  </r>
  <r>
    <n v="430"/>
    <n v="43"/>
    <x v="1"/>
    <n v="35"/>
    <n v="0.23300000000000001"/>
    <x v="54"/>
    <n v="180"/>
    <n v="1"/>
    <n v="25"/>
    <x v="5"/>
    <x v="0"/>
    <x v="0"/>
  </r>
  <r>
    <n v="431"/>
    <n v="23"/>
    <x v="1"/>
    <n v="22.2"/>
    <n v="0.108"/>
    <x v="20"/>
    <n v="0"/>
    <n v="0"/>
    <n v="0"/>
    <x v="2"/>
    <x v="1"/>
    <x v="2"/>
  </r>
  <r>
    <n v="432"/>
    <n v="38"/>
    <x v="1"/>
    <n v="30.4"/>
    <n v="0.55100000000000005"/>
    <x v="3"/>
    <n v="85"/>
    <n v="0"/>
    <n v="16"/>
    <x v="6"/>
    <x v="1"/>
    <x v="0"/>
  </r>
  <r>
    <n v="433"/>
    <n v="22"/>
    <x v="1"/>
    <n v="30"/>
    <n v="0.52700000000000002"/>
    <x v="65"/>
    <n v="60"/>
    <n v="0"/>
    <n v="11"/>
    <x v="2"/>
    <x v="1"/>
    <x v="1"/>
  </r>
  <r>
    <n v="434"/>
    <n v="29"/>
    <x v="1"/>
    <n v="25.6"/>
    <n v="0.16700000000000001"/>
    <x v="12"/>
    <n v="0"/>
    <n v="0"/>
    <n v="0"/>
    <x v="3"/>
    <x v="1"/>
    <x v="1"/>
  </r>
  <r>
    <n v="435"/>
    <n v="36"/>
    <x v="1"/>
    <n v="24.5"/>
    <n v="1.1379999999999999"/>
    <x v="35"/>
    <n v="0"/>
    <n v="0"/>
    <n v="8"/>
    <x v="6"/>
    <x v="1"/>
    <x v="2"/>
  </r>
  <r>
    <n v="436"/>
    <n v="29"/>
    <x v="1"/>
    <n v="42.4"/>
    <n v="0.20499999999999999"/>
    <x v="52"/>
    <n v="0"/>
    <n v="1"/>
    <n v="0"/>
    <x v="3"/>
    <x v="0"/>
    <x v="0"/>
  </r>
  <r>
    <n v="437"/>
    <n v="41"/>
    <x v="1"/>
    <n v="37.4"/>
    <n v="0.24399999999999999"/>
    <x v="101"/>
    <n v="0"/>
    <n v="0"/>
    <n v="33"/>
    <x v="5"/>
    <x v="1"/>
    <x v="0"/>
  </r>
  <r>
    <n v="438"/>
    <n v="28"/>
    <x v="1"/>
    <n v="29.9"/>
    <n v="0.434"/>
    <x v="24"/>
    <n v="0"/>
    <n v="0"/>
    <n v="0"/>
    <x v="3"/>
    <x v="1"/>
    <x v="1"/>
  </r>
  <r>
    <n v="439"/>
    <n v="21"/>
    <x v="1"/>
    <n v="18.2"/>
    <n v="0.14699999999999999"/>
    <x v="25"/>
    <n v="0"/>
    <n v="0"/>
    <n v="15"/>
    <x v="2"/>
    <x v="1"/>
    <x v="3"/>
  </r>
  <r>
    <n v="440"/>
    <n v="31"/>
    <x v="1"/>
    <n v="36.799999999999997"/>
    <n v="0.72699999999999998"/>
    <x v="17"/>
    <n v="0"/>
    <n v="0"/>
    <n v="0"/>
    <x v="1"/>
    <x v="1"/>
    <x v="0"/>
  </r>
  <r>
    <n v="441"/>
    <n v="41"/>
    <x v="1"/>
    <n v="34.299999999999997"/>
    <n v="0.435"/>
    <x v="13"/>
    <n v="0"/>
    <n v="1"/>
    <n v="25"/>
    <x v="5"/>
    <x v="0"/>
    <x v="0"/>
  </r>
  <r>
    <n v="442"/>
    <n v="22"/>
    <x v="1"/>
    <n v="32.200000000000003"/>
    <n v="0.497"/>
    <x v="63"/>
    <n v="50"/>
    <n v="0"/>
    <n v="23"/>
    <x v="2"/>
    <x v="1"/>
    <x v="0"/>
  </r>
  <r>
    <n v="443"/>
    <n v="24"/>
    <x v="1"/>
    <n v="33.200000000000003"/>
    <n v="0.23"/>
    <x v="27"/>
    <n v="120"/>
    <n v="0"/>
    <n v="27"/>
    <x v="2"/>
    <x v="1"/>
    <x v="0"/>
  </r>
  <r>
    <n v="444"/>
    <n v="33"/>
    <x v="1"/>
    <n v="30.5"/>
    <n v="0.95499999999999996"/>
    <x v="85"/>
    <n v="0"/>
    <n v="1"/>
    <n v="0"/>
    <x v="1"/>
    <x v="0"/>
    <x v="0"/>
  </r>
  <r>
    <n v="445"/>
    <n v="30"/>
    <x v="1"/>
    <n v="29.7"/>
    <n v="0.38"/>
    <x v="27"/>
    <n v="0"/>
    <n v="1"/>
    <n v="12"/>
    <x v="1"/>
    <x v="0"/>
    <x v="1"/>
  </r>
  <r>
    <n v="446"/>
    <n v="25"/>
    <x v="1"/>
    <n v="59.4"/>
    <n v="2.42"/>
    <x v="37"/>
    <n v="14"/>
    <n v="1"/>
    <n v="63"/>
    <x v="3"/>
    <x v="0"/>
    <x v="0"/>
  </r>
  <r>
    <n v="447"/>
    <n v="28"/>
    <x v="1"/>
    <n v="25.3"/>
    <n v="0.65800000000000003"/>
    <x v="15"/>
    <n v="70"/>
    <n v="0"/>
    <n v="12"/>
    <x v="3"/>
    <x v="1"/>
    <x v="1"/>
  </r>
  <r>
    <n v="448"/>
    <n v="26"/>
    <x v="1"/>
    <n v="36.5"/>
    <n v="0.33"/>
    <x v="54"/>
    <n v="92"/>
    <n v="0"/>
    <n v="45"/>
    <x v="3"/>
    <x v="1"/>
    <x v="0"/>
  </r>
  <r>
    <n v="449"/>
    <n v="22"/>
    <x v="1"/>
    <n v="33.6"/>
    <n v="0.51"/>
    <x v="92"/>
    <n v="64"/>
    <n v="1"/>
    <n v="37"/>
    <x v="2"/>
    <x v="0"/>
    <x v="0"/>
  </r>
  <r>
    <n v="450"/>
    <n v="26"/>
    <x v="1"/>
    <n v="30.5"/>
    <n v="0.28499999999999998"/>
    <x v="81"/>
    <n v="63"/>
    <n v="0"/>
    <n v="18"/>
    <x v="3"/>
    <x v="1"/>
    <x v="0"/>
  </r>
  <r>
    <n v="451"/>
    <n v="23"/>
    <x v="1"/>
    <n v="21.2"/>
    <n v="0.41499999999999998"/>
    <x v="118"/>
    <n v="95"/>
    <n v="0"/>
    <n v="13"/>
    <x v="2"/>
    <x v="1"/>
    <x v="2"/>
  </r>
  <r>
    <n v="452"/>
    <n v="23"/>
    <x v="1"/>
    <n v="28.9"/>
    <n v="0.54200000000000004"/>
    <x v="68"/>
    <n v="0"/>
    <n v="1"/>
    <n v="0"/>
    <x v="2"/>
    <x v="0"/>
    <x v="1"/>
  </r>
  <r>
    <n v="453"/>
    <n v="25"/>
    <x v="1"/>
    <n v="39.9"/>
    <n v="0.38100000000000001"/>
    <x v="104"/>
    <n v="210"/>
    <n v="0"/>
    <n v="32"/>
    <x v="3"/>
    <x v="1"/>
    <x v="0"/>
  </r>
  <r>
    <n v="454"/>
    <n v="72"/>
    <x v="1"/>
    <n v="19.600000000000001"/>
    <n v="0.83199999999999996"/>
    <x v="22"/>
    <n v="0"/>
    <n v="0"/>
    <n v="0"/>
    <x v="10"/>
    <x v="1"/>
    <x v="2"/>
  </r>
  <r>
    <n v="455"/>
    <n v="24"/>
    <x v="1"/>
    <n v="37.799999999999997"/>
    <n v="0.498"/>
    <x v="15"/>
    <n v="105"/>
    <n v="0"/>
    <n v="28"/>
    <x v="2"/>
    <x v="1"/>
    <x v="0"/>
  </r>
  <r>
    <n v="456"/>
    <n v="38"/>
    <x v="1"/>
    <n v="33.6"/>
    <n v="0.21199999999999999"/>
    <x v="122"/>
    <n v="0"/>
    <n v="1"/>
    <n v="30"/>
    <x v="6"/>
    <x v="0"/>
    <x v="0"/>
  </r>
  <r>
    <n v="457"/>
    <n v="62"/>
    <x v="1"/>
    <n v="26.7"/>
    <n v="0.68700000000000006"/>
    <x v="99"/>
    <n v="0"/>
    <n v="0"/>
    <n v="0"/>
    <x v="7"/>
    <x v="1"/>
    <x v="1"/>
  </r>
  <r>
    <n v="458"/>
    <n v="24"/>
    <x v="1"/>
    <n v="30.2"/>
    <n v="0.36399999999999999"/>
    <x v="106"/>
    <n v="71"/>
    <n v="0"/>
    <n v="28"/>
    <x v="2"/>
    <x v="1"/>
    <x v="0"/>
  </r>
  <r>
    <n v="459"/>
    <n v="51"/>
    <x v="1"/>
    <n v="37.6"/>
    <n v="1.0009999999999999"/>
    <x v="0"/>
    <n v="237"/>
    <n v="1"/>
    <n v="48"/>
    <x v="0"/>
    <x v="0"/>
    <x v="0"/>
  </r>
  <r>
    <n v="460"/>
    <n v="81"/>
    <x v="1"/>
    <n v="25.9"/>
    <n v="0.46"/>
    <x v="68"/>
    <n v="60"/>
    <n v="0"/>
    <n v="33"/>
    <x v="11"/>
    <x v="1"/>
    <x v="1"/>
  </r>
  <r>
    <n v="461"/>
    <n v="48"/>
    <x v="1"/>
    <n v="20.8"/>
    <n v="0.73299999999999998"/>
    <x v="81"/>
    <n v="56"/>
    <n v="0"/>
    <n v="22"/>
    <x v="8"/>
    <x v="1"/>
    <x v="2"/>
  </r>
  <r>
    <n v="462"/>
    <n v="26"/>
    <x v="1"/>
    <n v="21.8"/>
    <n v="0.41599999999999998"/>
    <x v="43"/>
    <n v="0"/>
    <n v="0"/>
    <n v="0"/>
    <x v="3"/>
    <x v="1"/>
    <x v="2"/>
  </r>
  <r>
    <n v="463"/>
    <n v="39"/>
    <x v="1"/>
    <n v="35.299999999999997"/>
    <n v="0.70499999999999996"/>
    <x v="62"/>
    <n v="49"/>
    <n v="0"/>
    <n v="40"/>
    <x v="6"/>
    <x v="1"/>
    <x v="0"/>
  </r>
  <r>
    <n v="464"/>
    <n v="37"/>
    <x v="1"/>
    <n v="27.6"/>
    <n v="0.25800000000000001"/>
    <x v="30"/>
    <n v="0"/>
    <n v="0"/>
    <n v="30"/>
    <x v="6"/>
    <x v="1"/>
    <x v="1"/>
  </r>
  <r>
    <n v="465"/>
    <n v="34"/>
    <x v="1"/>
    <n v="24"/>
    <n v="1.022"/>
    <x v="7"/>
    <n v="0"/>
    <n v="0"/>
    <n v="0"/>
    <x v="1"/>
    <x v="1"/>
    <x v="2"/>
  </r>
  <r>
    <n v="466"/>
    <n v="21"/>
    <x v="1"/>
    <n v="21.8"/>
    <n v="0.45200000000000001"/>
    <x v="78"/>
    <n v="105"/>
    <n v="0"/>
    <n v="13"/>
    <x v="2"/>
    <x v="1"/>
    <x v="2"/>
  </r>
  <r>
    <n v="467"/>
    <n v="22"/>
    <x v="1"/>
    <n v="27.8"/>
    <n v="0.26900000000000002"/>
    <x v="62"/>
    <n v="36"/>
    <n v="0"/>
    <n v="10"/>
    <x v="2"/>
    <x v="1"/>
    <x v="1"/>
  </r>
  <r>
    <n v="468"/>
    <n v="25"/>
    <x v="1"/>
    <n v="36.799999999999997"/>
    <n v="0.6"/>
    <x v="25"/>
    <n v="100"/>
    <n v="0"/>
    <n v="36"/>
    <x v="3"/>
    <x v="1"/>
    <x v="0"/>
  </r>
  <r>
    <n v="469"/>
    <n v="38"/>
    <x v="1"/>
    <n v="30"/>
    <n v="0.183"/>
    <x v="81"/>
    <n v="0"/>
    <n v="1"/>
    <n v="0"/>
    <x v="6"/>
    <x v="0"/>
    <x v="1"/>
  </r>
  <r>
    <n v="470"/>
    <n v="27"/>
    <x v="1"/>
    <n v="46.1"/>
    <n v="0.57099999999999995"/>
    <x v="86"/>
    <n v="140"/>
    <n v="0"/>
    <n v="41"/>
    <x v="3"/>
    <x v="1"/>
    <x v="0"/>
  </r>
  <r>
    <n v="471"/>
    <n v="28"/>
    <x v="1"/>
    <n v="41.3"/>
    <n v="0.60699999999999998"/>
    <x v="70"/>
    <n v="0"/>
    <n v="0"/>
    <n v="40"/>
    <x v="3"/>
    <x v="1"/>
    <x v="0"/>
  </r>
  <r>
    <n v="472"/>
    <n v="22"/>
    <x v="1"/>
    <n v="33.200000000000003"/>
    <n v="0.17"/>
    <x v="4"/>
    <n v="0"/>
    <n v="0"/>
    <n v="38"/>
    <x v="2"/>
    <x v="1"/>
    <x v="0"/>
  </r>
  <r>
    <n v="473"/>
    <n v="22"/>
    <x v="1"/>
    <n v="38.799999999999997"/>
    <n v="0.25900000000000001"/>
    <x v="22"/>
    <n v="0"/>
    <n v="0"/>
    <n v="27"/>
    <x v="2"/>
    <x v="1"/>
    <x v="0"/>
  </r>
  <r>
    <n v="474"/>
    <n v="50"/>
    <x v="1"/>
    <n v="29.9"/>
    <n v="0.21"/>
    <x v="64"/>
    <n v="0"/>
    <n v="0"/>
    <n v="0"/>
    <x v="0"/>
    <x v="1"/>
    <x v="1"/>
  </r>
  <r>
    <n v="475"/>
    <n v="24"/>
    <x v="1"/>
    <n v="28.9"/>
    <n v="0.126"/>
    <x v="53"/>
    <n v="0"/>
    <n v="0"/>
    <n v="0"/>
    <x v="2"/>
    <x v="1"/>
    <x v="1"/>
  </r>
  <r>
    <n v="476"/>
    <n v="59"/>
    <x v="1"/>
    <n v="27.3"/>
    <n v="0.23100000000000001"/>
    <x v="4"/>
    <n v="0"/>
    <n v="0"/>
    <n v="27"/>
    <x v="4"/>
    <x v="1"/>
    <x v="1"/>
  </r>
  <r>
    <n v="477"/>
    <n v="29"/>
    <x v="1"/>
    <n v="33.700000000000003"/>
    <n v="0.71099999999999997"/>
    <x v="44"/>
    <n v="191"/>
    <n v="1"/>
    <n v="45"/>
    <x v="3"/>
    <x v="0"/>
    <x v="0"/>
  </r>
  <r>
    <n v="478"/>
    <n v="31"/>
    <x v="1"/>
    <n v="23.8"/>
    <n v="0.46600000000000003"/>
    <x v="53"/>
    <n v="110"/>
    <n v="0"/>
    <n v="17"/>
    <x v="1"/>
    <x v="1"/>
    <x v="2"/>
  </r>
  <r>
    <n v="479"/>
    <n v="39"/>
    <x v="1"/>
    <n v="25.9"/>
    <n v="0.16200000000000001"/>
    <x v="19"/>
    <n v="75"/>
    <n v="0"/>
    <n v="38"/>
    <x v="6"/>
    <x v="1"/>
    <x v="1"/>
  </r>
  <r>
    <n v="480"/>
    <n v="63"/>
    <x v="1"/>
    <n v="28"/>
    <n v="0.41899999999999998"/>
    <x v="80"/>
    <n v="0"/>
    <n v="0"/>
    <n v="31"/>
    <x v="7"/>
    <x v="1"/>
    <x v="1"/>
  </r>
  <r>
    <n v="481"/>
    <n v="35"/>
    <x v="1"/>
    <n v="35.5"/>
    <n v="0.34399999999999997"/>
    <x v="29"/>
    <n v="328"/>
    <n v="1"/>
    <n v="30"/>
    <x v="6"/>
    <x v="0"/>
    <x v="0"/>
  </r>
  <r>
    <n v="482"/>
    <n v="29"/>
    <x v="1"/>
    <n v="35.200000000000003"/>
    <n v="0.19700000000000001"/>
    <x v="66"/>
    <n v="0"/>
    <n v="0"/>
    <n v="37"/>
    <x v="3"/>
    <x v="1"/>
    <x v="0"/>
  </r>
  <r>
    <n v="483"/>
    <n v="28"/>
    <x v="1"/>
    <n v="27.8"/>
    <n v="0.30599999999999999"/>
    <x v="1"/>
    <n v="49"/>
    <n v="0"/>
    <n v="22"/>
    <x v="3"/>
    <x v="1"/>
    <x v="1"/>
  </r>
  <r>
    <n v="484"/>
    <n v="23"/>
    <x v="1"/>
    <n v="38.200000000000003"/>
    <n v="0.23300000000000001"/>
    <x v="50"/>
    <n v="125"/>
    <n v="0"/>
    <n v="31"/>
    <x v="2"/>
    <x v="1"/>
    <x v="0"/>
  </r>
  <r>
    <n v="485"/>
    <n v="31"/>
    <x v="1"/>
    <n v="44.2"/>
    <n v="0.63"/>
    <x v="26"/>
    <n v="0"/>
    <n v="1"/>
    <n v="0"/>
    <x v="1"/>
    <x v="0"/>
    <x v="0"/>
  </r>
  <r>
    <n v="486"/>
    <n v="24"/>
    <x v="1"/>
    <n v="42.3"/>
    <n v="0.36499999999999999"/>
    <x v="99"/>
    <n v="250"/>
    <n v="1"/>
    <n v="42"/>
    <x v="2"/>
    <x v="0"/>
    <x v="0"/>
  </r>
  <r>
    <n v="487"/>
    <n v="21"/>
    <x v="1"/>
    <n v="40.700000000000003"/>
    <n v="0.53600000000000003"/>
    <x v="12"/>
    <n v="480"/>
    <n v="0"/>
    <n v="41"/>
    <x v="2"/>
    <x v="1"/>
    <x v="0"/>
  </r>
  <r>
    <n v="488"/>
    <n v="58"/>
    <x v="1"/>
    <n v="46.5"/>
    <n v="1.159"/>
    <x v="82"/>
    <n v="265"/>
    <n v="0"/>
    <n v="32"/>
    <x v="4"/>
    <x v="1"/>
    <x v="0"/>
  </r>
  <r>
    <n v="489"/>
    <n v="28"/>
    <x v="1"/>
    <n v="25.6"/>
    <n v="0.29399999999999998"/>
    <x v="20"/>
    <n v="0"/>
    <n v="0"/>
    <n v="17"/>
    <x v="3"/>
    <x v="1"/>
    <x v="1"/>
  </r>
  <r>
    <n v="490"/>
    <n v="67"/>
    <x v="1"/>
    <n v="26.1"/>
    <n v="0.55100000000000005"/>
    <x v="97"/>
    <n v="0"/>
    <n v="0"/>
    <n v="0"/>
    <x v="9"/>
    <x v="1"/>
    <x v="1"/>
  </r>
  <r>
    <n v="491"/>
    <n v="24"/>
    <x v="1"/>
    <n v="36.799999999999997"/>
    <n v="0.629"/>
    <x v="63"/>
    <n v="66"/>
    <n v="0"/>
    <n v="28"/>
    <x v="2"/>
    <x v="1"/>
    <x v="0"/>
  </r>
  <r>
    <n v="492"/>
    <n v="42"/>
    <x v="1"/>
    <n v="33.5"/>
    <n v="0.29199999999999998"/>
    <x v="3"/>
    <n v="0"/>
    <n v="0"/>
    <n v="30"/>
    <x v="5"/>
    <x v="1"/>
    <x v="0"/>
  </r>
  <r>
    <n v="493"/>
    <n v="33"/>
    <x v="1"/>
    <n v="32.799999999999997"/>
    <n v="0.14499999999999999"/>
    <x v="20"/>
    <n v="0"/>
    <n v="0"/>
    <n v="38"/>
    <x v="1"/>
    <x v="1"/>
    <x v="0"/>
  </r>
  <r>
    <n v="494"/>
    <n v="45"/>
    <x v="1"/>
    <n v="28.9"/>
    <n v="1.1439999999999999"/>
    <x v="9"/>
    <n v="122"/>
    <n v="1"/>
    <n v="18"/>
    <x v="8"/>
    <x v="0"/>
    <x v="1"/>
  </r>
  <r>
    <n v="495"/>
    <n v="22"/>
    <x v="1"/>
    <n v="0"/>
    <n v="0.17399999999999999"/>
    <x v="65"/>
    <n v="0"/>
    <n v="0"/>
    <n v="0"/>
    <x v="2"/>
    <x v="1"/>
    <x v="3"/>
  </r>
  <r>
    <n v="496"/>
    <n v="66"/>
    <x v="1"/>
    <n v="26.6"/>
    <n v="0.30399999999999999"/>
    <x v="14"/>
    <n v="0"/>
    <n v="0"/>
    <n v="0"/>
    <x v="9"/>
    <x v="1"/>
    <x v="1"/>
  </r>
  <r>
    <n v="497"/>
    <n v="30"/>
    <x v="1"/>
    <n v="26"/>
    <n v="0.29199999999999998"/>
    <x v="10"/>
    <n v="0"/>
    <n v="0"/>
    <n v="0"/>
    <x v="1"/>
    <x v="1"/>
    <x v="1"/>
  </r>
  <r>
    <n v="498"/>
    <n v="25"/>
    <x v="1"/>
    <n v="30.1"/>
    <n v="0.54700000000000004"/>
    <x v="67"/>
    <n v="76"/>
    <n v="0"/>
    <n v="15"/>
    <x v="3"/>
    <x v="1"/>
    <x v="0"/>
  </r>
  <r>
    <n v="499"/>
    <n v="55"/>
    <x v="1"/>
    <n v="25.1"/>
    <n v="0.16300000000000001"/>
    <x v="123"/>
    <n v="145"/>
    <n v="1"/>
    <n v="33"/>
    <x v="4"/>
    <x v="0"/>
    <x v="1"/>
  </r>
  <r>
    <n v="500"/>
    <n v="39"/>
    <x v="1"/>
    <n v="29.3"/>
    <n v="0.83899999999999997"/>
    <x v="86"/>
    <n v="193"/>
    <n v="0"/>
    <n v="32"/>
    <x v="6"/>
    <x v="1"/>
    <x v="1"/>
  </r>
  <r>
    <n v="501"/>
    <n v="21"/>
    <x v="1"/>
    <n v="25.2"/>
    <n v="0.313"/>
    <x v="27"/>
    <n v="71"/>
    <n v="0"/>
    <n v="19"/>
    <x v="2"/>
    <x v="1"/>
    <x v="1"/>
  </r>
  <r>
    <n v="502"/>
    <n v="28"/>
    <x v="1"/>
    <n v="37.200000000000003"/>
    <n v="0.26700000000000002"/>
    <x v="50"/>
    <n v="0"/>
    <n v="0"/>
    <n v="32"/>
    <x v="3"/>
    <x v="1"/>
    <x v="0"/>
  </r>
  <r>
    <n v="503"/>
    <n v="41"/>
    <x v="1"/>
    <n v="39"/>
    <n v="0.72699999999999998"/>
    <x v="57"/>
    <n v="0"/>
    <n v="1"/>
    <n v="41"/>
    <x v="5"/>
    <x v="0"/>
    <x v="0"/>
  </r>
  <r>
    <n v="504"/>
    <n v="41"/>
    <x v="1"/>
    <n v="33.299999999999997"/>
    <n v="0.73799999999999999"/>
    <x v="121"/>
    <n v="79"/>
    <n v="0"/>
    <n v="25"/>
    <x v="5"/>
    <x v="1"/>
    <x v="0"/>
  </r>
  <r>
    <n v="505"/>
    <n v="40"/>
    <x v="1"/>
    <n v="37.299999999999997"/>
    <n v="0.23799999999999999"/>
    <x v="74"/>
    <n v="0"/>
    <n v="0"/>
    <n v="39"/>
    <x v="5"/>
    <x v="1"/>
    <x v="0"/>
  </r>
  <r>
    <n v="506"/>
    <n v="38"/>
    <x v="1"/>
    <n v="33.299999999999997"/>
    <n v="0.26300000000000001"/>
    <x v="94"/>
    <n v="0"/>
    <n v="0"/>
    <n v="0"/>
    <x v="6"/>
    <x v="1"/>
    <x v="0"/>
  </r>
  <r>
    <n v="507"/>
    <n v="35"/>
    <x v="1"/>
    <n v="36.5"/>
    <n v="0.314"/>
    <x v="37"/>
    <n v="90"/>
    <n v="1"/>
    <n v="26"/>
    <x v="6"/>
    <x v="0"/>
    <x v="0"/>
  </r>
  <r>
    <n v="508"/>
    <n v="21"/>
    <x v="1"/>
    <n v="28.6"/>
    <n v="0.69199999999999995"/>
    <x v="96"/>
    <n v="170"/>
    <n v="0"/>
    <n v="23"/>
    <x v="2"/>
    <x v="1"/>
    <x v="1"/>
  </r>
  <r>
    <n v="509"/>
    <n v="21"/>
    <x v="1"/>
    <n v="30.4"/>
    <n v="0.96799999999999997"/>
    <x v="50"/>
    <n v="76"/>
    <n v="0"/>
    <n v="23"/>
    <x v="2"/>
    <x v="1"/>
    <x v="0"/>
  </r>
  <r>
    <n v="510"/>
    <n v="64"/>
    <x v="1"/>
    <n v="25"/>
    <n v="0.40899999999999997"/>
    <x v="81"/>
    <n v="0"/>
    <n v="0"/>
    <n v="0"/>
    <x v="7"/>
    <x v="1"/>
    <x v="1"/>
  </r>
  <r>
    <n v="511"/>
    <n v="46"/>
    <x v="1"/>
    <n v="29.7"/>
    <n v="0.29699999999999999"/>
    <x v="50"/>
    <n v="0"/>
    <n v="1"/>
    <n v="31"/>
    <x v="8"/>
    <x v="0"/>
    <x v="1"/>
  </r>
  <r>
    <n v="512"/>
    <n v="21"/>
    <x v="1"/>
    <n v="22.1"/>
    <n v="0.20699999999999999"/>
    <x v="12"/>
    <n v="210"/>
    <n v="0"/>
    <n v="17"/>
    <x v="2"/>
    <x v="1"/>
    <x v="2"/>
  </r>
  <r>
    <n v="513"/>
    <n v="58"/>
    <x v="1"/>
    <n v="24.2"/>
    <n v="0.2"/>
    <x v="104"/>
    <n v="0"/>
    <n v="0"/>
    <n v="0"/>
    <x v="4"/>
    <x v="1"/>
    <x v="2"/>
  </r>
  <r>
    <n v="514"/>
    <n v="22"/>
    <x v="1"/>
    <n v="27.3"/>
    <n v="0.52500000000000002"/>
    <x v="104"/>
    <n v="0"/>
    <n v="0"/>
    <n v="0"/>
    <x v="2"/>
    <x v="1"/>
    <x v="1"/>
  </r>
  <r>
    <n v="515"/>
    <n v="24"/>
    <x v="1"/>
    <n v="25.6"/>
    <n v="0.154"/>
    <x v="20"/>
    <n v="86"/>
    <n v="0"/>
    <n v="19"/>
    <x v="2"/>
    <x v="1"/>
    <x v="1"/>
  </r>
  <r>
    <n v="516"/>
    <n v="28"/>
    <x v="1"/>
    <n v="31.6"/>
    <n v="0.26800000000000002"/>
    <x v="72"/>
    <n v="105"/>
    <n v="1"/>
    <n v="18"/>
    <x v="3"/>
    <x v="0"/>
    <x v="0"/>
  </r>
  <r>
    <n v="517"/>
    <n v="53"/>
    <x v="1"/>
    <n v="30.3"/>
    <n v="0.77100000000000002"/>
    <x v="26"/>
    <n v="165"/>
    <n v="1"/>
    <n v="34"/>
    <x v="0"/>
    <x v="0"/>
    <x v="0"/>
  </r>
  <r>
    <n v="518"/>
    <n v="51"/>
    <x v="1"/>
    <n v="37.6"/>
    <n v="0.30399999999999999"/>
    <x v="9"/>
    <n v="0"/>
    <n v="0"/>
    <n v="0"/>
    <x v="0"/>
    <x v="1"/>
    <x v="0"/>
  </r>
  <r>
    <n v="519"/>
    <n v="41"/>
    <x v="1"/>
    <n v="32.799999999999997"/>
    <n v="0.18"/>
    <x v="76"/>
    <n v="0"/>
    <n v="0"/>
    <n v="0"/>
    <x v="5"/>
    <x v="1"/>
    <x v="0"/>
  </r>
  <r>
    <n v="520"/>
    <n v="60"/>
    <x v="1"/>
    <n v="19.600000000000001"/>
    <n v="0.58199999999999996"/>
    <x v="55"/>
    <n v="326"/>
    <n v="0"/>
    <n v="7"/>
    <x v="7"/>
    <x v="1"/>
    <x v="2"/>
  </r>
  <r>
    <n v="521"/>
    <n v="25"/>
    <x v="1"/>
    <n v="25"/>
    <n v="0.187"/>
    <x v="124"/>
    <n v="66"/>
    <n v="0"/>
    <n v="32"/>
    <x v="3"/>
    <x v="1"/>
    <x v="1"/>
  </r>
  <r>
    <n v="522"/>
    <n v="26"/>
    <x v="1"/>
    <n v="33.200000000000003"/>
    <n v="0.30499999999999999"/>
    <x v="78"/>
    <n v="130"/>
    <n v="0"/>
    <n v="33"/>
    <x v="3"/>
    <x v="1"/>
    <x v="0"/>
  </r>
  <r>
    <n v="523"/>
    <n v="26"/>
    <x v="1"/>
    <n v="0"/>
    <n v="0.189"/>
    <x v="53"/>
    <n v="0"/>
    <n v="0"/>
    <n v="0"/>
    <x v="3"/>
    <x v="1"/>
    <x v="3"/>
  </r>
  <r>
    <n v="524"/>
    <n v="45"/>
    <x v="1"/>
    <n v="34.200000000000003"/>
    <n v="0.65200000000000002"/>
    <x v="96"/>
    <n v="0"/>
    <n v="1"/>
    <n v="0"/>
    <x v="8"/>
    <x v="0"/>
    <x v="0"/>
  </r>
  <r>
    <n v="525"/>
    <n v="24"/>
    <x v="1"/>
    <n v="31.6"/>
    <n v="0.151"/>
    <x v="9"/>
    <n v="0"/>
    <n v="0"/>
    <n v="0"/>
    <x v="2"/>
    <x v="1"/>
    <x v="0"/>
  </r>
  <r>
    <n v="526"/>
    <n v="21"/>
    <x v="1"/>
    <n v="21.8"/>
    <n v="0.44400000000000001"/>
    <x v="93"/>
    <n v="0"/>
    <n v="0"/>
    <n v="18"/>
    <x v="2"/>
    <x v="1"/>
    <x v="2"/>
  </r>
  <r>
    <n v="527"/>
    <n v="21"/>
    <x v="1"/>
    <n v="18.2"/>
    <n v="0.29899999999999999"/>
    <x v="25"/>
    <n v="82"/>
    <n v="0"/>
    <n v="19"/>
    <x v="2"/>
    <x v="1"/>
    <x v="3"/>
  </r>
  <r>
    <n v="528"/>
    <n v="24"/>
    <x v="1"/>
    <n v="26.3"/>
    <n v="0.107"/>
    <x v="5"/>
    <n v="105"/>
    <n v="0"/>
    <n v="15"/>
    <x v="2"/>
    <x v="1"/>
    <x v="1"/>
  </r>
  <r>
    <n v="529"/>
    <n v="22"/>
    <x v="1"/>
    <n v="30.8"/>
    <n v="0.49299999999999999"/>
    <x v="27"/>
    <n v="188"/>
    <n v="0"/>
    <n v="31"/>
    <x v="2"/>
    <x v="1"/>
    <x v="0"/>
  </r>
  <r>
    <n v="530"/>
    <n v="31"/>
    <x v="1"/>
    <n v="24.6"/>
    <n v="0.66"/>
    <x v="36"/>
    <n v="0"/>
    <n v="0"/>
    <n v="0"/>
    <x v="1"/>
    <x v="1"/>
    <x v="2"/>
  </r>
  <r>
    <n v="531"/>
    <n v="22"/>
    <x v="1"/>
    <n v="29.8"/>
    <n v="0.71699999999999997"/>
    <x v="32"/>
    <n v="106"/>
    <n v="0"/>
    <n v="18"/>
    <x v="2"/>
    <x v="1"/>
    <x v="1"/>
  </r>
  <r>
    <n v="532"/>
    <n v="24"/>
    <x v="1"/>
    <n v="45.3"/>
    <n v="0.68600000000000005"/>
    <x v="17"/>
    <n v="0"/>
    <n v="0"/>
    <n v="0"/>
    <x v="2"/>
    <x v="1"/>
    <x v="0"/>
  </r>
  <r>
    <n v="533"/>
    <n v="29"/>
    <x v="1"/>
    <n v="41.3"/>
    <n v="0.91700000000000004"/>
    <x v="106"/>
    <n v="65"/>
    <n v="0"/>
    <n v="52"/>
    <x v="3"/>
    <x v="1"/>
    <x v="0"/>
  </r>
  <r>
    <n v="534"/>
    <n v="31"/>
    <x v="1"/>
    <n v="29.8"/>
    <n v="0.501"/>
    <x v="104"/>
    <n v="0"/>
    <n v="0"/>
    <n v="0"/>
    <x v="1"/>
    <x v="1"/>
    <x v="1"/>
  </r>
  <r>
    <n v="535"/>
    <n v="24"/>
    <x v="1"/>
    <n v="33.299999999999997"/>
    <n v="1.2509999999999999"/>
    <x v="111"/>
    <n v="56"/>
    <n v="0"/>
    <n v="30"/>
    <x v="2"/>
    <x v="1"/>
    <x v="0"/>
  </r>
  <r>
    <n v="536"/>
    <n v="23"/>
    <x v="1"/>
    <n v="32.9"/>
    <n v="0.30199999999999999"/>
    <x v="80"/>
    <n v="0"/>
    <n v="1"/>
    <n v="0"/>
    <x v="2"/>
    <x v="0"/>
    <x v="0"/>
  </r>
  <r>
    <n v="537"/>
    <n v="46"/>
    <x v="1"/>
    <n v="29.6"/>
    <n v="0.19700000000000001"/>
    <x v="44"/>
    <n v="0"/>
    <n v="0"/>
    <n v="0"/>
    <x v="8"/>
    <x v="1"/>
    <x v="1"/>
  </r>
  <r>
    <n v="538"/>
    <n v="67"/>
    <x v="1"/>
    <n v="21.7"/>
    <n v="0.73499999999999999"/>
    <x v="87"/>
    <n v="0"/>
    <n v="0"/>
    <n v="0"/>
    <x v="9"/>
    <x v="1"/>
    <x v="2"/>
  </r>
  <r>
    <n v="539"/>
    <n v="23"/>
    <x v="1"/>
    <n v="36.299999999999997"/>
    <n v="0.80400000000000005"/>
    <x v="117"/>
    <n v="210"/>
    <n v="0"/>
    <n v="37"/>
    <x v="2"/>
    <x v="1"/>
    <x v="0"/>
  </r>
  <r>
    <n v="540"/>
    <n v="32"/>
    <x v="1"/>
    <n v="36.4"/>
    <n v="0.96799999999999997"/>
    <x v="55"/>
    <n v="155"/>
    <n v="1"/>
    <n v="49"/>
    <x v="1"/>
    <x v="0"/>
    <x v="0"/>
  </r>
  <r>
    <n v="541"/>
    <n v="43"/>
    <x v="1"/>
    <n v="39.4"/>
    <n v="0.66100000000000003"/>
    <x v="15"/>
    <n v="215"/>
    <n v="1"/>
    <n v="40"/>
    <x v="5"/>
    <x v="0"/>
    <x v="0"/>
  </r>
  <r>
    <n v="542"/>
    <n v="27"/>
    <x v="1"/>
    <n v="32.4"/>
    <n v="0.54900000000000004"/>
    <x v="84"/>
    <n v="190"/>
    <n v="1"/>
    <n v="25"/>
    <x v="3"/>
    <x v="0"/>
    <x v="0"/>
  </r>
  <r>
    <n v="543"/>
    <n v="56"/>
    <x v="1"/>
    <n v="34.9"/>
    <n v="0.82499999999999996"/>
    <x v="35"/>
    <n v="0"/>
    <n v="1"/>
    <n v="32"/>
    <x v="4"/>
    <x v="0"/>
    <x v="0"/>
  </r>
  <r>
    <n v="544"/>
    <n v="25"/>
    <x v="1"/>
    <n v="39.5"/>
    <n v="0.159"/>
    <x v="50"/>
    <n v="56"/>
    <n v="0"/>
    <n v="23"/>
    <x v="3"/>
    <x v="1"/>
    <x v="0"/>
  </r>
  <r>
    <n v="545"/>
    <n v="29"/>
    <x v="1"/>
    <n v="32"/>
    <n v="0.36499999999999999"/>
    <x v="30"/>
    <n v="76"/>
    <n v="0"/>
    <n v="29"/>
    <x v="3"/>
    <x v="1"/>
    <x v="0"/>
  </r>
  <r>
    <n v="546"/>
    <n v="37"/>
    <x v="1"/>
    <n v="34.5"/>
    <n v="0.42299999999999999"/>
    <x v="125"/>
    <n v="225"/>
    <n v="1"/>
    <n v="35"/>
    <x v="6"/>
    <x v="0"/>
    <x v="0"/>
  </r>
  <r>
    <n v="547"/>
    <n v="53"/>
    <x v="1"/>
    <n v="43.6"/>
    <n v="1.034"/>
    <x v="49"/>
    <n v="207"/>
    <n v="1"/>
    <n v="27"/>
    <x v="0"/>
    <x v="0"/>
    <x v="0"/>
  </r>
  <r>
    <n v="548"/>
    <n v="28"/>
    <x v="1"/>
    <n v="33.1"/>
    <n v="0.16"/>
    <x v="59"/>
    <n v="166"/>
    <n v="0"/>
    <n v="21"/>
    <x v="3"/>
    <x v="1"/>
    <x v="0"/>
  </r>
  <r>
    <n v="549"/>
    <n v="50"/>
    <x v="1"/>
    <n v="32.799999999999997"/>
    <n v="0.34100000000000003"/>
    <x v="103"/>
    <n v="67"/>
    <n v="0"/>
    <n v="43"/>
    <x v="0"/>
    <x v="1"/>
    <x v="0"/>
  </r>
  <r>
    <n v="550"/>
    <n v="37"/>
    <x v="1"/>
    <n v="28.5"/>
    <n v="0.68"/>
    <x v="13"/>
    <n v="0"/>
    <n v="0"/>
    <n v="31"/>
    <x v="6"/>
    <x v="1"/>
    <x v="1"/>
  </r>
  <r>
    <n v="551"/>
    <n v="21"/>
    <x v="1"/>
    <n v="27.4"/>
    <n v="0.20399999999999999"/>
    <x v="5"/>
    <n v="0"/>
    <n v="0"/>
    <n v="28"/>
    <x v="2"/>
    <x v="1"/>
    <x v="1"/>
  </r>
  <r>
    <n v="552"/>
    <n v="25"/>
    <x v="1"/>
    <n v="31.9"/>
    <n v="0.59099999999999997"/>
    <x v="50"/>
    <n v="106"/>
    <n v="0"/>
    <n v="30"/>
    <x v="3"/>
    <x v="1"/>
    <x v="0"/>
  </r>
  <r>
    <n v="553"/>
    <n v="66"/>
    <x v="1"/>
    <n v="27.8"/>
    <n v="0.247"/>
    <x v="53"/>
    <n v="0"/>
    <n v="0"/>
    <n v="0"/>
    <x v="9"/>
    <x v="1"/>
    <x v="1"/>
  </r>
  <r>
    <n v="554"/>
    <n v="23"/>
    <x v="2"/>
    <n v="29.9"/>
    <n v="0.42199999999999999"/>
    <x v="30"/>
    <n v="44"/>
    <n v="0"/>
    <n v="24"/>
    <x v="2"/>
    <x v="1"/>
    <x v="1"/>
  </r>
  <r>
    <n v="555"/>
    <n v="28"/>
    <x v="2"/>
    <n v="36.9"/>
    <n v="0.47099999999999997"/>
    <x v="50"/>
    <n v="115"/>
    <n v="0"/>
    <n v="23"/>
    <x v="3"/>
    <x v="1"/>
    <x v="0"/>
  </r>
  <r>
    <n v="556"/>
    <n v="37"/>
    <x v="2"/>
    <n v="25.5"/>
    <n v="0.161"/>
    <x v="78"/>
    <n v="215"/>
    <n v="0"/>
    <n v="33"/>
    <x v="6"/>
    <x v="1"/>
    <x v="1"/>
  </r>
  <r>
    <n v="557"/>
    <n v="30"/>
    <x v="2"/>
    <n v="38.1"/>
    <n v="0.218"/>
    <x v="25"/>
    <n v="0"/>
    <n v="0"/>
    <n v="40"/>
    <x v="1"/>
    <x v="1"/>
    <x v="0"/>
  </r>
  <r>
    <n v="558"/>
    <n v="58"/>
    <x v="2"/>
    <n v="27.8"/>
    <n v="0.23699999999999999"/>
    <x v="10"/>
    <n v="0"/>
    <n v="0"/>
    <n v="0"/>
    <x v="4"/>
    <x v="1"/>
    <x v="1"/>
  </r>
  <r>
    <n v="559"/>
    <n v="42"/>
    <x v="2"/>
    <n v="46.2"/>
    <n v="0.126"/>
    <x v="18"/>
    <n v="0"/>
    <n v="0"/>
    <n v="40"/>
    <x v="5"/>
    <x v="1"/>
    <x v="0"/>
  </r>
  <r>
    <n v="560"/>
    <n v="35"/>
    <x v="2"/>
    <n v="30.1"/>
    <n v="0.3"/>
    <x v="1"/>
    <n v="0"/>
    <n v="0"/>
    <n v="0"/>
    <x v="6"/>
    <x v="1"/>
    <x v="0"/>
  </r>
  <r>
    <n v="561"/>
    <n v="54"/>
    <x v="2"/>
    <n v="33.799999999999997"/>
    <n v="0.121"/>
    <x v="9"/>
    <n v="0"/>
    <n v="1"/>
    <n v="0"/>
    <x v="0"/>
    <x v="0"/>
    <x v="0"/>
  </r>
  <r>
    <n v="562"/>
    <n v="28"/>
    <x v="2"/>
    <n v="41.3"/>
    <n v="0.502"/>
    <x v="126"/>
    <n v="274"/>
    <n v="1"/>
    <n v="32"/>
    <x v="3"/>
    <x v="0"/>
    <x v="0"/>
  </r>
  <r>
    <n v="563"/>
    <n v="24"/>
    <x v="2"/>
    <n v="37.6"/>
    <n v="0.40100000000000002"/>
    <x v="93"/>
    <n v="77"/>
    <n v="0"/>
    <n v="34"/>
    <x v="2"/>
    <x v="1"/>
    <x v="0"/>
  </r>
  <r>
    <n v="564"/>
    <n v="32"/>
    <x v="2"/>
    <n v="26.9"/>
    <n v="0.497"/>
    <x v="20"/>
    <n v="54"/>
    <n v="0"/>
    <n v="19"/>
    <x v="1"/>
    <x v="1"/>
    <x v="1"/>
  </r>
  <r>
    <n v="565"/>
    <n v="27"/>
    <x v="2"/>
    <n v="32.4"/>
    <n v="0.60099999999999998"/>
    <x v="104"/>
    <n v="0"/>
    <n v="0"/>
    <n v="0"/>
    <x v="3"/>
    <x v="1"/>
    <x v="0"/>
  </r>
  <r>
    <n v="566"/>
    <n v="22"/>
    <x v="2"/>
    <n v="26.1"/>
    <n v="0.748"/>
    <x v="54"/>
    <n v="88"/>
    <n v="0"/>
    <n v="14"/>
    <x v="2"/>
    <x v="1"/>
    <x v="1"/>
  </r>
  <r>
    <n v="567"/>
    <n v="21"/>
    <x v="2"/>
    <n v="38.6"/>
    <n v="0.41199999999999998"/>
    <x v="20"/>
    <n v="18"/>
    <n v="0"/>
    <n v="30"/>
    <x v="2"/>
    <x v="1"/>
    <x v="0"/>
  </r>
  <r>
    <n v="568"/>
    <n v="46"/>
    <x v="2"/>
    <n v="32"/>
    <n v="8.5000000000000006E-2"/>
    <x v="31"/>
    <n v="126"/>
    <n v="0"/>
    <n v="32"/>
    <x v="8"/>
    <x v="1"/>
    <x v="0"/>
  </r>
  <r>
    <n v="569"/>
    <n v="37"/>
    <x v="2"/>
    <n v="31.3"/>
    <n v="0.33800000000000002"/>
    <x v="86"/>
    <n v="126"/>
    <n v="0"/>
    <n v="29"/>
    <x v="6"/>
    <x v="1"/>
    <x v="0"/>
  </r>
  <r>
    <n v="570"/>
    <n v="33"/>
    <x v="2"/>
    <n v="34.299999999999997"/>
    <n v="0.20300000000000001"/>
    <x v="127"/>
    <n v="165"/>
    <n v="1"/>
    <n v="30"/>
    <x v="1"/>
    <x v="0"/>
    <x v="0"/>
  </r>
  <r>
    <n v="571"/>
    <n v="39"/>
    <x v="2"/>
    <n v="32.5"/>
    <n v="0.27"/>
    <x v="6"/>
    <n v="0"/>
    <n v="0"/>
    <n v="0"/>
    <x v="6"/>
    <x v="1"/>
    <x v="0"/>
  </r>
  <r>
    <n v="572"/>
    <n v="21"/>
    <x v="2"/>
    <n v="22.6"/>
    <n v="0.26800000000000002"/>
    <x v="96"/>
    <n v="0"/>
    <n v="0"/>
    <n v="0"/>
    <x v="2"/>
    <x v="1"/>
    <x v="2"/>
  </r>
  <r>
    <n v="573"/>
    <n v="22"/>
    <x v="2"/>
    <n v="29.5"/>
    <n v="0.43"/>
    <x v="36"/>
    <n v="44"/>
    <n v="0"/>
    <n v="31"/>
    <x v="2"/>
    <x v="1"/>
    <x v="1"/>
  </r>
  <r>
    <n v="574"/>
    <n v="22"/>
    <x v="2"/>
    <n v="34.700000000000003"/>
    <n v="0.19800000000000001"/>
    <x v="116"/>
    <n v="120"/>
    <n v="0"/>
    <n v="17"/>
    <x v="2"/>
    <x v="1"/>
    <x v="0"/>
  </r>
  <r>
    <n v="575"/>
    <n v="23"/>
    <x v="2"/>
    <n v="30.1"/>
    <n v="0.89200000000000002"/>
    <x v="23"/>
    <n v="330"/>
    <n v="0"/>
    <n v="30"/>
    <x v="2"/>
    <x v="1"/>
    <x v="0"/>
  </r>
  <r>
    <n v="576"/>
    <n v="25"/>
    <x v="2"/>
    <n v="35.5"/>
    <n v="0.28000000000000003"/>
    <x v="22"/>
    <n v="63"/>
    <n v="0"/>
    <n v="47"/>
    <x v="3"/>
    <x v="1"/>
    <x v="0"/>
  </r>
  <r>
    <n v="577"/>
    <n v="35"/>
    <x v="2"/>
    <n v="24"/>
    <n v="0.81299999999999994"/>
    <x v="85"/>
    <n v="130"/>
    <n v="0"/>
    <n v="20"/>
    <x v="6"/>
    <x v="1"/>
    <x v="2"/>
  </r>
  <r>
    <n v="578"/>
    <n v="21"/>
    <x v="2"/>
    <n v="42.9"/>
    <n v="0.69299999999999995"/>
    <x v="16"/>
    <n v="0"/>
    <n v="1"/>
    <n v="0"/>
    <x v="2"/>
    <x v="0"/>
    <x v="0"/>
  </r>
  <r>
    <n v="579"/>
    <n v="36"/>
    <x v="2"/>
    <n v="27"/>
    <n v="0.245"/>
    <x v="38"/>
    <n v="0"/>
    <n v="0"/>
    <n v="0"/>
    <x v="6"/>
    <x v="1"/>
    <x v="1"/>
  </r>
  <r>
    <n v="580"/>
    <n v="62"/>
    <x v="2"/>
    <n v="34.700000000000003"/>
    <n v="0.57499999999999996"/>
    <x v="8"/>
    <n v="0"/>
    <n v="1"/>
    <n v="99"/>
    <x v="7"/>
    <x v="0"/>
    <x v="0"/>
  </r>
  <r>
    <n v="581"/>
    <n v="21"/>
    <x v="2"/>
    <n v="42.1"/>
    <n v="0.371"/>
    <x v="73"/>
    <n v="0"/>
    <n v="1"/>
    <n v="46"/>
    <x v="2"/>
    <x v="0"/>
    <x v="0"/>
  </r>
  <r>
    <n v="582"/>
    <n v="27"/>
    <x v="2"/>
    <n v="25"/>
    <n v="0.20599999999999999"/>
    <x v="28"/>
    <n v="0"/>
    <n v="0"/>
    <n v="27"/>
    <x v="3"/>
    <x v="1"/>
    <x v="1"/>
  </r>
  <r>
    <n v="583"/>
    <n v="62"/>
    <x v="2"/>
    <n v="26.5"/>
    <n v="0.25900000000000001"/>
    <x v="127"/>
    <n v="0"/>
    <n v="0"/>
    <n v="17"/>
    <x v="7"/>
    <x v="1"/>
    <x v="1"/>
  </r>
  <r>
    <n v="584"/>
    <n v="42"/>
    <x v="2"/>
    <n v="38.700000000000003"/>
    <n v="0.19"/>
    <x v="15"/>
    <n v="0"/>
    <n v="0"/>
    <n v="0"/>
    <x v="5"/>
    <x v="1"/>
    <x v="0"/>
  </r>
  <r>
    <n v="585"/>
    <n v="52"/>
    <x v="2"/>
    <n v="28.7"/>
    <n v="0.68700000000000006"/>
    <x v="78"/>
    <n v="600"/>
    <n v="1"/>
    <n v="24"/>
    <x v="0"/>
    <x v="0"/>
    <x v="1"/>
  </r>
  <r>
    <n v="586"/>
    <n v="22"/>
    <x v="2"/>
    <n v="22.5"/>
    <n v="0.41699999999999998"/>
    <x v="71"/>
    <n v="0"/>
    <n v="0"/>
    <n v="11"/>
    <x v="2"/>
    <x v="1"/>
    <x v="2"/>
  </r>
  <r>
    <n v="587"/>
    <n v="41"/>
    <x v="2"/>
    <n v="34.9"/>
    <n v="0.129"/>
    <x v="23"/>
    <n v="0"/>
    <n v="1"/>
    <n v="0"/>
    <x v="5"/>
    <x v="0"/>
    <x v="0"/>
  </r>
  <r>
    <n v="588"/>
    <n v="29"/>
    <x v="2"/>
    <n v="24.3"/>
    <n v="0.249"/>
    <x v="18"/>
    <n v="0"/>
    <n v="0"/>
    <n v="0"/>
    <x v="3"/>
    <x v="1"/>
    <x v="2"/>
  </r>
  <r>
    <n v="589"/>
    <n v="52"/>
    <x v="1"/>
    <n v="33.299999999999997"/>
    <n v="1.1539999999999999"/>
    <x v="46"/>
    <n v="156"/>
    <n v="1"/>
    <n v="27"/>
    <x v="0"/>
    <x v="0"/>
    <x v="0"/>
  </r>
  <r>
    <n v="590"/>
    <n v="25"/>
    <x v="1"/>
    <n v="21.1"/>
    <n v="0.34200000000000003"/>
    <x v="48"/>
    <n v="0"/>
    <n v="0"/>
    <n v="0"/>
    <x v="3"/>
    <x v="1"/>
    <x v="2"/>
  </r>
  <r>
    <n v="591"/>
    <n v="45"/>
    <x v="1"/>
    <n v="46.8"/>
    <n v="0.92500000000000004"/>
    <x v="36"/>
    <n v="0"/>
    <n v="1"/>
    <n v="40"/>
    <x v="8"/>
    <x v="0"/>
    <x v="0"/>
  </r>
  <r>
    <n v="592"/>
    <n v="24"/>
    <x v="1"/>
    <n v="39.4"/>
    <n v="0.17499999999999999"/>
    <x v="60"/>
    <n v="140"/>
    <n v="0"/>
    <n v="50"/>
    <x v="2"/>
    <x v="1"/>
    <x v="0"/>
  </r>
  <r>
    <n v="593"/>
    <n v="44"/>
    <x v="1"/>
    <n v="34.4"/>
    <n v="0.40200000000000002"/>
    <x v="80"/>
    <n v="0"/>
    <n v="1"/>
    <n v="0"/>
    <x v="5"/>
    <x v="0"/>
    <x v="0"/>
  </r>
  <r>
    <n v="594"/>
    <n v="25"/>
    <x v="1"/>
    <n v="28.5"/>
    <n v="1.6990000000000001"/>
    <x v="118"/>
    <n v="115"/>
    <n v="0"/>
    <n v="22"/>
    <x v="3"/>
    <x v="1"/>
    <x v="1"/>
  </r>
  <r>
    <n v="595"/>
    <n v="34"/>
    <x v="1"/>
    <n v="33.6"/>
    <n v="0.73299999999999998"/>
    <x v="66"/>
    <n v="230"/>
    <n v="0"/>
    <n v="45"/>
    <x v="1"/>
    <x v="1"/>
    <x v="0"/>
  </r>
  <r>
    <n v="596"/>
    <n v="22"/>
    <x v="3"/>
    <n v="32"/>
    <n v="0.68200000000000005"/>
    <x v="90"/>
    <n v="185"/>
    <n v="1"/>
    <n v="14"/>
    <x v="2"/>
    <x v="0"/>
    <x v="0"/>
  </r>
  <r>
    <n v="597"/>
    <n v="46"/>
    <x v="3"/>
    <n v="45.3"/>
    <n v="0.19400000000000001"/>
    <x v="128"/>
    <n v="0"/>
    <n v="0"/>
    <n v="0"/>
    <x v="8"/>
    <x v="1"/>
    <x v="0"/>
  </r>
  <r>
    <n v="598"/>
    <n v="21"/>
    <x v="3"/>
    <n v="27.8"/>
    <n v="0.55900000000000005"/>
    <x v="3"/>
    <n v="25"/>
    <n v="0"/>
    <n v="19"/>
    <x v="2"/>
    <x v="1"/>
    <x v="1"/>
  </r>
  <r>
    <n v="599"/>
    <n v="38"/>
    <x v="3"/>
    <n v="36.799999999999997"/>
    <n v="8.7999999999999995E-2"/>
    <x v="82"/>
    <n v="0"/>
    <n v="1"/>
    <n v="0"/>
    <x v="6"/>
    <x v="0"/>
    <x v="0"/>
  </r>
  <r>
    <n v="600"/>
    <n v="26"/>
    <x v="3"/>
    <n v="23.1"/>
    <n v="0.40699999999999997"/>
    <x v="28"/>
    <n v="120"/>
    <n v="0"/>
    <n v="18"/>
    <x v="3"/>
    <x v="1"/>
    <x v="2"/>
  </r>
  <r>
    <n v="601"/>
    <n v="24"/>
    <x v="3"/>
    <n v="27.1"/>
    <n v="0.4"/>
    <x v="85"/>
    <n v="0"/>
    <n v="0"/>
    <n v="19"/>
    <x v="2"/>
    <x v="1"/>
    <x v="1"/>
  </r>
  <r>
    <n v="602"/>
    <n v="28"/>
    <x v="3"/>
    <n v="23.7"/>
    <n v="0.19"/>
    <x v="74"/>
    <n v="0"/>
    <n v="0"/>
    <n v="0"/>
    <x v="3"/>
    <x v="1"/>
    <x v="2"/>
  </r>
  <r>
    <n v="603"/>
    <n v="30"/>
    <x v="3"/>
    <n v="27.8"/>
    <n v="0.1"/>
    <x v="78"/>
    <n v="0"/>
    <n v="0"/>
    <n v="36"/>
    <x v="1"/>
    <x v="1"/>
    <x v="1"/>
  </r>
  <r>
    <n v="604"/>
    <n v="54"/>
    <x v="3"/>
    <n v="35.200000000000003"/>
    <n v="0.69199999999999995"/>
    <x v="47"/>
    <n v="126"/>
    <n v="1"/>
    <n v="29"/>
    <x v="0"/>
    <x v="0"/>
    <x v="0"/>
  </r>
  <r>
    <n v="605"/>
    <n v="36"/>
    <x v="3"/>
    <n v="28.4"/>
    <n v="0.21199999999999999"/>
    <x v="2"/>
    <n v="0"/>
    <n v="1"/>
    <n v="0"/>
    <x v="6"/>
    <x v="0"/>
    <x v="1"/>
  </r>
  <r>
    <n v="606"/>
    <n v="21"/>
    <x v="3"/>
    <n v="35.799999999999997"/>
    <n v="0.51400000000000001"/>
    <x v="78"/>
    <n v="0"/>
    <n v="0"/>
    <n v="32"/>
    <x v="2"/>
    <x v="1"/>
    <x v="0"/>
  </r>
  <r>
    <n v="607"/>
    <n v="22"/>
    <x v="3"/>
    <n v="40"/>
    <n v="1.258"/>
    <x v="98"/>
    <n v="293"/>
    <n v="1"/>
    <n v="42"/>
    <x v="2"/>
    <x v="0"/>
    <x v="0"/>
  </r>
  <r>
    <n v="608"/>
    <n v="25"/>
    <x v="3"/>
    <n v="19.5"/>
    <n v="0.48199999999999998"/>
    <x v="31"/>
    <n v="41"/>
    <n v="0"/>
    <n v="25"/>
    <x v="3"/>
    <x v="1"/>
    <x v="2"/>
  </r>
  <r>
    <n v="609"/>
    <n v="27"/>
    <x v="3"/>
    <n v="41.5"/>
    <n v="0.27"/>
    <x v="91"/>
    <n v="272"/>
    <n v="0"/>
    <n v="39"/>
    <x v="3"/>
    <x v="1"/>
    <x v="0"/>
  </r>
  <r>
    <n v="610"/>
    <n v="23"/>
    <x v="3"/>
    <n v="24"/>
    <n v="0.13800000000000001"/>
    <x v="36"/>
    <n v="182"/>
    <n v="0"/>
    <n v="13"/>
    <x v="2"/>
    <x v="1"/>
    <x v="2"/>
  </r>
  <r>
    <n v="611"/>
    <n v="24"/>
    <x v="3"/>
    <n v="30.9"/>
    <n v="0.29199999999999998"/>
    <x v="39"/>
    <n v="158"/>
    <n v="0"/>
    <n v="21"/>
    <x v="2"/>
    <x v="1"/>
    <x v="0"/>
  </r>
  <r>
    <n v="612"/>
    <n v="36"/>
    <x v="3"/>
    <n v="32.9"/>
    <n v="0.59299999999999997"/>
    <x v="129"/>
    <n v="194"/>
    <n v="1"/>
    <n v="22"/>
    <x v="6"/>
    <x v="0"/>
    <x v="0"/>
  </r>
  <r>
    <n v="613"/>
    <n v="40"/>
    <x v="3"/>
    <n v="38.200000000000003"/>
    <n v="0.78700000000000003"/>
    <x v="11"/>
    <n v="321"/>
    <n v="1"/>
    <n v="42"/>
    <x v="5"/>
    <x v="0"/>
    <x v="0"/>
  </r>
  <r>
    <n v="614"/>
    <n v="26"/>
    <x v="3"/>
    <n v="32.5"/>
    <n v="0.878"/>
    <x v="44"/>
    <n v="0"/>
    <n v="0"/>
    <n v="28"/>
    <x v="3"/>
    <x v="1"/>
    <x v="0"/>
  </r>
  <r>
    <n v="615"/>
    <n v="50"/>
    <x v="3"/>
    <n v="36.1"/>
    <n v="0.55700000000000005"/>
    <x v="33"/>
    <n v="144"/>
    <n v="1"/>
    <n v="26"/>
    <x v="0"/>
    <x v="0"/>
    <x v="0"/>
  </r>
  <r>
    <n v="616"/>
    <n v="27"/>
    <x v="3"/>
    <n v="25.8"/>
    <n v="0.20699999999999999"/>
    <x v="39"/>
    <n v="0"/>
    <n v="0"/>
    <n v="0"/>
    <x v="3"/>
    <x v="1"/>
    <x v="1"/>
  </r>
  <r>
    <n v="617"/>
    <n v="30"/>
    <x v="3"/>
    <n v="28.7"/>
    <n v="0.157"/>
    <x v="27"/>
    <n v="0"/>
    <n v="0"/>
    <n v="0"/>
    <x v="1"/>
    <x v="1"/>
    <x v="1"/>
  </r>
  <r>
    <n v="618"/>
    <n v="23"/>
    <x v="3"/>
    <n v="20.100000000000001"/>
    <n v="0.25700000000000001"/>
    <x v="124"/>
    <n v="15"/>
    <n v="0"/>
    <n v="13"/>
    <x v="2"/>
    <x v="1"/>
    <x v="2"/>
  </r>
  <r>
    <n v="619"/>
    <n v="50"/>
    <x v="3"/>
    <n v="28.2"/>
    <n v="1.282"/>
    <x v="60"/>
    <n v="0"/>
    <n v="1"/>
    <n v="24"/>
    <x v="0"/>
    <x v="0"/>
    <x v="1"/>
  </r>
  <r>
    <n v="620"/>
    <n v="24"/>
    <x v="3"/>
    <n v="32.4"/>
    <n v="0.14099999999999999"/>
    <x v="22"/>
    <n v="0"/>
    <n v="1"/>
    <n v="0"/>
    <x v="2"/>
    <x v="0"/>
    <x v="0"/>
  </r>
  <r>
    <n v="621"/>
    <n v="28"/>
    <x v="3"/>
    <n v="38.4"/>
    <n v="0.246"/>
    <x v="60"/>
    <n v="160"/>
    <n v="0"/>
    <n v="42"/>
    <x v="3"/>
    <x v="1"/>
    <x v="0"/>
  </r>
  <r>
    <n v="622"/>
    <n v="28"/>
    <x v="3"/>
    <n v="24.2"/>
    <n v="1.698"/>
    <x v="31"/>
    <n v="0"/>
    <n v="0"/>
    <n v="20"/>
    <x v="3"/>
    <x v="1"/>
    <x v="2"/>
  </r>
  <r>
    <n v="623"/>
    <n v="45"/>
    <x v="3"/>
    <n v="40.799999999999997"/>
    <n v="1.4610000000000001"/>
    <x v="2"/>
    <n v="0"/>
    <n v="0"/>
    <n v="0"/>
    <x v="8"/>
    <x v="1"/>
    <x v="0"/>
  </r>
  <r>
    <n v="624"/>
    <n v="21"/>
    <x v="3"/>
    <n v="43.5"/>
    <n v="0.34699999999999998"/>
    <x v="121"/>
    <n v="115"/>
    <n v="0"/>
    <n v="27"/>
    <x v="2"/>
    <x v="1"/>
    <x v="0"/>
  </r>
  <r>
    <n v="625"/>
    <n v="21"/>
    <x v="3"/>
    <n v="30.8"/>
    <n v="0.158"/>
    <x v="85"/>
    <n v="0"/>
    <n v="0"/>
    <n v="0"/>
    <x v="2"/>
    <x v="1"/>
    <x v="0"/>
  </r>
  <r>
    <n v="626"/>
    <n v="29"/>
    <x v="3"/>
    <n v="37.700000000000003"/>
    <n v="0.36199999999999999"/>
    <x v="35"/>
    <n v="54"/>
    <n v="0"/>
    <n v="47"/>
    <x v="3"/>
    <x v="1"/>
    <x v="0"/>
  </r>
  <r>
    <n v="627"/>
    <n v="21"/>
    <x v="3"/>
    <n v="24.7"/>
    <n v="0.20599999999999999"/>
    <x v="9"/>
    <n v="0"/>
    <n v="0"/>
    <n v="0"/>
    <x v="2"/>
    <x v="1"/>
    <x v="2"/>
  </r>
  <r>
    <n v="628"/>
    <n v="21"/>
    <x v="3"/>
    <n v="32.4"/>
    <n v="0.39300000000000002"/>
    <x v="80"/>
    <n v="0"/>
    <n v="0"/>
    <n v="0"/>
    <x v="2"/>
    <x v="1"/>
    <x v="0"/>
  </r>
  <r>
    <n v="629"/>
    <n v="45"/>
    <x v="3"/>
    <n v="34.6"/>
    <n v="0.14399999999999999"/>
    <x v="84"/>
    <n v="0"/>
    <n v="0"/>
    <n v="0"/>
    <x v="8"/>
    <x v="1"/>
    <x v="0"/>
  </r>
  <r>
    <n v="630"/>
    <n v="21"/>
    <x v="3"/>
    <n v="24.7"/>
    <n v="0.14799999999999999"/>
    <x v="121"/>
    <n v="0"/>
    <n v="0"/>
    <n v="22"/>
    <x v="2"/>
    <x v="1"/>
    <x v="2"/>
  </r>
  <r>
    <n v="631"/>
    <n v="34"/>
    <x v="3"/>
    <n v="27.4"/>
    <n v="0.73199999999999998"/>
    <x v="53"/>
    <n v="0"/>
    <n v="1"/>
    <n v="0"/>
    <x v="1"/>
    <x v="0"/>
    <x v="1"/>
  </r>
  <r>
    <n v="632"/>
    <n v="24"/>
    <x v="3"/>
    <n v="34.5"/>
    <n v="0.23799999999999999"/>
    <x v="34"/>
    <n v="90"/>
    <n v="0"/>
    <n v="40"/>
    <x v="2"/>
    <x v="1"/>
    <x v="0"/>
  </r>
  <r>
    <n v="633"/>
    <n v="23"/>
    <x v="3"/>
    <n v="26.2"/>
    <n v="0.34300000000000003"/>
    <x v="36"/>
    <n v="0"/>
    <n v="0"/>
    <n v="0"/>
    <x v="2"/>
    <x v="1"/>
    <x v="1"/>
  </r>
  <r>
    <n v="634"/>
    <n v="22"/>
    <x v="3"/>
    <n v="27.5"/>
    <n v="0.115"/>
    <x v="84"/>
    <n v="183"/>
    <n v="0"/>
    <n v="17"/>
    <x v="2"/>
    <x v="1"/>
    <x v="1"/>
  </r>
  <r>
    <n v="635"/>
    <n v="31"/>
    <x v="3"/>
    <n v="25.9"/>
    <n v="0.16700000000000001"/>
    <x v="31"/>
    <n v="0"/>
    <n v="0"/>
    <n v="0"/>
    <x v="1"/>
    <x v="1"/>
    <x v="1"/>
  </r>
  <r>
    <n v="636"/>
    <n v="38"/>
    <x v="3"/>
    <n v="31.2"/>
    <n v="0.46500000000000002"/>
    <x v="92"/>
    <n v="0"/>
    <n v="1"/>
    <n v="0"/>
    <x v="6"/>
    <x v="0"/>
    <x v="0"/>
  </r>
  <r>
    <n v="637"/>
    <n v="48"/>
    <x v="3"/>
    <n v="28.8"/>
    <n v="0.153"/>
    <x v="92"/>
    <n v="0"/>
    <n v="0"/>
    <n v="0"/>
    <x v="8"/>
    <x v="1"/>
    <x v="1"/>
  </r>
  <r>
    <n v="638"/>
    <n v="23"/>
    <x v="3"/>
    <n v="31.6"/>
    <n v="0.64900000000000002"/>
    <x v="121"/>
    <n v="66"/>
    <n v="0"/>
    <n v="18"/>
    <x v="2"/>
    <x v="1"/>
    <x v="0"/>
  </r>
  <r>
    <n v="639"/>
    <n v="32"/>
    <x v="3"/>
    <n v="40.9"/>
    <n v="0.871"/>
    <x v="25"/>
    <n v="91"/>
    <n v="1"/>
    <n v="32"/>
    <x v="1"/>
    <x v="0"/>
    <x v="0"/>
  </r>
  <r>
    <n v="640"/>
    <n v="28"/>
    <x v="3"/>
    <n v="19.5"/>
    <n v="0.14899999999999999"/>
    <x v="15"/>
    <n v="46"/>
    <n v="0"/>
    <n v="12"/>
    <x v="3"/>
    <x v="1"/>
    <x v="2"/>
  </r>
  <r>
    <n v="641"/>
    <n v="27"/>
    <x v="3"/>
    <n v="29.3"/>
    <n v="0.69499999999999995"/>
    <x v="34"/>
    <n v="105"/>
    <n v="0"/>
    <n v="17"/>
    <x v="3"/>
    <x v="1"/>
    <x v="1"/>
  </r>
  <r>
    <n v="642"/>
    <n v="24"/>
    <x v="3"/>
    <n v="34.299999999999997"/>
    <n v="0.30299999999999999"/>
    <x v="84"/>
    <n v="0"/>
    <n v="0"/>
    <n v="0"/>
    <x v="2"/>
    <x v="1"/>
    <x v="0"/>
  </r>
  <r>
    <n v="643"/>
    <n v="50"/>
    <x v="3"/>
    <n v="29.5"/>
    <n v="0.17799999999999999"/>
    <x v="24"/>
    <n v="0"/>
    <n v="1"/>
    <n v="0"/>
    <x v="0"/>
    <x v="0"/>
    <x v="1"/>
  </r>
  <r>
    <n v="644"/>
    <n v="31"/>
    <x v="3"/>
    <n v="28"/>
    <n v="0.61"/>
    <x v="35"/>
    <n v="0"/>
    <n v="0"/>
    <n v="0"/>
    <x v="1"/>
    <x v="1"/>
    <x v="1"/>
  </r>
  <r>
    <n v="645"/>
    <n v="27"/>
    <x v="3"/>
    <n v="27.6"/>
    <n v="0.73"/>
    <x v="18"/>
    <n v="152"/>
    <n v="0"/>
    <n v="30"/>
    <x v="3"/>
    <x v="1"/>
    <x v="1"/>
  </r>
  <r>
    <n v="646"/>
    <n v="30"/>
    <x v="3"/>
    <n v="39.4"/>
    <n v="0.13400000000000001"/>
    <x v="113"/>
    <n v="440"/>
    <n v="0"/>
    <n v="35"/>
    <x v="1"/>
    <x v="1"/>
    <x v="0"/>
  </r>
  <r>
    <n v="647"/>
    <n v="33"/>
    <x v="3"/>
    <n v="23.4"/>
    <n v="0.44700000000000001"/>
    <x v="110"/>
    <n v="144"/>
    <n v="1"/>
    <n v="17"/>
    <x v="1"/>
    <x v="0"/>
    <x v="2"/>
  </r>
  <r>
    <n v="648"/>
    <n v="22"/>
    <x v="3"/>
    <n v="37.799999999999997"/>
    <n v="0.45500000000000002"/>
    <x v="95"/>
    <n v="159"/>
    <n v="1"/>
    <n v="36"/>
    <x v="2"/>
    <x v="0"/>
    <x v="0"/>
  </r>
  <r>
    <n v="649"/>
    <n v="42"/>
    <x v="3"/>
    <n v="28.3"/>
    <n v="0.26"/>
    <x v="64"/>
    <n v="130"/>
    <n v="1"/>
    <n v="35"/>
    <x v="5"/>
    <x v="0"/>
    <x v="1"/>
  </r>
  <r>
    <n v="650"/>
    <n v="23"/>
    <x v="3"/>
    <n v="26.4"/>
    <n v="0.13300000000000001"/>
    <x v="17"/>
    <n v="0"/>
    <n v="0"/>
    <n v="25"/>
    <x v="2"/>
    <x v="1"/>
    <x v="1"/>
  </r>
  <r>
    <n v="651"/>
    <n v="23"/>
    <x v="3"/>
    <n v="25.2"/>
    <n v="0.23400000000000001"/>
    <x v="104"/>
    <n v="100"/>
    <n v="0"/>
    <n v="25"/>
    <x v="2"/>
    <x v="1"/>
    <x v="1"/>
  </r>
  <r>
    <n v="652"/>
    <n v="27"/>
    <x v="3"/>
    <n v="33.799999999999997"/>
    <n v="0.46600000000000003"/>
    <x v="27"/>
    <n v="106"/>
    <n v="0"/>
    <n v="23"/>
    <x v="3"/>
    <x v="1"/>
    <x v="0"/>
  </r>
  <r>
    <n v="653"/>
    <n v="28"/>
    <x v="3"/>
    <n v="34.1"/>
    <n v="0.26900000000000002"/>
    <x v="66"/>
    <n v="77"/>
    <n v="0"/>
    <n v="40"/>
    <x v="3"/>
    <x v="1"/>
    <x v="0"/>
  </r>
  <r>
    <n v="654"/>
    <n v="27"/>
    <x v="3"/>
    <n v="26.8"/>
    <n v="0.45500000000000002"/>
    <x v="81"/>
    <n v="0"/>
    <n v="0"/>
    <n v="0"/>
    <x v="3"/>
    <x v="1"/>
    <x v="1"/>
  </r>
  <r>
    <n v="655"/>
    <n v="22"/>
    <x v="3"/>
    <n v="34.200000000000003"/>
    <n v="0.14199999999999999"/>
    <x v="39"/>
    <n v="135"/>
    <n v="0"/>
    <n v="28"/>
    <x v="2"/>
    <x v="1"/>
    <x v="0"/>
  </r>
  <r>
    <n v="656"/>
    <n v="25"/>
    <x v="3"/>
    <n v="38.700000000000003"/>
    <n v="0.24"/>
    <x v="75"/>
    <n v="540"/>
    <n v="1"/>
    <n v="27"/>
    <x v="3"/>
    <x v="0"/>
    <x v="0"/>
  </r>
  <r>
    <n v="657"/>
    <n v="22"/>
    <x v="3"/>
    <n v="21.8"/>
    <n v="0.155"/>
    <x v="45"/>
    <n v="90"/>
    <n v="0"/>
    <n v="35"/>
    <x v="2"/>
    <x v="1"/>
    <x v="2"/>
  </r>
  <r>
    <n v="658"/>
    <n v="41"/>
    <x v="3"/>
    <n v="38.9"/>
    <n v="1.1619999999999999"/>
    <x v="81"/>
    <n v="200"/>
    <n v="0"/>
    <n v="48"/>
    <x v="5"/>
    <x v="1"/>
    <x v="0"/>
  </r>
  <r>
    <n v="659"/>
    <n v="51"/>
    <x v="3"/>
    <n v="39"/>
    <n v="0.19"/>
    <x v="117"/>
    <n v="0"/>
    <n v="0"/>
    <n v="0"/>
    <x v="0"/>
    <x v="1"/>
    <x v="0"/>
  </r>
  <r>
    <n v="660"/>
    <n v="27"/>
    <x v="3"/>
    <n v="34.200000000000003"/>
    <n v="1.292"/>
    <x v="65"/>
    <n v="70"/>
    <n v="1"/>
    <n v="31"/>
    <x v="3"/>
    <x v="0"/>
    <x v="0"/>
  </r>
  <r>
    <n v="661"/>
    <n v="54"/>
    <x v="3"/>
    <n v="27.7"/>
    <n v="0.182"/>
    <x v="79"/>
    <n v="0"/>
    <n v="0"/>
    <n v="0"/>
    <x v="0"/>
    <x v="1"/>
    <x v="1"/>
  </r>
  <r>
    <n v="662"/>
    <n v="22"/>
    <x v="3"/>
    <n v="42.9"/>
    <n v="1.3939999999999999"/>
    <x v="130"/>
    <n v="0"/>
    <n v="1"/>
    <n v="43"/>
    <x v="2"/>
    <x v="0"/>
    <x v="0"/>
  </r>
  <r>
    <n v="663"/>
    <n v="43"/>
    <x v="3"/>
    <n v="37.6"/>
    <n v="0.16500000000000001"/>
    <x v="110"/>
    <n v="231"/>
    <n v="1"/>
    <n v="46"/>
    <x v="5"/>
    <x v="0"/>
    <x v="0"/>
  </r>
  <r>
    <n v="664"/>
    <n v="40"/>
    <x v="3"/>
    <n v="37.9"/>
    <n v="0.63700000000000001"/>
    <x v="26"/>
    <n v="130"/>
    <n v="1"/>
    <n v="46"/>
    <x v="5"/>
    <x v="0"/>
    <x v="0"/>
  </r>
  <r>
    <n v="665"/>
    <n v="40"/>
    <x v="3"/>
    <n v="33.700000000000003"/>
    <n v="0.245"/>
    <x v="7"/>
    <n v="0"/>
    <n v="1"/>
    <n v="39"/>
    <x v="5"/>
    <x v="0"/>
    <x v="0"/>
  </r>
  <r>
    <n v="666"/>
    <n v="24"/>
    <x v="3"/>
    <n v="34.799999999999997"/>
    <n v="0.217"/>
    <x v="60"/>
    <n v="132"/>
    <n v="0"/>
    <n v="45"/>
    <x v="2"/>
    <x v="1"/>
    <x v="0"/>
  </r>
  <r>
    <n v="667"/>
    <n v="70"/>
    <x v="3"/>
    <n v="32.5"/>
    <n v="0.23499999999999999"/>
    <x v="26"/>
    <n v="0"/>
    <n v="1"/>
    <n v="18"/>
    <x v="10"/>
    <x v="0"/>
    <x v="0"/>
  </r>
  <r>
    <n v="668"/>
    <n v="40"/>
    <x v="3"/>
    <n v="27.5"/>
    <n v="0.14099999999999999"/>
    <x v="36"/>
    <n v="0"/>
    <n v="1"/>
    <n v="27"/>
    <x v="5"/>
    <x v="0"/>
    <x v="1"/>
  </r>
  <r>
    <n v="669"/>
    <n v="43"/>
    <x v="3"/>
    <n v="34"/>
    <n v="0.43"/>
    <x v="116"/>
    <n v="190"/>
    <n v="0"/>
    <n v="33"/>
    <x v="5"/>
    <x v="1"/>
    <x v="0"/>
  </r>
  <r>
    <n v="670"/>
    <n v="45"/>
    <x v="3"/>
    <n v="30.9"/>
    <n v="0.16400000000000001"/>
    <x v="86"/>
    <n v="100"/>
    <n v="0"/>
    <n v="30"/>
    <x v="8"/>
    <x v="1"/>
    <x v="0"/>
  </r>
  <r>
    <n v="671"/>
    <n v="49"/>
    <x v="3"/>
    <n v="33.6"/>
    <n v="0.63100000000000001"/>
    <x v="105"/>
    <n v="168"/>
    <n v="0"/>
    <n v="26"/>
    <x v="8"/>
    <x v="1"/>
    <x v="0"/>
  </r>
  <r>
    <n v="672"/>
    <n v="21"/>
    <x v="3"/>
    <n v="25.4"/>
    <n v="0.55100000000000005"/>
    <x v="20"/>
    <n v="0"/>
    <n v="0"/>
    <n v="10"/>
    <x v="2"/>
    <x v="1"/>
    <x v="1"/>
  </r>
  <r>
    <n v="673"/>
    <n v="47"/>
    <x v="3"/>
    <n v="35.5"/>
    <n v="0.28499999999999998"/>
    <x v="124"/>
    <n v="49"/>
    <n v="0"/>
    <n v="23"/>
    <x v="8"/>
    <x v="1"/>
    <x v="0"/>
  </r>
  <r>
    <n v="674"/>
    <n v="22"/>
    <x v="3"/>
    <n v="57.3"/>
    <n v="0.88"/>
    <x v="66"/>
    <n v="240"/>
    <n v="0"/>
    <n v="35"/>
    <x v="2"/>
    <x v="1"/>
    <x v="0"/>
  </r>
  <r>
    <n v="675"/>
    <n v="68"/>
    <x v="3"/>
    <n v="35.6"/>
    <n v="0.58699999999999997"/>
    <x v="104"/>
    <n v="0"/>
    <n v="0"/>
    <n v="0"/>
    <x v="9"/>
    <x v="1"/>
    <x v="0"/>
  </r>
  <r>
    <n v="676"/>
    <n v="31"/>
    <x v="3"/>
    <n v="30.9"/>
    <n v="0.32800000000000001"/>
    <x v="123"/>
    <n v="0"/>
    <n v="1"/>
    <n v="0"/>
    <x v="1"/>
    <x v="0"/>
    <x v="0"/>
  </r>
  <r>
    <n v="677"/>
    <n v="53"/>
    <x v="3"/>
    <n v="24.8"/>
    <n v="0.23"/>
    <x v="88"/>
    <n v="0"/>
    <n v="1"/>
    <n v="0"/>
    <x v="0"/>
    <x v="0"/>
    <x v="2"/>
  </r>
  <r>
    <n v="678"/>
    <n v="25"/>
    <x v="3"/>
    <n v="35.299999999999997"/>
    <n v="0.26300000000000001"/>
    <x v="71"/>
    <n v="0"/>
    <n v="0"/>
    <n v="0"/>
    <x v="3"/>
    <x v="1"/>
    <x v="0"/>
  </r>
  <r>
    <n v="679"/>
    <n v="25"/>
    <x v="3"/>
    <n v="36"/>
    <n v="0.127"/>
    <x v="127"/>
    <n v="0"/>
    <n v="1"/>
    <n v="0"/>
    <x v="3"/>
    <x v="0"/>
    <x v="0"/>
  </r>
  <r>
    <n v="680"/>
    <n v="23"/>
    <x v="3"/>
    <n v="24.2"/>
    <n v="0.61399999999999999"/>
    <x v="45"/>
    <n v="265"/>
    <n v="0"/>
    <n v="17"/>
    <x v="2"/>
    <x v="1"/>
    <x v="2"/>
  </r>
  <r>
    <n v="681"/>
    <n v="22"/>
    <x v="3"/>
    <n v="24.2"/>
    <n v="0.33200000000000002"/>
    <x v="131"/>
    <n v="45"/>
    <n v="0"/>
    <n v="28"/>
    <x v="2"/>
    <x v="1"/>
    <x v="2"/>
  </r>
  <r>
    <n v="682"/>
    <n v="26"/>
    <x v="3"/>
    <n v="49.6"/>
    <n v="0.36399999999999999"/>
    <x v="79"/>
    <n v="0"/>
    <n v="1"/>
    <n v="36"/>
    <x v="3"/>
    <x v="0"/>
    <x v="0"/>
  </r>
  <r>
    <n v="683"/>
    <n v="22"/>
    <x v="3"/>
    <n v="44.6"/>
    <n v="0.36599999999999999"/>
    <x v="54"/>
    <n v="105"/>
    <n v="0"/>
    <n v="39"/>
    <x v="2"/>
    <x v="1"/>
    <x v="0"/>
  </r>
  <r>
    <n v="684"/>
    <n v="27"/>
    <x v="3"/>
    <n v="32.299999999999997"/>
    <n v="0.53600000000000003"/>
    <x v="9"/>
    <n v="0"/>
    <n v="1"/>
    <n v="0"/>
    <x v="3"/>
    <x v="0"/>
    <x v="0"/>
  </r>
  <r>
    <n v="685"/>
    <n v="69"/>
    <x v="3"/>
    <n v="0"/>
    <n v="0.64"/>
    <x v="64"/>
    <n v="0"/>
    <n v="0"/>
    <n v="0"/>
    <x v="9"/>
    <x v="1"/>
    <x v="3"/>
  </r>
  <r>
    <n v="686"/>
    <n v="25"/>
    <x v="3"/>
    <n v="33.200000000000003"/>
    <n v="0.59099999999999997"/>
    <x v="55"/>
    <n v="205"/>
    <n v="0"/>
    <n v="26"/>
    <x v="3"/>
    <x v="1"/>
    <x v="0"/>
  </r>
  <r>
    <n v="687"/>
    <n v="22"/>
    <x v="3"/>
    <n v="23.1"/>
    <n v="0.314"/>
    <x v="96"/>
    <n v="0"/>
    <n v="0"/>
    <n v="0"/>
    <x v="2"/>
    <x v="1"/>
    <x v="2"/>
  </r>
  <r>
    <n v="688"/>
    <n v="29"/>
    <x v="3"/>
    <n v="28.3"/>
    <n v="0.18099999999999999"/>
    <x v="17"/>
    <n v="0"/>
    <n v="0"/>
    <n v="19"/>
    <x v="3"/>
    <x v="1"/>
    <x v="1"/>
  </r>
  <r>
    <n v="689"/>
    <n v="23"/>
    <x v="3"/>
    <n v="24.1"/>
    <n v="0.82799999999999996"/>
    <x v="101"/>
    <n v="180"/>
    <n v="0"/>
    <n v="26"/>
    <x v="2"/>
    <x v="1"/>
    <x v="2"/>
  </r>
  <r>
    <n v="690"/>
    <n v="46"/>
    <x v="3"/>
    <n v="46.1"/>
    <n v="0.33500000000000002"/>
    <x v="70"/>
    <n v="180"/>
    <n v="1"/>
    <n v="46"/>
    <x v="8"/>
    <x v="0"/>
    <x v="0"/>
  </r>
  <r>
    <n v="691"/>
    <n v="34"/>
    <x v="3"/>
    <n v="24.6"/>
    <n v="0.85599999999999998"/>
    <x v="17"/>
    <n v="0"/>
    <n v="0"/>
    <n v="0"/>
    <x v="1"/>
    <x v="1"/>
    <x v="2"/>
  </r>
  <r>
    <n v="692"/>
    <n v="44"/>
    <x v="3"/>
    <n v="42.3"/>
    <n v="0.25700000000000001"/>
    <x v="29"/>
    <n v="0"/>
    <n v="1"/>
    <n v="0"/>
    <x v="5"/>
    <x v="0"/>
    <x v="0"/>
  </r>
  <r>
    <n v="693"/>
    <n v="23"/>
    <x v="3"/>
    <n v="39.1"/>
    <n v="0.88600000000000001"/>
    <x v="127"/>
    <n v="95"/>
    <n v="0"/>
    <n v="32"/>
    <x v="2"/>
    <x v="1"/>
    <x v="0"/>
  </r>
  <r>
    <n v="694"/>
    <n v="43"/>
    <x v="3"/>
    <n v="38.5"/>
    <n v="0.439"/>
    <x v="55"/>
    <n v="125"/>
    <n v="1"/>
    <n v="49"/>
    <x v="5"/>
    <x v="0"/>
    <x v="0"/>
  </r>
  <r>
    <n v="695"/>
    <n v="25"/>
    <x v="3"/>
    <n v="23.5"/>
    <n v="0.191"/>
    <x v="35"/>
    <n v="0"/>
    <n v="0"/>
    <n v="0"/>
    <x v="3"/>
    <x v="1"/>
    <x v="2"/>
  </r>
  <r>
    <n v="696"/>
    <n v="43"/>
    <x v="3"/>
    <n v="30.4"/>
    <n v="0.128"/>
    <x v="69"/>
    <n v="480"/>
    <n v="1"/>
    <n v="24"/>
    <x v="5"/>
    <x v="0"/>
    <x v="0"/>
  </r>
  <r>
    <n v="697"/>
    <n v="31"/>
    <x v="3"/>
    <n v="29.9"/>
    <n v="0.26800000000000002"/>
    <x v="132"/>
    <n v="125"/>
    <n v="1"/>
    <n v="19"/>
    <x v="1"/>
    <x v="0"/>
    <x v="1"/>
  </r>
  <r>
    <n v="698"/>
    <n v="22"/>
    <x v="3"/>
    <n v="25"/>
    <n v="0.253"/>
    <x v="20"/>
    <n v="0"/>
    <n v="0"/>
    <n v="0"/>
    <x v="2"/>
    <x v="1"/>
    <x v="1"/>
  </r>
  <r>
    <n v="699"/>
    <n v="28"/>
    <x v="3"/>
    <n v="34.5"/>
    <n v="0.59799999999999998"/>
    <x v="117"/>
    <n v="155"/>
    <n v="0"/>
    <n v="11"/>
    <x v="3"/>
    <x v="1"/>
    <x v="0"/>
  </r>
  <r>
    <n v="700"/>
    <n v="26"/>
    <x v="3"/>
    <n v="44.5"/>
    <n v="0.90400000000000003"/>
    <x v="16"/>
    <n v="0"/>
    <n v="0"/>
    <n v="0"/>
    <x v="3"/>
    <x v="1"/>
    <x v="0"/>
  </r>
  <r>
    <n v="701"/>
    <n v="26"/>
    <x v="3"/>
    <n v="35.9"/>
    <n v="0.48299999999999998"/>
    <x v="32"/>
    <n v="200"/>
    <n v="0"/>
    <n v="27"/>
    <x v="3"/>
    <x v="1"/>
    <x v="0"/>
  </r>
  <r>
    <n v="702"/>
    <n v="49"/>
    <x v="3"/>
    <n v="27.6"/>
    <n v="0.56499999999999995"/>
    <x v="9"/>
    <n v="0"/>
    <n v="1"/>
    <n v="31"/>
    <x v="8"/>
    <x v="0"/>
    <x v="1"/>
  </r>
  <r>
    <n v="703"/>
    <n v="52"/>
    <x v="3"/>
    <n v="35"/>
    <n v="0.90500000000000003"/>
    <x v="11"/>
    <n v="0"/>
    <n v="1"/>
    <n v="29"/>
    <x v="0"/>
    <x v="0"/>
    <x v="0"/>
  </r>
  <r>
    <n v="704"/>
    <n v="41"/>
    <x v="3"/>
    <n v="38.5"/>
    <n v="0.30399999999999999"/>
    <x v="55"/>
    <n v="0"/>
    <n v="0"/>
    <n v="0"/>
    <x v="5"/>
    <x v="1"/>
    <x v="0"/>
  </r>
  <r>
    <n v="705"/>
    <n v="27"/>
    <x v="3"/>
    <n v="28.4"/>
    <n v="0.11799999999999999"/>
    <x v="10"/>
    <n v="100"/>
    <n v="0"/>
    <n v="20"/>
    <x v="3"/>
    <x v="1"/>
    <x v="1"/>
  </r>
  <r>
    <n v="706"/>
    <n v="28"/>
    <x v="3"/>
    <n v="39.799999999999997"/>
    <n v="0.17699999999999999"/>
    <x v="65"/>
    <n v="0"/>
    <n v="0"/>
    <n v="36"/>
    <x v="3"/>
    <x v="1"/>
    <x v="0"/>
  </r>
  <r>
    <n v="707"/>
    <n v="30"/>
    <x v="3"/>
    <n v="0"/>
    <n v="0.26100000000000001"/>
    <x v="7"/>
    <n v="0"/>
    <n v="1"/>
    <n v="0"/>
    <x v="1"/>
    <x v="0"/>
    <x v="3"/>
  </r>
  <r>
    <n v="708"/>
    <n v="22"/>
    <x v="3"/>
    <n v="34.4"/>
    <n v="0.17599999999999999"/>
    <x v="117"/>
    <n v="335"/>
    <n v="0"/>
    <n v="21"/>
    <x v="2"/>
    <x v="1"/>
    <x v="0"/>
  </r>
  <r>
    <n v="709"/>
    <n v="45"/>
    <x v="3"/>
    <n v="32.799999999999997"/>
    <n v="0.14799999999999999"/>
    <x v="103"/>
    <n v="0"/>
    <n v="1"/>
    <n v="0"/>
    <x v="8"/>
    <x v="0"/>
    <x v="0"/>
  </r>
  <r>
    <n v="710"/>
    <n v="23"/>
    <x v="3"/>
    <n v="38"/>
    <n v="0.67400000000000004"/>
    <x v="71"/>
    <n v="160"/>
    <n v="1"/>
    <n v="32"/>
    <x v="2"/>
    <x v="0"/>
    <x v="0"/>
  </r>
  <r>
    <n v="711"/>
    <n v="24"/>
    <x v="3"/>
    <n v="31.2"/>
    <n v="0.29499999999999998"/>
    <x v="29"/>
    <n v="387"/>
    <n v="0"/>
    <n v="13"/>
    <x v="2"/>
    <x v="1"/>
    <x v="0"/>
  </r>
  <r>
    <n v="712"/>
    <n v="40"/>
    <x v="3"/>
    <n v="29.6"/>
    <n v="0.439"/>
    <x v="19"/>
    <n v="22"/>
    <n v="0"/>
    <n v="27"/>
    <x v="5"/>
    <x v="1"/>
    <x v="1"/>
  </r>
  <r>
    <n v="713"/>
    <n v="38"/>
    <x v="3"/>
    <n v="41.2"/>
    <n v="0.441"/>
    <x v="55"/>
    <n v="0"/>
    <n v="1"/>
    <n v="36"/>
    <x v="6"/>
    <x v="0"/>
    <x v="0"/>
  </r>
  <r>
    <n v="714"/>
    <n v="21"/>
    <x v="3"/>
    <n v="26.4"/>
    <n v="0.35199999999999998"/>
    <x v="68"/>
    <n v="291"/>
    <n v="0"/>
    <n v="20"/>
    <x v="2"/>
    <x v="1"/>
    <x v="1"/>
  </r>
  <r>
    <n v="715"/>
    <n v="32"/>
    <x v="3"/>
    <n v="29.5"/>
    <n v="0.121"/>
    <x v="34"/>
    <n v="0"/>
    <n v="0"/>
    <n v="0"/>
    <x v="1"/>
    <x v="1"/>
    <x v="1"/>
  </r>
  <r>
    <n v="716"/>
    <n v="34"/>
    <x v="3"/>
    <n v="33.9"/>
    <n v="0.82599999999999996"/>
    <x v="49"/>
    <n v="392"/>
    <n v="1"/>
    <n v="33"/>
    <x v="1"/>
    <x v="0"/>
    <x v="0"/>
  </r>
  <r>
    <n v="717"/>
    <n v="31"/>
    <x v="3"/>
    <n v="33.799999999999997"/>
    <n v="0.97"/>
    <x v="82"/>
    <n v="185"/>
    <n v="1"/>
    <n v="39"/>
    <x v="1"/>
    <x v="0"/>
    <x v="0"/>
  </r>
  <r>
    <n v="718"/>
    <n v="56"/>
    <x v="3"/>
    <n v="23.1"/>
    <n v="0.59499999999999997"/>
    <x v="121"/>
    <n v="0"/>
    <n v="0"/>
    <n v="18"/>
    <x v="4"/>
    <x v="1"/>
    <x v="2"/>
  </r>
  <r>
    <n v="719"/>
    <n v="24"/>
    <x v="3"/>
    <n v="35.5"/>
    <n v="0.41499999999999998"/>
    <x v="85"/>
    <n v="178"/>
    <n v="0"/>
    <n v="46"/>
    <x v="2"/>
    <x v="1"/>
    <x v="0"/>
  </r>
  <r>
    <n v="720"/>
    <n v="52"/>
    <x v="3"/>
    <n v="35.6"/>
    <n v="0.378"/>
    <x v="25"/>
    <n v="0"/>
    <n v="1"/>
    <n v="27"/>
    <x v="0"/>
    <x v="0"/>
    <x v="0"/>
  </r>
  <r>
    <n v="721"/>
    <n v="34"/>
    <x v="3"/>
    <n v="29.3"/>
    <n v="0.317"/>
    <x v="63"/>
    <n v="0"/>
    <n v="0"/>
    <n v="19"/>
    <x v="1"/>
    <x v="1"/>
    <x v="1"/>
  </r>
  <r>
    <n v="722"/>
    <n v="21"/>
    <x v="3"/>
    <n v="38.1"/>
    <n v="0.28899999999999998"/>
    <x v="53"/>
    <n v="200"/>
    <n v="0"/>
    <n v="36"/>
    <x v="2"/>
    <x v="1"/>
    <x v="0"/>
  </r>
  <r>
    <n v="723"/>
    <n v="42"/>
    <x v="3"/>
    <n v="29.3"/>
    <n v="0.34899999999999998"/>
    <x v="133"/>
    <n v="127"/>
    <n v="1"/>
    <n v="29"/>
    <x v="5"/>
    <x v="0"/>
    <x v="1"/>
  </r>
  <r>
    <n v="724"/>
    <n v="42"/>
    <x v="3"/>
    <n v="39.1"/>
    <n v="0.251"/>
    <x v="27"/>
    <n v="105"/>
    <n v="0"/>
    <n v="30"/>
    <x v="5"/>
    <x v="1"/>
    <x v="0"/>
  </r>
  <r>
    <n v="725"/>
    <n v="45"/>
    <x v="3"/>
    <n v="32.799999999999997"/>
    <n v="0.26500000000000001"/>
    <x v="36"/>
    <n v="0"/>
    <n v="0"/>
    <n v="0"/>
    <x v="8"/>
    <x v="1"/>
    <x v="0"/>
  </r>
  <r>
    <n v="726"/>
    <n v="38"/>
    <x v="3"/>
    <n v="39.4"/>
    <n v="0.23599999999999999"/>
    <x v="60"/>
    <n v="0"/>
    <n v="0"/>
    <n v="40"/>
    <x v="6"/>
    <x v="1"/>
    <x v="0"/>
  </r>
  <r>
    <n v="727"/>
    <n v="25"/>
    <x v="3"/>
    <n v="36.1"/>
    <n v="0.496"/>
    <x v="5"/>
    <n v="180"/>
    <n v="0"/>
    <n v="29"/>
    <x v="3"/>
    <x v="1"/>
    <x v="0"/>
  </r>
  <r>
    <n v="728"/>
    <n v="22"/>
    <x v="3"/>
    <n v="32.4"/>
    <n v="0.433"/>
    <x v="52"/>
    <n v="0"/>
    <n v="0"/>
    <n v="26"/>
    <x v="2"/>
    <x v="1"/>
    <x v="0"/>
  </r>
  <r>
    <n v="729"/>
    <n v="22"/>
    <x v="3"/>
    <n v="22.9"/>
    <n v="0.32600000000000001"/>
    <x v="122"/>
    <n v="0"/>
    <n v="0"/>
    <n v="0"/>
    <x v="2"/>
    <x v="1"/>
    <x v="2"/>
  </r>
  <r>
    <n v="730"/>
    <n v="22"/>
    <x v="3"/>
    <n v="30.1"/>
    <n v="0.14099999999999999"/>
    <x v="31"/>
    <n v="0"/>
    <n v="0"/>
    <n v="0"/>
    <x v="2"/>
    <x v="1"/>
    <x v="0"/>
  </r>
  <r>
    <n v="731"/>
    <n v="34"/>
    <x v="3"/>
    <n v="28.4"/>
    <n v="0.32300000000000001"/>
    <x v="96"/>
    <n v="79"/>
    <n v="1"/>
    <n v="23"/>
    <x v="1"/>
    <x v="0"/>
    <x v="1"/>
  </r>
  <r>
    <n v="732"/>
    <n v="22"/>
    <x v="3"/>
    <n v="28.4"/>
    <n v="0.25900000000000001"/>
    <x v="81"/>
    <n v="0"/>
    <n v="1"/>
    <n v="0"/>
    <x v="2"/>
    <x v="0"/>
    <x v="1"/>
  </r>
  <r>
    <n v="733"/>
    <n v="24"/>
    <x v="3"/>
    <n v="44.5"/>
    <n v="0.64600000000000002"/>
    <x v="129"/>
    <n v="120"/>
    <n v="1"/>
    <n v="37"/>
    <x v="2"/>
    <x v="0"/>
    <x v="0"/>
  </r>
  <r>
    <n v="734"/>
    <n v="22"/>
    <x v="3"/>
    <n v="29"/>
    <n v="0.42599999999999999"/>
    <x v="39"/>
    <n v="165"/>
    <n v="0"/>
    <n v="27"/>
    <x v="2"/>
    <x v="1"/>
    <x v="1"/>
  </r>
  <r>
    <n v="735"/>
    <n v="53"/>
    <x v="3"/>
    <n v="23.3"/>
    <n v="0.56000000000000005"/>
    <x v="44"/>
    <n v="0"/>
    <n v="0"/>
    <n v="0"/>
    <x v="0"/>
    <x v="1"/>
    <x v="2"/>
  </r>
  <r>
    <n v="736"/>
    <n v="28"/>
    <x v="3"/>
    <n v="35.4"/>
    <n v="0.28399999999999997"/>
    <x v="54"/>
    <n v="0"/>
    <n v="0"/>
    <n v="32"/>
    <x v="3"/>
    <x v="1"/>
    <x v="0"/>
  </r>
  <r>
    <n v="737"/>
    <n v="21"/>
    <x v="3"/>
    <n v="27.4"/>
    <n v="0.51500000000000001"/>
    <x v="19"/>
    <n v="120"/>
    <n v="0"/>
    <n v="27"/>
    <x v="2"/>
    <x v="1"/>
    <x v="1"/>
  </r>
  <r>
    <n v="738"/>
    <n v="42"/>
    <x v="3"/>
    <n v="32"/>
    <n v="0.6"/>
    <x v="134"/>
    <n v="0"/>
    <n v="0"/>
    <n v="23"/>
    <x v="5"/>
    <x v="1"/>
    <x v="0"/>
  </r>
  <r>
    <n v="739"/>
    <n v="21"/>
    <x v="3"/>
    <n v="36.6"/>
    <n v="0.45300000000000001"/>
    <x v="20"/>
    <n v="160"/>
    <n v="0"/>
    <n v="17"/>
    <x v="2"/>
    <x v="1"/>
    <x v="0"/>
  </r>
  <r>
    <n v="740"/>
    <n v="42"/>
    <x v="3"/>
    <n v="39.5"/>
    <n v="0.29299999999999998"/>
    <x v="34"/>
    <n v="0"/>
    <n v="1"/>
    <n v="0"/>
    <x v="5"/>
    <x v="0"/>
    <x v="0"/>
  </r>
  <r>
    <n v="741"/>
    <n v="48"/>
    <x v="3"/>
    <n v="42.3"/>
    <n v="0.78500000000000003"/>
    <x v="81"/>
    <n v="150"/>
    <n v="1"/>
    <n v="37"/>
    <x v="8"/>
    <x v="0"/>
    <x v="0"/>
  </r>
  <r>
    <n v="742"/>
    <n v="26"/>
    <x v="3"/>
    <n v="30.8"/>
    <n v="0.4"/>
    <x v="34"/>
    <n v="94"/>
    <n v="0"/>
    <n v="20"/>
    <x v="3"/>
    <x v="1"/>
    <x v="0"/>
  </r>
  <r>
    <n v="743"/>
    <n v="22"/>
    <x v="3"/>
    <n v="28.5"/>
    <n v="0.219"/>
    <x v="28"/>
    <n v="116"/>
    <n v="0"/>
    <n v="18"/>
    <x v="2"/>
    <x v="1"/>
    <x v="1"/>
  </r>
  <r>
    <n v="744"/>
    <n v="45"/>
    <x v="3"/>
    <n v="32.700000000000003"/>
    <n v="0.73399999999999999"/>
    <x v="101"/>
    <n v="0"/>
    <n v="1"/>
    <n v="0"/>
    <x v="8"/>
    <x v="0"/>
    <x v="0"/>
  </r>
  <r>
    <n v="745"/>
    <n v="39"/>
    <x v="3"/>
    <n v="40.6"/>
    <n v="1.1739999999999999"/>
    <x v="89"/>
    <n v="140"/>
    <n v="0"/>
    <n v="37"/>
    <x v="6"/>
    <x v="1"/>
    <x v="0"/>
  </r>
  <r>
    <n v="746"/>
    <n v="46"/>
    <x v="2"/>
    <n v="30"/>
    <n v="0.48799999999999999"/>
    <x v="15"/>
    <n v="105"/>
    <n v="0"/>
    <n v="33"/>
    <x v="8"/>
    <x v="1"/>
    <x v="1"/>
  </r>
  <r>
    <n v="747"/>
    <n v="27"/>
    <x v="2"/>
    <n v="49.3"/>
    <n v="0.35799999999999998"/>
    <x v="24"/>
    <n v="0"/>
    <n v="1"/>
    <n v="41"/>
    <x v="3"/>
    <x v="0"/>
    <x v="0"/>
  </r>
  <r>
    <n v="748"/>
    <n v="32"/>
    <x v="2"/>
    <n v="46.3"/>
    <n v="1.0960000000000001"/>
    <x v="67"/>
    <n v="57"/>
    <n v="0"/>
    <n v="41"/>
    <x v="1"/>
    <x v="1"/>
    <x v="0"/>
  </r>
  <r>
    <n v="749"/>
    <n v="36"/>
    <x v="2"/>
    <n v="36.4"/>
    <n v="0.40799999999999997"/>
    <x v="49"/>
    <n v="200"/>
    <n v="1"/>
    <n v="22"/>
    <x v="6"/>
    <x v="0"/>
    <x v="0"/>
  </r>
  <r>
    <n v="750"/>
    <n v="50"/>
    <x v="2"/>
    <n v="24.3"/>
    <n v="0.17799999999999999"/>
    <x v="79"/>
    <n v="0"/>
    <n v="1"/>
    <n v="0"/>
    <x v="0"/>
    <x v="0"/>
    <x v="2"/>
  </r>
  <r>
    <n v="751"/>
    <n v="22"/>
    <x v="2"/>
    <n v="31.2"/>
    <n v="1.1819999999999999"/>
    <x v="64"/>
    <n v="0"/>
    <n v="1"/>
    <n v="0"/>
    <x v="2"/>
    <x v="0"/>
    <x v="0"/>
  </r>
  <r>
    <n v="752"/>
    <n v="28"/>
    <x v="2"/>
    <n v="39"/>
    <n v="0.26100000000000001"/>
    <x v="127"/>
    <n v="74"/>
    <n v="0"/>
    <n v="39"/>
    <x v="3"/>
    <x v="1"/>
    <x v="0"/>
  </r>
  <r>
    <n v="753"/>
    <n v="25"/>
    <x v="2"/>
    <n v="26"/>
    <n v="0.223"/>
    <x v="85"/>
    <n v="0"/>
    <n v="0"/>
    <n v="24"/>
    <x v="3"/>
    <x v="1"/>
    <x v="1"/>
  </r>
  <r>
    <n v="754"/>
    <n v="26"/>
    <x v="2"/>
    <n v="43.3"/>
    <n v="0.222"/>
    <x v="98"/>
    <n v="510"/>
    <n v="1"/>
    <n v="44"/>
    <x v="3"/>
    <x v="0"/>
    <x v="0"/>
  </r>
  <r>
    <n v="755"/>
    <n v="45"/>
    <x v="2"/>
    <n v="32.4"/>
    <n v="0.443"/>
    <x v="86"/>
    <n v="0"/>
    <n v="1"/>
    <n v="32"/>
    <x v="8"/>
    <x v="0"/>
    <x v="0"/>
  </r>
  <r>
    <n v="756"/>
    <n v="37"/>
    <x v="2"/>
    <n v="36.5"/>
    <n v="1.0569999999999999"/>
    <x v="84"/>
    <n v="110"/>
    <n v="1"/>
    <n v="39"/>
    <x v="6"/>
    <x v="0"/>
    <x v="0"/>
  </r>
  <r>
    <n v="757"/>
    <n v="39"/>
    <x v="2"/>
    <n v="32"/>
    <n v="0.39100000000000001"/>
    <x v="4"/>
    <n v="0"/>
    <n v="0"/>
    <n v="41"/>
    <x v="6"/>
    <x v="1"/>
    <x v="0"/>
  </r>
  <r>
    <n v="758"/>
    <n v="52"/>
    <x v="2"/>
    <n v="36.299999999999997"/>
    <n v="0.25800000000000001"/>
    <x v="66"/>
    <n v="0"/>
    <n v="1"/>
    <n v="0"/>
    <x v="0"/>
    <x v="0"/>
    <x v="0"/>
  </r>
  <r>
    <n v="759"/>
    <n v="26"/>
    <x v="2"/>
    <n v="37.5"/>
    <n v="0.19700000000000001"/>
    <x v="39"/>
    <n v="0"/>
    <n v="0"/>
    <n v="0"/>
    <x v="3"/>
    <x v="1"/>
    <x v="0"/>
  </r>
  <r>
    <n v="760"/>
    <n v="66"/>
    <x v="2"/>
    <n v="35.5"/>
    <n v="0.27800000000000002"/>
    <x v="135"/>
    <n v="0"/>
    <n v="1"/>
    <n v="0"/>
    <x v="9"/>
    <x v="0"/>
    <x v="0"/>
  </r>
  <r>
    <n v="761"/>
    <n v="22"/>
    <x v="2"/>
    <n v="28.4"/>
    <n v="0.76600000000000001"/>
    <x v="30"/>
    <n v="16"/>
    <n v="0"/>
    <n v="26"/>
    <x v="2"/>
    <x v="1"/>
    <x v="1"/>
  </r>
  <r>
    <n v="762"/>
    <n v="43"/>
    <x v="2"/>
    <n v="44"/>
    <n v="0.40300000000000002"/>
    <x v="83"/>
    <n v="0"/>
    <n v="1"/>
    <n v="31"/>
    <x v="5"/>
    <x v="0"/>
    <x v="0"/>
  </r>
  <r>
    <n v="763"/>
    <n v="33"/>
    <x v="2"/>
    <n v="22.5"/>
    <n v="0.14199999999999999"/>
    <x v="3"/>
    <n v="0"/>
    <n v="0"/>
    <n v="0"/>
    <x v="1"/>
    <x v="1"/>
    <x v="2"/>
  </r>
  <r>
    <n v="764"/>
    <n v="63"/>
    <x v="2"/>
    <n v="32.9"/>
    <n v="0.17100000000000001"/>
    <x v="45"/>
    <n v="180"/>
    <n v="0"/>
    <n v="48"/>
    <x v="7"/>
    <x v="1"/>
    <x v="0"/>
  </r>
  <r>
    <n v="765"/>
    <n v="27"/>
    <x v="2"/>
    <n v="36.799999999999997"/>
    <n v="0.34"/>
    <x v="32"/>
    <n v="0"/>
    <n v="0"/>
    <n v="27"/>
    <x v="3"/>
    <x v="1"/>
    <x v="0"/>
  </r>
  <r>
    <n v="766"/>
    <n v="30"/>
    <x v="2"/>
    <n v="26.2"/>
    <n v="0.245"/>
    <x v="127"/>
    <n v="112"/>
    <n v="0"/>
    <n v="23"/>
    <x v="1"/>
    <x v="1"/>
    <x v="1"/>
  </r>
  <r>
    <n v="767"/>
    <n v="47"/>
    <x v="2"/>
    <n v="30.1"/>
    <n v="0.34899999999999998"/>
    <x v="19"/>
    <n v="0"/>
    <n v="1"/>
    <n v="0"/>
    <x v="8"/>
    <x v="0"/>
    <x v="0"/>
  </r>
  <r>
    <n v="768"/>
    <n v="23"/>
    <x v="2"/>
    <n v="30.4"/>
    <n v="0.315"/>
    <x v="71"/>
    <n v="0"/>
    <n v="0"/>
    <n v="31"/>
    <x v="2"/>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6"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6" firstHeaderRow="1" firstDataRow="1" firstDataCol="1"/>
  <pivotFields count="12">
    <pivotField dataField="1" showAll="0"/>
    <pivotField showAll="0"/>
    <pivotField showAll="0">
      <items count="5">
        <item x="1"/>
        <item x="3"/>
        <item x="2"/>
        <item x="0"/>
        <item t="default"/>
      </items>
    </pivotField>
    <pivotField showAll="0"/>
    <pivotField showAll="0"/>
    <pivotField showAll="0"/>
    <pivotField showAll="0"/>
    <pivotField showAll="0"/>
    <pivotField showAll="0"/>
    <pivotField showAll="0"/>
    <pivotField axis="axisRow" showAll="0">
      <items count="3">
        <item x="0"/>
        <item x="1"/>
        <item t="default"/>
      </items>
    </pivotField>
    <pivotField showAll="0">
      <items count="5">
        <item x="2"/>
        <item x="0"/>
        <item x="1"/>
        <item x="3"/>
        <item t="default"/>
      </items>
    </pivotField>
  </pivotFields>
  <rowFields count="1">
    <field x="10"/>
  </rowFields>
  <rowItems count="3">
    <i>
      <x/>
    </i>
    <i>
      <x v="1"/>
    </i>
    <i t="grand">
      <x/>
    </i>
  </rowItems>
  <colItems count="1">
    <i/>
  </colItems>
  <dataFields count="1">
    <dataField name="Count of ID" fld="0" subtotal="count" baseField="10" baseItem="0"/>
  </dataFields>
  <chartFormats count="9">
    <chartFormat chart="2"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10" count="1" selected="0">
            <x v="0"/>
          </reference>
        </references>
      </pivotArea>
    </chartFormat>
    <chartFormat chart="4" format="6">
      <pivotArea type="data" outline="0" fieldPosition="0">
        <references count="2">
          <reference field="4294967294" count="1" selected="0">
            <x v="0"/>
          </reference>
          <reference field="10" count="1" selected="0">
            <x v="1"/>
          </reference>
        </references>
      </pivotArea>
    </chartFormat>
    <chartFormat chart="2" format="1">
      <pivotArea type="data" outline="0" fieldPosition="0">
        <references count="2">
          <reference field="4294967294" count="1" selected="0">
            <x v="0"/>
          </reference>
          <reference field="10" count="1" selected="0">
            <x v="0"/>
          </reference>
        </references>
      </pivotArea>
    </chartFormat>
    <chartFormat chart="2" format="2">
      <pivotArea type="data" outline="0" fieldPosition="0">
        <references count="2">
          <reference field="4294967294" count="1" selected="0">
            <x v="0"/>
          </reference>
          <reference field="10" count="1" selected="0">
            <x v="1"/>
          </reference>
        </references>
      </pivotArea>
    </chartFormat>
    <chartFormat chart="6" format="10" series="1">
      <pivotArea type="data" outline="0" fieldPosition="0">
        <references count="1">
          <reference field="4294967294" count="1" selected="0">
            <x v="0"/>
          </reference>
        </references>
      </pivotArea>
    </chartFormat>
    <chartFormat chart="6" format="11">
      <pivotArea type="data" outline="0" fieldPosition="0">
        <references count="2">
          <reference field="4294967294" count="1" selected="0">
            <x v="0"/>
          </reference>
          <reference field="10" count="1" selected="0">
            <x v="0"/>
          </reference>
        </references>
      </pivotArea>
    </chartFormat>
    <chartFormat chart="6" format="12">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7"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location ref="A3:B8" firstHeaderRow="1" firstDataRow="1" firstDataCol="1"/>
  <pivotFields count="12">
    <pivotField dataField="1" showAll="0"/>
    <pivotField showAll="0"/>
    <pivotField axis="axisRow" showAll="0">
      <items count="5">
        <item x="1"/>
        <item x="3"/>
        <item x="2"/>
        <item x="0"/>
        <item t="default"/>
      </items>
    </pivotField>
    <pivotField showAll="0"/>
    <pivotField showAll="0"/>
    <pivotField showAll="0"/>
    <pivotField showAll="0"/>
    <pivotField showAll="0"/>
    <pivotField showAll="0"/>
    <pivotField showAll="0"/>
    <pivotField showAll="0">
      <items count="3">
        <item x="0"/>
        <item x="1"/>
        <item t="default"/>
      </items>
    </pivotField>
    <pivotField showAll="0">
      <items count="5">
        <item x="2"/>
        <item x="0"/>
        <item x="1"/>
        <item x="3"/>
        <item t="default"/>
      </items>
    </pivotField>
  </pivotFields>
  <rowFields count="1">
    <field x="2"/>
  </rowFields>
  <rowItems count="5">
    <i>
      <x/>
    </i>
    <i>
      <x v="1"/>
    </i>
    <i>
      <x v="2"/>
    </i>
    <i>
      <x v="3"/>
    </i>
    <i t="grand">
      <x/>
    </i>
  </rowItems>
  <colItems count="1">
    <i/>
  </colItems>
  <dataFields count="1">
    <dataField name="Count of ID" fld="0" subtotal="count" baseField="2" baseItem="0"/>
  </dataFields>
  <chartFormats count="14">
    <chartFormat chart="10" format="0" series="1">
      <pivotArea type="data" outline="0" fieldPosition="0">
        <references count="1">
          <reference field="4294967294" count="1" selected="0">
            <x v="0"/>
          </reference>
        </references>
      </pivotArea>
    </chartFormat>
    <chartFormat chart="12" format="6" series="1">
      <pivotArea type="data" outline="0" fieldPosition="0">
        <references count="1">
          <reference field="4294967294" count="1" selected="0">
            <x v="0"/>
          </reference>
        </references>
      </pivotArea>
    </chartFormat>
    <chartFormat chart="12" format="7">
      <pivotArea type="data" outline="0" fieldPosition="0">
        <references count="2">
          <reference field="4294967294" count="1" selected="0">
            <x v="0"/>
          </reference>
          <reference field="2" count="1" selected="0">
            <x v="0"/>
          </reference>
        </references>
      </pivotArea>
    </chartFormat>
    <chartFormat chart="12" format="8">
      <pivotArea type="data" outline="0" fieldPosition="0">
        <references count="2">
          <reference field="4294967294" count="1" selected="0">
            <x v="0"/>
          </reference>
          <reference field="2" count="1" selected="0">
            <x v="1"/>
          </reference>
        </references>
      </pivotArea>
    </chartFormat>
    <chartFormat chart="12" format="9">
      <pivotArea type="data" outline="0" fieldPosition="0">
        <references count="2">
          <reference field="4294967294" count="1" selected="0">
            <x v="0"/>
          </reference>
          <reference field="2" count="1" selected="0">
            <x v="2"/>
          </reference>
        </references>
      </pivotArea>
    </chartFormat>
    <chartFormat chart="12" format="10">
      <pivotArea type="data" outline="0" fieldPosition="0">
        <references count="2">
          <reference field="4294967294" count="1" selected="0">
            <x v="0"/>
          </reference>
          <reference field="2" count="1" selected="0">
            <x v="3"/>
          </reference>
        </references>
      </pivotArea>
    </chartFormat>
    <chartFormat chart="10" format="1">
      <pivotArea type="data" outline="0" fieldPosition="0">
        <references count="2">
          <reference field="4294967294" count="1" selected="0">
            <x v="0"/>
          </reference>
          <reference field="2" count="1" selected="0">
            <x v="0"/>
          </reference>
        </references>
      </pivotArea>
    </chartFormat>
    <chartFormat chart="10" format="2">
      <pivotArea type="data" outline="0" fieldPosition="0">
        <references count="2">
          <reference field="4294967294" count="1" selected="0">
            <x v="0"/>
          </reference>
          <reference field="2" count="1" selected="0">
            <x v="1"/>
          </reference>
        </references>
      </pivotArea>
    </chartFormat>
    <chartFormat chart="10" format="3">
      <pivotArea type="data" outline="0" fieldPosition="0">
        <references count="2">
          <reference field="4294967294" count="1" selected="0">
            <x v="0"/>
          </reference>
          <reference field="2" count="1" selected="0">
            <x v="2"/>
          </reference>
        </references>
      </pivotArea>
    </chartFormat>
    <chartFormat chart="10" format="4">
      <pivotArea type="data" outline="0" fieldPosition="0">
        <references count="2">
          <reference field="4294967294" count="1" selected="0">
            <x v="0"/>
          </reference>
          <reference field="2" count="1" selected="0">
            <x v="3"/>
          </reference>
        </references>
      </pivotArea>
    </chartFormat>
    <chartFormat chart="14" format="21">
      <pivotArea type="data" outline="0" fieldPosition="0">
        <references count="2">
          <reference field="4294967294" count="1" selected="0">
            <x v="0"/>
          </reference>
          <reference field="2" count="1" selected="0">
            <x v="0"/>
          </reference>
        </references>
      </pivotArea>
    </chartFormat>
    <chartFormat chart="14" format="22">
      <pivotArea type="data" outline="0" fieldPosition="0">
        <references count="2">
          <reference field="4294967294" count="1" selected="0">
            <x v="0"/>
          </reference>
          <reference field="2" count="1" selected="0">
            <x v="1"/>
          </reference>
        </references>
      </pivotArea>
    </chartFormat>
    <chartFormat chart="14" format="23">
      <pivotArea type="data" outline="0" fieldPosition="0">
        <references count="2">
          <reference field="4294967294" count="1" selected="0">
            <x v="0"/>
          </reference>
          <reference field="2" count="1" selected="0">
            <x v="2"/>
          </reference>
        </references>
      </pivotArea>
    </chartFormat>
    <chartFormat chart="14" format="2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8"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8" firstHeaderRow="1" firstDataRow="1" firstDataCol="1"/>
  <pivotFields count="12">
    <pivotField dataField="1" showAll="0"/>
    <pivotField showAll="0"/>
    <pivotField showAll="0">
      <items count="5">
        <item x="1"/>
        <item x="3"/>
        <item x="2"/>
        <item x="0"/>
        <item t="default"/>
      </items>
    </pivotField>
    <pivotField showAll="0"/>
    <pivotField showAll="0"/>
    <pivotField showAll="0"/>
    <pivotField showAll="0"/>
    <pivotField showAll="0"/>
    <pivotField showAll="0"/>
    <pivotField showAll="0"/>
    <pivotField showAll="0">
      <items count="3">
        <item x="0"/>
        <item x="1"/>
        <item t="default"/>
      </items>
    </pivotField>
    <pivotField axis="axisRow" showAll="0">
      <items count="5">
        <item x="2"/>
        <item x="0"/>
        <item x="1"/>
        <item x="3"/>
        <item t="default"/>
      </items>
    </pivotField>
  </pivotFields>
  <rowFields count="1">
    <field x="11"/>
  </rowFields>
  <rowItems count="5">
    <i>
      <x/>
    </i>
    <i>
      <x v="1"/>
    </i>
    <i>
      <x v="2"/>
    </i>
    <i>
      <x v="3"/>
    </i>
    <i t="grand">
      <x/>
    </i>
  </rowItems>
  <colItems count="1">
    <i/>
  </colItems>
  <dataFields count="1">
    <dataField name="Count of ID" fld="0" subtotal="count" baseField="11" baseItem="0"/>
  </dataFields>
  <chartFormats count="18">
    <chartFormat chart="1" format="1" series="1">
      <pivotArea type="data" outline="0" fieldPosition="0">
        <references count="1">
          <reference field="4294967294" count="1" selected="0">
            <x v="0"/>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11" count="1" selected="0">
            <x v="0"/>
          </reference>
        </references>
      </pivotArea>
    </chartFormat>
    <chartFormat chart="3" format="14">
      <pivotArea type="data" outline="0" fieldPosition="0">
        <references count="2">
          <reference field="4294967294" count="1" selected="0">
            <x v="0"/>
          </reference>
          <reference field="11" count="1" selected="0">
            <x v="1"/>
          </reference>
        </references>
      </pivotArea>
    </chartFormat>
    <chartFormat chart="3" format="15">
      <pivotArea type="data" outline="0" fieldPosition="0">
        <references count="2">
          <reference field="4294967294" count="1" selected="0">
            <x v="0"/>
          </reference>
          <reference field="11" count="1" selected="0">
            <x v="2"/>
          </reference>
        </references>
      </pivotArea>
    </chartFormat>
    <chartFormat chart="3" format="16">
      <pivotArea type="data" outline="0" fieldPosition="0">
        <references count="2">
          <reference field="4294967294" count="1" selected="0">
            <x v="0"/>
          </reference>
          <reference field="11" count="1" selected="0">
            <x v="3"/>
          </reference>
        </references>
      </pivotArea>
    </chartFormat>
    <chartFormat chart="1" format="2">
      <pivotArea type="data" outline="0" fieldPosition="0">
        <references count="2">
          <reference field="4294967294" count="1" selected="0">
            <x v="0"/>
          </reference>
          <reference field="11" count="1" selected="0">
            <x v="0"/>
          </reference>
        </references>
      </pivotArea>
    </chartFormat>
    <chartFormat chart="1" format="3">
      <pivotArea type="data" outline="0" fieldPosition="0">
        <references count="2">
          <reference field="4294967294" count="1" selected="0">
            <x v="0"/>
          </reference>
          <reference field="11" count="1" selected="0">
            <x v="1"/>
          </reference>
        </references>
      </pivotArea>
    </chartFormat>
    <chartFormat chart="1" format="4">
      <pivotArea type="data" outline="0" fieldPosition="0">
        <references count="2">
          <reference field="4294967294" count="1" selected="0">
            <x v="0"/>
          </reference>
          <reference field="11" count="1" selected="0">
            <x v="2"/>
          </reference>
        </references>
      </pivotArea>
    </chartFormat>
    <chartFormat chart="1" format="5">
      <pivotArea type="data" outline="0" fieldPosition="0">
        <references count="2">
          <reference field="4294967294" count="1" selected="0">
            <x v="0"/>
          </reference>
          <reference field="11" count="1" selected="0">
            <x v="3"/>
          </reference>
        </references>
      </pivotArea>
    </chartFormat>
    <chartFormat chart="4" format="17" series="1">
      <pivotArea type="data" outline="0" fieldPosition="0">
        <references count="1">
          <reference field="4294967294" count="1" selected="0">
            <x v="0"/>
          </reference>
        </references>
      </pivotArea>
    </chartFormat>
    <chartFormat chart="4" format="18">
      <pivotArea type="data" outline="0" fieldPosition="0">
        <references count="2">
          <reference field="4294967294" count="1" selected="0">
            <x v="0"/>
          </reference>
          <reference field="11" count="1" selected="0">
            <x v="0"/>
          </reference>
        </references>
      </pivotArea>
    </chartFormat>
    <chartFormat chart="4" format="19">
      <pivotArea type="data" outline="0" fieldPosition="0">
        <references count="2">
          <reference field="4294967294" count="1" selected="0">
            <x v="0"/>
          </reference>
          <reference field="11" count="1" selected="0">
            <x v="1"/>
          </reference>
        </references>
      </pivotArea>
    </chartFormat>
    <chartFormat chart="4" format="20">
      <pivotArea type="data" outline="0" fieldPosition="0">
        <references count="2">
          <reference field="4294967294" count="1" selected="0">
            <x v="0"/>
          </reference>
          <reference field="11" count="1" selected="0">
            <x v="2"/>
          </reference>
        </references>
      </pivotArea>
    </chartFormat>
    <chartFormat chart="4" format="21">
      <pivotArea type="data" outline="0" fieldPosition="0">
        <references count="2">
          <reference field="4294967294" count="1" selected="0">
            <x v="0"/>
          </reference>
          <reference field="11" count="1" selected="0">
            <x v="3"/>
          </reference>
        </references>
      </pivotArea>
    </chartFormat>
    <chartFormat chart="5" format="28" series="1">
      <pivotArea type="data" outline="0" fieldPosition="0">
        <references count="1">
          <reference field="4294967294" count="1" selected="0">
            <x v="0"/>
          </reference>
        </references>
      </pivotArea>
    </chartFormat>
    <chartFormat chart="5" format="29">
      <pivotArea type="data" outline="0" fieldPosition="0">
        <references count="2">
          <reference field="4294967294" count="1" selected="0">
            <x v="0"/>
          </reference>
          <reference field="11" count="1" selected="0">
            <x v="1"/>
          </reference>
        </references>
      </pivotArea>
    </chartFormat>
    <chartFormat chart="5" format="30">
      <pivotArea type="data" outline="0" fieldPosition="0">
        <references count="2">
          <reference field="4294967294" count="1" selected="0">
            <x v="0"/>
          </reference>
          <reference field="1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9"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16" firstHeaderRow="1" firstDataRow="1" firstDataCol="1"/>
  <pivotFields count="12">
    <pivotField showAll="0"/>
    <pivotField showAll="0"/>
    <pivotField showAll="0">
      <items count="5">
        <item x="1"/>
        <item x="3"/>
        <item x="2"/>
        <item x="0"/>
        <item t="default"/>
      </items>
    </pivotField>
    <pivotField showAll="0"/>
    <pivotField showAll="0"/>
    <pivotField dataField="1" showAll="0">
      <items count="137">
        <item x="57"/>
        <item x="51"/>
        <item x="131"/>
        <item x="87"/>
        <item x="115"/>
        <item x="58"/>
        <item x="134"/>
        <item x="128"/>
        <item x="124"/>
        <item x="43"/>
        <item x="119"/>
        <item x="48"/>
        <item x="62"/>
        <item x="94"/>
        <item x="76"/>
        <item x="111"/>
        <item x="6"/>
        <item x="56"/>
        <item x="65"/>
        <item x="67"/>
        <item x="118"/>
        <item x="63"/>
        <item x="50"/>
        <item x="1"/>
        <item x="106"/>
        <item x="93"/>
        <item x="30"/>
        <item x="3"/>
        <item x="35"/>
        <item x="104"/>
        <item x="31"/>
        <item x="71"/>
        <item x="121"/>
        <item x="54"/>
        <item x="74"/>
        <item x="25"/>
        <item x="116"/>
        <item x="20"/>
        <item x="15"/>
        <item x="45"/>
        <item x="34"/>
        <item x="18"/>
        <item x="92"/>
        <item x="44"/>
        <item x="39"/>
        <item x="17"/>
        <item x="85"/>
        <item x="28"/>
        <item x="10"/>
        <item x="36"/>
        <item x="60"/>
        <item x="61"/>
        <item x="53"/>
        <item x="7"/>
        <item x="5"/>
        <item x="27"/>
        <item x="16"/>
        <item x="22"/>
        <item x="81"/>
        <item x="127"/>
        <item x="32"/>
        <item x="66"/>
        <item x="78"/>
        <item x="9"/>
        <item x="19"/>
        <item x="117"/>
        <item x="84"/>
        <item x="55"/>
        <item x="96"/>
        <item x="59"/>
        <item x="80"/>
        <item x="38"/>
        <item x="68"/>
        <item x="99"/>
        <item x="64"/>
        <item x="4"/>
        <item x="33"/>
        <item x="12"/>
        <item x="101"/>
        <item x="52"/>
        <item x="69"/>
        <item x="23"/>
        <item x="70"/>
        <item x="26"/>
        <item x="42"/>
        <item x="24"/>
        <item x="0"/>
        <item x="133"/>
        <item x="47"/>
        <item x="73"/>
        <item x="91"/>
        <item x="89"/>
        <item x="86"/>
        <item x="75"/>
        <item x="88"/>
        <item x="113"/>
        <item x="29"/>
        <item x="41"/>
        <item x="77"/>
        <item x="109"/>
        <item x="79"/>
        <item x="72"/>
        <item x="103"/>
        <item x="105"/>
        <item x="14"/>
        <item x="110"/>
        <item x="11"/>
        <item x="132"/>
        <item x="83"/>
        <item x="40"/>
        <item x="120"/>
        <item x="82"/>
        <item x="129"/>
        <item x="122"/>
        <item x="46"/>
        <item x="102"/>
        <item x="114"/>
        <item x="95"/>
        <item x="37"/>
        <item x="98"/>
        <item x="112"/>
        <item x="2"/>
        <item x="100"/>
        <item x="125"/>
        <item x="49"/>
        <item x="90"/>
        <item x="13"/>
        <item x="135"/>
        <item x="108"/>
        <item x="107"/>
        <item x="97"/>
        <item x="123"/>
        <item x="21"/>
        <item x="8"/>
        <item x="126"/>
        <item x="130"/>
        <item t="default"/>
      </items>
    </pivotField>
    <pivotField showAll="0"/>
    <pivotField showAll="0"/>
    <pivotField showAll="0"/>
    <pivotField axis="axisRow" showAll="0">
      <items count="13">
        <item x="2"/>
        <item x="3"/>
        <item x="1"/>
        <item x="6"/>
        <item x="5"/>
        <item x="8"/>
        <item x="0"/>
        <item x="4"/>
        <item x="7"/>
        <item x="9"/>
        <item x="10"/>
        <item x="11"/>
        <item t="default"/>
      </items>
    </pivotField>
    <pivotField showAll="0">
      <items count="3">
        <item x="0"/>
        <item x="1"/>
        <item t="default"/>
      </items>
    </pivotField>
    <pivotField showAll="0">
      <items count="5">
        <item x="2"/>
        <item x="0"/>
        <item x="1"/>
        <item x="3"/>
        <item t="default"/>
      </items>
    </pivotField>
  </pivotFields>
  <rowFields count="1">
    <field x="9"/>
  </rowFields>
  <rowItems count="13">
    <i>
      <x/>
    </i>
    <i>
      <x v="1"/>
    </i>
    <i>
      <x v="2"/>
    </i>
    <i>
      <x v="3"/>
    </i>
    <i>
      <x v="4"/>
    </i>
    <i>
      <x v="5"/>
    </i>
    <i>
      <x v="6"/>
    </i>
    <i>
      <x v="7"/>
    </i>
    <i>
      <x v="8"/>
    </i>
    <i>
      <x v="9"/>
    </i>
    <i>
      <x v="10"/>
    </i>
    <i>
      <x v="11"/>
    </i>
    <i t="grand">
      <x/>
    </i>
  </rowItems>
  <colItems count="1">
    <i/>
  </colItems>
  <dataFields count="1">
    <dataField name="Average of Glucose" fld="5" subtotal="average" baseField="9" baseItem="0"/>
  </dataFields>
  <chartFormats count="3">
    <chartFormat chart="3" format="2"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0"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A3:C6" firstHeaderRow="0" firstDataRow="1" firstDataCol="1"/>
  <pivotFields count="12">
    <pivotField showAll="0"/>
    <pivotField showAll="0"/>
    <pivotField showAll="0">
      <items count="5">
        <item x="1"/>
        <item x="3"/>
        <item x="2"/>
        <item x="0"/>
        <item t="default"/>
      </items>
    </pivotField>
    <pivotField showAll="0"/>
    <pivotField showAll="0"/>
    <pivotField showAll="0"/>
    <pivotField dataField="1" showAll="0"/>
    <pivotField showAll="0"/>
    <pivotField dataField="1" showAll="0"/>
    <pivotField showAll="0"/>
    <pivotField axis="axisRow" showAll="0">
      <items count="3">
        <item x="0"/>
        <item x="1"/>
        <item t="default"/>
      </items>
    </pivotField>
    <pivotField showAll="0">
      <items count="5">
        <item x="2"/>
        <item x="0"/>
        <item x="1"/>
        <item x="3"/>
        <item t="default"/>
      </items>
    </pivotField>
  </pivotFields>
  <rowFields count="1">
    <field x="10"/>
  </rowFields>
  <rowItems count="3">
    <i>
      <x/>
    </i>
    <i>
      <x v="1"/>
    </i>
    <i t="grand">
      <x/>
    </i>
  </rowItems>
  <colFields count="1">
    <field x="-2"/>
  </colFields>
  <colItems count="2">
    <i>
      <x/>
    </i>
    <i i="1">
      <x v="1"/>
    </i>
  </colItems>
  <dataFields count="2">
    <dataField name="Average of Insulin" fld="6" subtotal="average" baseField="10" baseItem="0"/>
    <dataField name="Average of Skin Thickness" fld="8" subtotal="average" baseField="10" baseItem="0"/>
  </dataFields>
  <chartFormats count="6">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11"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1"/>
          </reference>
        </references>
      </pivotArea>
    </chartFormat>
    <chartFormat chart="13" format="8" series="1">
      <pivotArea type="data" outline="0" fieldPosition="0">
        <references count="1">
          <reference field="4294967294" count="1" selected="0">
            <x v="0"/>
          </reference>
        </references>
      </pivotArea>
    </chartFormat>
    <chartFormat chart="13"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iabetes_or_not" sourceName="Diabetes or not">
  <pivotTables>
    <pivotTable tabId="3" name="PivotTable16"/>
    <pivotTable tabId="6" name="PivotTable19"/>
    <pivotTable tabId="4" name="PivotTable17"/>
    <pivotTable tabId="5" name="PivotTable18"/>
    <pivotTable tabId="10" name="PivotTable20"/>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Blood_Pressure_Systolic" sourceName="Blood Pressure Systolic">
  <pivotTables>
    <pivotTable tabId="3" name="PivotTable16"/>
    <pivotTable tabId="6" name="PivotTable19"/>
    <pivotTable tabId="4" name="PivotTable17"/>
    <pivotTable tabId="5" name="PivotTable18"/>
  </pivotTables>
  <data>
    <tabular pivotCacheId="1">
      <items count="4">
        <i x="1"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tatus" sourceName="Status">
  <pivotTables>
    <pivotTable tabId="3" name="PivotTable16"/>
    <pivotTable tabId="6" name="PivotTable19"/>
    <pivotTable tabId="4" name="PivotTable17"/>
    <pivotTable tabId="5" name="PivotTable18"/>
  </pivotTables>
  <data>
    <tabular pivotCacheId="1">
      <items count="4">
        <i x="2" s="1"/>
        <i x="0"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iabetes or not" cache="Slicer_Diabetes_or_not" caption="Diabetes or not" rowHeight="234950"/>
  <slicer name="Blood Pressure Systolic" cache="Slicer_Blood_Pressure_Systolic" caption="Blood Pressure Systolic" rowHeight="234950"/>
  <slicer name="Status" cache="Slicer_Status" caption="Status"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Diabetes or not 1" cache="Slicer_Diabetes_or_not" caption="Diabetes or not" style="SlicerStyleOther1" rowHeight="234950"/>
  <slicer name="Blood Pressure Systolic 1" cache="Slicer_Blood_Pressure_Systolic" caption="Blood Pressure Systolic" style="SlicerStyleOther1" rowHeight="234950"/>
  <slicer name="Status 1" cache="Slicer_Status" caption="Status" style="SlicerStyleOther1" rowHeight="234950"/>
</slicers>
</file>

<file path=xl/slicers/slicer3.xml><?xml version="1.0" encoding="utf-8"?>
<slicers xmlns="http://schemas.microsoft.com/office/spreadsheetml/2009/9/main" xmlns:mc="http://schemas.openxmlformats.org/markup-compatibility/2006" xmlns:x="http://schemas.openxmlformats.org/spreadsheetml/2006/main" mc:Ignorable="x">
  <slicer name="Diabetes or not 2" cache="Slicer_Diabetes_or_not" caption="Diabetes or not" style="SlicerStyleOther1" rowHeight="234950"/>
  <slicer name="Blood Pressure Systolic 2" cache="Slicer_Blood_Pressure_Systolic" caption="Blood Pressure Systolic" style="SlicerStyleOther1" rowHeight="234950"/>
  <slicer name="Status 2" cache="Slicer_Status" caption="Status" style="SlicerStyleOther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D12" sqref="D12"/>
    </sheetView>
  </sheetViews>
  <sheetFormatPr defaultRowHeight="14.4" x14ac:dyDescent="0.3"/>
  <cols>
    <col min="1" max="1" width="12.5546875" bestFit="1" customWidth="1"/>
    <col min="2" max="2" width="10.5546875" bestFit="1" customWidth="1"/>
  </cols>
  <sheetData>
    <row r="3" spans="1:2" x14ac:dyDescent="0.3">
      <c r="A3" s="1" t="s">
        <v>16</v>
      </c>
      <c r="B3" t="s">
        <v>20</v>
      </c>
    </row>
    <row r="4" spans="1:2" x14ac:dyDescent="0.3">
      <c r="A4" s="2" t="s">
        <v>17</v>
      </c>
      <c r="B4" s="3">
        <v>268</v>
      </c>
    </row>
    <row r="5" spans="1:2" x14ac:dyDescent="0.3">
      <c r="A5" s="2" t="s">
        <v>18</v>
      </c>
      <c r="B5" s="3">
        <v>500</v>
      </c>
    </row>
    <row r="6" spans="1:2" x14ac:dyDescent="0.3">
      <c r="A6" s="2" t="s">
        <v>19</v>
      </c>
      <c r="B6" s="3">
        <v>768</v>
      </c>
    </row>
    <row r="8" spans="1:2" x14ac:dyDescent="0.3">
      <c r="A8" s="2" t="s">
        <v>17</v>
      </c>
      <c r="B8">
        <f>IFERROR(GETPIVOTDATA("ID",$A$3,"Diabetes or not","Diabetes"),0)</f>
        <v>268</v>
      </c>
    </row>
    <row r="9" spans="1:2" x14ac:dyDescent="0.3">
      <c r="A9" s="2" t="s">
        <v>18</v>
      </c>
      <c r="B9">
        <f>IFERROR(GETPIVOTDATA("ID",$A$3,"Diabetes or not","Not Diabetes"),0)</f>
        <v>500</v>
      </c>
    </row>
    <row r="10" spans="1:2" x14ac:dyDescent="0.3">
      <c r="A10" s="2" t="s">
        <v>42</v>
      </c>
      <c r="B10">
        <f>GETPIVOTDATA("ID",$A$3)</f>
        <v>768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A3" sqref="A3"/>
    </sheetView>
  </sheetViews>
  <sheetFormatPr defaultRowHeight="14.4" x14ac:dyDescent="0.3"/>
  <cols>
    <col min="1" max="1" width="12.5546875" bestFit="1" customWidth="1"/>
    <col min="2" max="2" width="10.5546875" customWidth="1"/>
  </cols>
  <sheetData>
    <row r="3" spans="1:2" x14ac:dyDescent="0.3">
      <c r="A3" s="1" t="s">
        <v>16</v>
      </c>
      <c r="B3" t="s">
        <v>20</v>
      </c>
    </row>
    <row r="4" spans="1:2" x14ac:dyDescent="0.3">
      <c r="A4" s="2" t="s">
        <v>13</v>
      </c>
      <c r="B4" s="3">
        <v>303</v>
      </c>
    </row>
    <row r="5" spans="1:2" x14ac:dyDescent="0.3">
      <c r="A5" s="2" t="s">
        <v>15</v>
      </c>
      <c r="B5" s="3">
        <v>150</v>
      </c>
    </row>
    <row r="6" spans="1:2" x14ac:dyDescent="0.3">
      <c r="A6" s="2" t="s">
        <v>14</v>
      </c>
      <c r="B6" s="3">
        <v>58</v>
      </c>
    </row>
    <row r="7" spans="1:2" x14ac:dyDescent="0.3">
      <c r="A7" s="2" t="s">
        <v>12</v>
      </c>
      <c r="B7" s="3">
        <v>257</v>
      </c>
    </row>
    <row r="8" spans="1:2" x14ac:dyDescent="0.3">
      <c r="A8" s="2" t="s">
        <v>19</v>
      </c>
      <c r="B8" s="3">
        <v>768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A4" sqref="A4"/>
    </sheetView>
  </sheetViews>
  <sheetFormatPr defaultRowHeight="14.4" x14ac:dyDescent="0.3"/>
  <cols>
    <col min="1" max="1" width="13.5546875" bestFit="1" customWidth="1"/>
    <col min="2" max="2" width="10.5546875" bestFit="1" customWidth="1"/>
  </cols>
  <sheetData>
    <row r="3" spans="1:2" x14ac:dyDescent="0.3">
      <c r="A3" s="1" t="s">
        <v>16</v>
      </c>
      <c r="B3" t="s">
        <v>20</v>
      </c>
    </row>
    <row r="4" spans="1:2" x14ac:dyDescent="0.3">
      <c r="A4" s="2" t="s">
        <v>21</v>
      </c>
      <c r="B4" s="3">
        <v>103</v>
      </c>
    </row>
    <row r="5" spans="1:2" x14ac:dyDescent="0.3">
      <c r="A5" s="2" t="s">
        <v>44</v>
      </c>
      <c r="B5" s="3">
        <v>465</v>
      </c>
    </row>
    <row r="6" spans="1:2" x14ac:dyDescent="0.3">
      <c r="A6" s="2" t="s">
        <v>45</v>
      </c>
      <c r="B6" s="3">
        <v>186</v>
      </c>
    </row>
    <row r="7" spans="1:2" x14ac:dyDescent="0.3">
      <c r="A7" s="2" t="s">
        <v>46</v>
      </c>
      <c r="B7" s="3">
        <v>14</v>
      </c>
    </row>
    <row r="8" spans="1:2" x14ac:dyDescent="0.3">
      <c r="A8" s="2" t="s">
        <v>19</v>
      </c>
      <c r="B8" s="3">
        <v>768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6"/>
  <sheetViews>
    <sheetView workbookViewId="0">
      <selection activeCell="N25" sqref="N25"/>
    </sheetView>
  </sheetViews>
  <sheetFormatPr defaultRowHeight="14.4" x14ac:dyDescent="0.3"/>
  <cols>
    <col min="1" max="1" width="12.5546875" customWidth="1"/>
    <col min="2" max="2" width="17.33203125" bestFit="1" customWidth="1"/>
  </cols>
  <sheetData>
    <row r="3" spans="1:2" x14ac:dyDescent="0.3">
      <c r="A3" s="1" t="s">
        <v>16</v>
      </c>
      <c r="B3" t="s">
        <v>33</v>
      </c>
    </row>
    <row r="4" spans="1:2" x14ac:dyDescent="0.3">
      <c r="A4" s="2" t="s">
        <v>22</v>
      </c>
      <c r="B4" s="3">
        <v>110.85844748858447</v>
      </c>
    </row>
    <row r="5" spans="1:2" x14ac:dyDescent="0.3">
      <c r="A5" s="2" t="s">
        <v>23</v>
      </c>
      <c r="B5" s="3">
        <v>117.31638418079096</v>
      </c>
    </row>
    <row r="6" spans="1:2" x14ac:dyDescent="0.3">
      <c r="A6" s="2" t="s">
        <v>24</v>
      </c>
      <c r="B6" s="3">
        <v>124.03260869565217</v>
      </c>
    </row>
    <row r="7" spans="1:2" x14ac:dyDescent="0.3">
      <c r="A7" s="2" t="s">
        <v>25</v>
      </c>
      <c r="B7" s="3">
        <v>126.91780821917808</v>
      </c>
    </row>
    <row r="8" spans="1:2" x14ac:dyDescent="0.3">
      <c r="A8" s="2" t="s">
        <v>26</v>
      </c>
      <c r="B8" s="3">
        <v>124.83783783783784</v>
      </c>
    </row>
    <row r="9" spans="1:2" x14ac:dyDescent="0.3">
      <c r="A9" s="2" t="s">
        <v>27</v>
      </c>
      <c r="B9" s="3">
        <v>124.31818181818181</v>
      </c>
    </row>
    <row r="10" spans="1:2" x14ac:dyDescent="0.3">
      <c r="A10" s="2" t="s">
        <v>28</v>
      </c>
      <c r="B10" s="3">
        <v>142.37142857142857</v>
      </c>
    </row>
    <row r="11" spans="1:2" x14ac:dyDescent="0.3">
      <c r="A11" s="2" t="s">
        <v>29</v>
      </c>
      <c r="B11" s="3">
        <v>136.95454545454547</v>
      </c>
    </row>
    <row r="12" spans="1:2" x14ac:dyDescent="0.3">
      <c r="A12" s="2" t="s">
        <v>30</v>
      </c>
      <c r="B12" s="3">
        <v>139.4375</v>
      </c>
    </row>
    <row r="13" spans="1:2" x14ac:dyDescent="0.3">
      <c r="A13" s="2" t="s">
        <v>31</v>
      </c>
      <c r="B13" s="3">
        <v>138.07692307692307</v>
      </c>
    </row>
    <row r="14" spans="1:2" x14ac:dyDescent="0.3">
      <c r="A14" s="2" t="s">
        <v>32</v>
      </c>
      <c r="B14" s="3">
        <v>132</v>
      </c>
    </row>
    <row r="15" spans="1:2" x14ac:dyDescent="0.3">
      <c r="A15" s="2" t="s">
        <v>43</v>
      </c>
      <c r="B15" s="3">
        <v>134</v>
      </c>
    </row>
    <row r="16" spans="1:2" x14ac:dyDescent="0.3">
      <c r="A16" s="2" t="s">
        <v>19</v>
      </c>
      <c r="B16" s="3">
        <v>120.89453125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6"/>
  <sheetViews>
    <sheetView workbookViewId="0">
      <selection activeCell="M24" sqref="M24"/>
    </sheetView>
  </sheetViews>
  <sheetFormatPr defaultRowHeight="14.4" x14ac:dyDescent="0.3"/>
  <cols>
    <col min="1" max="1" width="12.5546875" bestFit="1" customWidth="1"/>
    <col min="2" max="2" width="16.21875" bestFit="1" customWidth="1"/>
    <col min="3" max="3" width="23" bestFit="1" customWidth="1"/>
  </cols>
  <sheetData>
    <row r="3" spans="1:3" x14ac:dyDescent="0.3">
      <c r="A3" s="1" t="s">
        <v>16</v>
      </c>
      <c r="B3" t="s">
        <v>40</v>
      </c>
      <c r="C3" t="s">
        <v>41</v>
      </c>
    </row>
    <row r="4" spans="1:3" x14ac:dyDescent="0.3">
      <c r="A4" s="2" t="s">
        <v>17</v>
      </c>
      <c r="B4" s="3">
        <v>100.33582089552239</v>
      </c>
      <c r="C4" s="3">
        <v>22.164179104477611</v>
      </c>
    </row>
    <row r="5" spans="1:3" x14ac:dyDescent="0.3">
      <c r="A5" s="2" t="s">
        <v>18</v>
      </c>
      <c r="B5" s="3">
        <v>68.792000000000002</v>
      </c>
      <c r="C5" s="3">
        <v>19.664000000000001</v>
      </c>
    </row>
    <row r="6" spans="1:3" x14ac:dyDescent="0.3">
      <c r="A6" s="2" t="s">
        <v>19</v>
      </c>
      <c r="B6" s="3">
        <v>79.799479166666671</v>
      </c>
      <c r="C6" s="3">
        <v>20.536458333333332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71"/>
  <sheetViews>
    <sheetView workbookViewId="0">
      <selection activeCell="I1" sqref="I1:I1048576"/>
    </sheetView>
  </sheetViews>
  <sheetFormatPr defaultRowHeight="14.4" x14ac:dyDescent="0.3"/>
  <cols>
    <col min="3" max="3" width="19.88671875" bestFit="1" customWidth="1"/>
    <col min="5" max="5" width="23.33203125" bestFit="1" customWidth="1"/>
    <col min="9" max="9" width="12.44140625" bestFit="1" customWidth="1"/>
    <col min="11" max="11" width="13.6640625" bestFit="1" customWidth="1"/>
    <col min="12" max="12" width="13.5546875" bestFit="1" customWidth="1"/>
  </cols>
  <sheetData>
    <row r="1" spans="1:12" x14ac:dyDescent="0.3">
      <c r="A1" t="s">
        <v>0</v>
      </c>
      <c r="B1" t="s">
        <v>1</v>
      </c>
      <c r="C1" t="s">
        <v>2</v>
      </c>
      <c r="D1" t="s">
        <v>3</v>
      </c>
      <c r="E1" t="s">
        <v>4</v>
      </c>
      <c r="F1" t="s">
        <v>5</v>
      </c>
      <c r="G1" t="s">
        <v>6</v>
      </c>
      <c r="H1" t="s">
        <v>7</v>
      </c>
      <c r="I1" t="s">
        <v>8</v>
      </c>
      <c r="J1" t="s">
        <v>9</v>
      </c>
      <c r="K1" t="s">
        <v>10</v>
      </c>
      <c r="L1" t="s">
        <v>11</v>
      </c>
    </row>
    <row r="2" spans="1:12" x14ac:dyDescent="0.3">
      <c r="A2">
        <v>1</v>
      </c>
      <c r="B2">
        <v>50</v>
      </c>
      <c r="C2" t="s">
        <v>12</v>
      </c>
      <c r="D2">
        <v>33.6</v>
      </c>
      <c r="E2">
        <v>0.627</v>
      </c>
      <c r="F2">
        <v>148</v>
      </c>
      <c r="G2">
        <v>0</v>
      </c>
      <c r="H2">
        <v>1</v>
      </c>
      <c r="I2">
        <v>35</v>
      </c>
      <c r="J2" t="str">
        <f>VLOOKUP(B2,[1]Sheet1!$A$1:$B$12,2,TRUE)</f>
        <v>50-54</v>
      </c>
      <c r="K2" t="str">
        <f>IF(H2=0,"Not Diabetes","Diabetes")</f>
        <v>Diabetes</v>
      </c>
      <c r="L2" t="str">
        <f>IF(D2&gt;30,"Obese",IF(D2&gt;=25,"Overweight",IF(D2&gt;=18.5,"Healthy Weight","Underweight")))</f>
        <v>Obese</v>
      </c>
    </row>
    <row r="3" spans="1:12" x14ac:dyDescent="0.3">
      <c r="A3">
        <v>2</v>
      </c>
      <c r="B3">
        <v>31</v>
      </c>
      <c r="C3" t="s">
        <v>12</v>
      </c>
      <c r="D3">
        <v>26.6</v>
      </c>
      <c r="E3">
        <v>0.35099999999999998</v>
      </c>
      <c r="F3">
        <v>85</v>
      </c>
      <c r="G3">
        <v>0</v>
      </c>
      <c r="H3">
        <v>0</v>
      </c>
      <c r="I3">
        <v>29</v>
      </c>
      <c r="J3" t="str">
        <f>VLOOKUP(B3,[1]Sheet1!$A$1:$B$12,2,TRUE)</f>
        <v>30-34</v>
      </c>
      <c r="K3" t="str">
        <f t="shared" ref="K3:K66" si="0">IF(H3=0,"Not Diabetes","Diabetes")</f>
        <v>Not Diabetes</v>
      </c>
      <c r="L3" t="str">
        <f>IF(D3&gt;30,"Obese",IF(D3&gt;=25,"Overweight",IF(D3&gt;=18.5,"Healthy Weight","Underweight")))</f>
        <v>Overweight</v>
      </c>
    </row>
    <row r="4" spans="1:12" x14ac:dyDescent="0.3">
      <c r="A4">
        <v>3</v>
      </c>
      <c r="B4">
        <v>32</v>
      </c>
      <c r="C4" t="s">
        <v>12</v>
      </c>
      <c r="D4">
        <v>23.3</v>
      </c>
      <c r="E4">
        <v>0.67200000000000004</v>
      </c>
      <c r="F4">
        <v>183</v>
      </c>
      <c r="G4">
        <v>0</v>
      </c>
      <c r="H4">
        <v>1</v>
      </c>
      <c r="I4">
        <v>0</v>
      </c>
      <c r="J4" t="str">
        <f>VLOOKUP(B4,[1]Sheet1!$A$1:$B$12,2,TRUE)</f>
        <v>30-34</v>
      </c>
      <c r="K4" t="str">
        <f t="shared" si="0"/>
        <v>Diabetes</v>
      </c>
      <c r="L4" t="str">
        <f t="shared" ref="L4:L67" si="1">IF(D4&gt;30,"Obese",IF(D4&gt;=25,"Overweight",IF(D4&gt;=18.5,"Healthy Weight","Underweight")))</f>
        <v>Healthy Weight</v>
      </c>
    </row>
    <row r="5" spans="1:12" x14ac:dyDescent="0.3">
      <c r="A5">
        <v>4</v>
      </c>
      <c r="B5">
        <v>21</v>
      </c>
      <c r="C5" t="s">
        <v>12</v>
      </c>
      <c r="D5">
        <v>28.1</v>
      </c>
      <c r="E5">
        <v>0.16700000000000001</v>
      </c>
      <c r="F5">
        <v>89</v>
      </c>
      <c r="G5">
        <v>94</v>
      </c>
      <c r="H5">
        <v>0</v>
      </c>
      <c r="I5">
        <v>23</v>
      </c>
      <c r="J5" t="str">
        <f>VLOOKUP(B5,[1]Sheet1!$A$1:$B$12,2,TRUE)</f>
        <v>20-24</v>
      </c>
      <c r="K5" t="str">
        <f t="shared" si="0"/>
        <v>Not Diabetes</v>
      </c>
      <c r="L5" t="str">
        <f t="shared" si="1"/>
        <v>Overweight</v>
      </c>
    </row>
    <row r="6" spans="1:12" x14ac:dyDescent="0.3">
      <c r="A6">
        <v>5</v>
      </c>
      <c r="B6">
        <v>33</v>
      </c>
      <c r="C6" t="s">
        <v>12</v>
      </c>
      <c r="D6">
        <v>43.1</v>
      </c>
      <c r="E6">
        <v>2.2879999999999998</v>
      </c>
      <c r="F6">
        <v>137</v>
      </c>
      <c r="G6">
        <v>168</v>
      </c>
      <c r="H6">
        <v>1</v>
      </c>
      <c r="I6">
        <v>35</v>
      </c>
      <c r="J6" t="str">
        <f>VLOOKUP(B6,[1]Sheet1!$A$1:$B$12,2,TRUE)</f>
        <v>30-34</v>
      </c>
      <c r="K6" t="str">
        <f t="shared" si="0"/>
        <v>Diabetes</v>
      </c>
      <c r="L6" t="str">
        <f t="shared" si="1"/>
        <v>Obese</v>
      </c>
    </row>
    <row r="7" spans="1:12" x14ac:dyDescent="0.3">
      <c r="A7">
        <v>6</v>
      </c>
      <c r="B7">
        <v>30</v>
      </c>
      <c r="C7" t="s">
        <v>12</v>
      </c>
      <c r="D7">
        <v>25.6</v>
      </c>
      <c r="E7">
        <v>0.20100000000000001</v>
      </c>
      <c r="F7">
        <v>116</v>
      </c>
      <c r="G7">
        <v>0</v>
      </c>
      <c r="H7">
        <v>0</v>
      </c>
      <c r="I7">
        <v>0</v>
      </c>
      <c r="J7" t="str">
        <f>VLOOKUP(B7,[1]Sheet1!$A$1:$B$12,2,TRUE)</f>
        <v>30-34</v>
      </c>
      <c r="K7" t="str">
        <f t="shared" si="0"/>
        <v>Not Diabetes</v>
      </c>
      <c r="L7" t="str">
        <f t="shared" si="1"/>
        <v>Overweight</v>
      </c>
    </row>
    <row r="8" spans="1:12" x14ac:dyDescent="0.3">
      <c r="A8">
        <v>7</v>
      </c>
      <c r="B8">
        <v>26</v>
      </c>
      <c r="C8" t="s">
        <v>12</v>
      </c>
      <c r="D8">
        <v>31</v>
      </c>
      <c r="E8">
        <v>0.248</v>
      </c>
      <c r="F8">
        <v>78</v>
      </c>
      <c r="G8">
        <v>88</v>
      </c>
      <c r="H8">
        <v>1</v>
      </c>
      <c r="I8">
        <v>32</v>
      </c>
      <c r="J8" t="str">
        <f>VLOOKUP(B8,[1]Sheet1!$A$1:$B$12,2,TRUE)</f>
        <v>25-29</v>
      </c>
      <c r="K8" t="str">
        <f t="shared" si="0"/>
        <v>Diabetes</v>
      </c>
      <c r="L8" t="str">
        <f t="shared" si="1"/>
        <v>Obese</v>
      </c>
    </row>
    <row r="9" spans="1:12" x14ac:dyDescent="0.3">
      <c r="A9">
        <v>8</v>
      </c>
      <c r="B9">
        <v>29</v>
      </c>
      <c r="C9" t="s">
        <v>12</v>
      </c>
      <c r="D9">
        <v>35.299999999999997</v>
      </c>
      <c r="E9">
        <v>0.13400000000000001</v>
      </c>
      <c r="F9">
        <v>115</v>
      </c>
      <c r="G9">
        <v>0</v>
      </c>
      <c r="H9">
        <v>0</v>
      </c>
      <c r="I9">
        <v>0</v>
      </c>
      <c r="J9" t="str">
        <f>VLOOKUP(B9,[1]Sheet1!$A$1:$B$12,2,TRUE)</f>
        <v>25-29</v>
      </c>
      <c r="K9" t="str">
        <f t="shared" si="0"/>
        <v>Not Diabetes</v>
      </c>
      <c r="L9" t="str">
        <f t="shared" si="1"/>
        <v>Obese</v>
      </c>
    </row>
    <row r="10" spans="1:12" x14ac:dyDescent="0.3">
      <c r="A10">
        <v>9</v>
      </c>
      <c r="B10">
        <v>53</v>
      </c>
      <c r="C10" t="s">
        <v>12</v>
      </c>
      <c r="D10">
        <v>30.5</v>
      </c>
      <c r="E10">
        <v>0.158</v>
      </c>
      <c r="F10">
        <v>197</v>
      </c>
      <c r="G10">
        <v>543</v>
      </c>
      <c r="H10">
        <v>1</v>
      </c>
      <c r="I10">
        <v>45</v>
      </c>
      <c r="J10" t="str">
        <f>VLOOKUP(B10,[1]Sheet1!$A$1:$B$12,2,TRUE)</f>
        <v>50-54</v>
      </c>
      <c r="K10" t="str">
        <f t="shared" si="0"/>
        <v>Diabetes</v>
      </c>
      <c r="L10" t="str">
        <f t="shared" si="1"/>
        <v>Obese</v>
      </c>
    </row>
    <row r="11" spans="1:12" x14ac:dyDescent="0.3">
      <c r="A11">
        <v>10</v>
      </c>
      <c r="B11">
        <v>54</v>
      </c>
      <c r="C11" t="s">
        <v>12</v>
      </c>
      <c r="D11">
        <v>18</v>
      </c>
      <c r="E11">
        <v>0.23200000000000001</v>
      </c>
      <c r="F11">
        <v>125</v>
      </c>
      <c r="G11">
        <v>0</v>
      </c>
      <c r="H11">
        <v>1</v>
      </c>
      <c r="I11">
        <v>0</v>
      </c>
      <c r="J11" t="str">
        <f>VLOOKUP(B11,[1]Sheet1!$A$1:$B$12,2,TRUE)</f>
        <v>50-54</v>
      </c>
      <c r="K11" t="str">
        <f t="shared" si="0"/>
        <v>Diabetes</v>
      </c>
      <c r="L11" t="str">
        <f t="shared" si="1"/>
        <v>Underweight</v>
      </c>
    </row>
    <row r="12" spans="1:12" x14ac:dyDescent="0.3">
      <c r="A12">
        <v>11</v>
      </c>
      <c r="B12">
        <v>30</v>
      </c>
      <c r="C12" t="s">
        <v>12</v>
      </c>
      <c r="D12">
        <v>37.6</v>
      </c>
      <c r="E12">
        <v>0.191</v>
      </c>
      <c r="F12">
        <v>110</v>
      </c>
      <c r="G12">
        <v>0</v>
      </c>
      <c r="H12">
        <v>0</v>
      </c>
      <c r="I12">
        <v>0</v>
      </c>
      <c r="J12" t="str">
        <f>VLOOKUP(B12,[1]Sheet1!$A$1:$B$12,2,TRUE)</f>
        <v>30-34</v>
      </c>
      <c r="K12" t="str">
        <f t="shared" si="0"/>
        <v>Not Diabetes</v>
      </c>
      <c r="L12" t="str">
        <f t="shared" si="1"/>
        <v>Obese</v>
      </c>
    </row>
    <row r="13" spans="1:12" x14ac:dyDescent="0.3">
      <c r="A13">
        <v>12</v>
      </c>
      <c r="B13">
        <v>34</v>
      </c>
      <c r="C13" t="s">
        <v>12</v>
      </c>
      <c r="D13">
        <v>38</v>
      </c>
      <c r="E13">
        <v>0.53700000000000003</v>
      </c>
      <c r="F13">
        <v>168</v>
      </c>
      <c r="G13">
        <v>0</v>
      </c>
      <c r="H13">
        <v>1</v>
      </c>
      <c r="I13">
        <v>0</v>
      </c>
      <c r="J13" t="str">
        <f>VLOOKUP(B13,[1]Sheet1!$A$1:$B$12,2,TRUE)</f>
        <v>30-34</v>
      </c>
      <c r="K13" t="str">
        <f t="shared" si="0"/>
        <v>Diabetes</v>
      </c>
      <c r="L13" t="str">
        <f t="shared" si="1"/>
        <v>Obese</v>
      </c>
    </row>
    <row r="14" spans="1:12" x14ac:dyDescent="0.3">
      <c r="A14">
        <v>13</v>
      </c>
      <c r="B14">
        <v>57</v>
      </c>
      <c r="C14" t="s">
        <v>12</v>
      </c>
      <c r="D14">
        <v>27.1</v>
      </c>
      <c r="E14">
        <v>1.4410000000000001</v>
      </c>
      <c r="F14">
        <v>139</v>
      </c>
      <c r="G14">
        <v>0</v>
      </c>
      <c r="H14">
        <v>0</v>
      </c>
      <c r="I14">
        <v>0</v>
      </c>
      <c r="J14" t="str">
        <f>VLOOKUP(B14,[1]Sheet1!$A$1:$B$12,2,TRUE)</f>
        <v>55-59</v>
      </c>
      <c r="K14" t="str">
        <f t="shared" si="0"/>
        <v>Not Diabetes</v>
      </c>
      <c r="L14" t="str">
        <f t="shared" si="1"/>
        <v>Overweight</v>
      </c>
    </row>
    <row r="15" spans="1:12" x14ac:dyDescent="0.3">
      <c r="A15">
        <v>14</v>
      </c>
      <c r="B15">
        <v>59</v>
      </c>
      <c r="C15" t="s">
        <v>12</v>
      </c>
      <c r="D15">
        <v>30.1</v>
      </c>
      <c r="E15">
        <v>0.39800000000000002</v>
      </c>
      <c r="F15">
        <v>189</v>
      </c>
      <c r="G15">
        <v>846</v>
      </c>
      <c r="H15">
        <v>1</v>
      </c>
      <c r="I15">
        <v>23</v>
      </c>
      <c r="J15" t="str">
        <f>VLOOKUP(B15,[1]Sheet1!$A$1:$B$12,2,TRUE)</f>
        <v>55-59</v>
      </c>
      <c r="K15" t="str">
        <f t="shared" si="0"/>
        <v>Diabetes</v>
      </c>
      <c r="L15" t="str">
        <f t="shared" si="1"/>
        <v>Obese</v>
      </c>
    </row>
    <row r="16" spans="1:12" x14ac:dyDescent="0.3">
      <c r="A16">
        <v>15</v>
      </c>
      <c r="B16">
        <v>51</v>
      </c>
      <c r="C16" t="s">
        <v>12</v>
      </c>
      <c r="D16">
        <v>25.8</v>
      </c>
      <c r="E16">
        <v>0.58699999999999997</v>
      </c>
      <c r="F16">
        <v>166</v>
      </c>
      <c r="G16">
        <v>175</v>
      </c>
      <c r="H16">
        <v>1</v>
      </c>
      <c r="I16">
        <v>19</v>
      </c>
      <c r="J16" t="str">
        <f>VLOOKUP(B16,[1]Sheet1!$A$1:$B$12,2,TRUE)</f>
        <v>50-54</v>
      </c>
      <c r="K16" t="str">
        <f t="shared" si="0"/>
        <v>Diabetes</v>
      </c>
      <c r="L16" t="str">
        <f t="shared" si="1"/>
        <v>Overweight</v>
      </c>
    </row>
    <row r="17" spans="1:12" x14ac:dyDescent="0.3">
      <c r="A17">
        <v>16</v>
      </c>
      <c r="B17">
        <v>32</v>
      </c>
      <c r="C17" t="s">
        <v>12</v>
      </c>
      <c r="D17">
        <v>30</v>
      </c>
      <c r="E17">
        <v>0.48399999999999999</v>
      </c>
      <c r="F17">
        <v>100</v>
      </c>
      <c r="G17">
        <v>0</v>
      </c>
      <c r="H17">
        <v>1</v>
      </c>
      <c r="I17">
        <v>0</v>
      </c>
      <c r="J17" t="str">
        <f>VLOOKUP(B17,[1]Sheet1!$A$1:$B$12,2,TRUE)</f>
        <v>30-34</v>
      </c>
      <c r="K17" t="str">
        <f t="shared" si="0"/>
        <v>Diabetes</v>
      </c>
      <c r="L17" t="str">
        <f t="shared" si="1"/>
        <v>Overweight</v>
      </c>
    </row>
    <row r="18" spans="1:12" x14ac:dyDescent="0.3">
      <c r="A18">
        <v>17</v>
      </c>
      <c r="B18">
        <v>31</v>
      </c>
      <c r="C18" t="s">
        <v>12</v>
      </c>
      <c r="D18">
        <v>45.8</v>
      </c>
      <c r="E18">
        <v>0.55100000000000005</v>
      </c>
      <c r="F18">
        <v>118</v>
      </c>
      <c r="G18">
        <v>230</v>
      </c>
      <c r="H18">
        <v>1</v>
      </c>
      <c r="I18">
        <v>47</v>
      </c>
      <c r="J18" t="str">
        <f>VLOOKUP(B18,[1]Sheet1!$A$1:$B$12,2,TRUE)</f>
        <v>30-34</v>
      </c>
      <c r="K18" t="str">
        <f t="shared" si="0"/>
        <v>Diabetes</v>
      </c>
      <c r="L18" t="str">
        <f t="shared" si="1"/>
        <v>Obese</v>
      </c>
    </row>
    <row r="19" spans="1:12" x14ac:dyDescent="0.3">
      <c r="A19">
        <v>18</v>
      </c>
      <c r="B19">
        <v>31</v>
      </c>
      <c r="C19" t="s">
        <v>12</v>
      </c>
      <c r="D19">
        <v>29.6</v>
      </c>
      <c r="E19">
        <v>0.254</v>
      </c>
      <c r="F19">
        <v>107</v>
      </c>
      <c r="G19">
        <v>0</v>
      </c>
      <c r="H19">
        <v>1</v>
      </c>
      <c r="I19">
        <v>0</v>
      </c>
      <c r="J19" t="str">
        <f>VLOOKUP(B19,[1]Sheet1!$A$1:$B$12,2,TRUE)</f>
        <v>30-34</v>
      </c>
      <c r="K19" t="str">
        <f t="shared" si="0"/>
        <v>Diabetes</v>
      </c>
      <c r="L19" t="str">
        <f t="shared" si="1"/>
        <v>Overweight</v>
      </c>
    </row>
    <row r="20" spans="1:12" x14ac:dyDescent="0.3">
      <c r="A20">
        <v>19</v>
      </c>
      <c r="B20">
        <v>33</v>
      </c>
      <c r="C20" t="s">
        <v>12</v>
      </c>
      <c r="D20">
        <v>43.3</v>
      </c>
      <c r="E20">
        <v>0.183</v>
      </c>
      <c r="F20">
        <v>103</v>
      </c>
      <c r="G20">
        <v>83</v>
      </c>
      <c r="H20">
        <v>0</v>
      </c>
      <c r="I20">
        <v>38</v>
      </c>
      <c r="J20" t="str">
        <f>VLOOKUP(B20,[1]Sheet1!$A$1:$B$12,2,TRUE)</f>
        <v>30-34</v>
      </c>
      <c r="K20" t="str">
        <f t="shared" si="0"/>
        <v>Not Diabetes</v>
      </c>
      <c r="L20" t="str">
        <f t="shared" si="1"/>
        <v>Obese</v>
      </c>
    </row>
    <row r="21" spans="1:12" x14ac:dyDescent="0.3">
      <c r="A21">
        <v>20</v>
      </c>
      <c r="B21">
        <v>32</v>
      </c>
      <c r="C21" t="s">
        <v>12</v>
      </c>
      <c r="D21">
        <v>34.6</v>
      </c>
      <c r="E21">
        <v>0.52900000000000003</v>
      </c>
      <c r="F21">
        <v>115</v>
      </c>
      <c r="G21">
        <v>96</v>
      </c>
      <c r="H21">
        <v>1</v>
      </c>
      <c r="I21">
        <v>30</v>
      </c>
      <c r="J21" t="str">
        <f>VLOOKUP(B21,[1]Sheet1!$A$1:$B$12,2,TRUE)</f>
        <v>30-34</v>
      </c>
      <c r="K21" t="str">
        <f t="shared" si="0"/>
        <v>Diabetes</v>
      </c>
      <c r="L21" t="str">
        <f t="shared" si="1"/>
        <v>Obese</v>
      </c>
    </row>
    <row r="22" spans="1:12" x14ac:dyDescent="0.3">
      <c r="A22">
        <v>21</v>
      </c>
      <c r="B22">
        <v>27</v>
      </c>
      <c r="C22" t="s">
        <v>12</v>
      </c>
      <c r="D22">
        <v>39.299999999999997</v>
      </c>
      <c r="E22">
        <v>0.70399999999999996</v>
      </c>
      <c r="F22">
        <v>126</v>
      </c>
      <c r="G22">
        <v>235</v>
      </c>
      <c r="H22">
        <v>0</v>
      </c>
      <c r="I22">
        <v>41</v>
      </c>
      <c r="J22" t="str">
        <f>VLOOKUP(B22,[1]Sheet1!$A$1:$B$12,2,TRUE)</f>
        <v>25-29</v>
      </c>
      <c r="K22" t="str">
        <f t="shared" si="0"/>
        <v>Not Diabetes</v>
      </c>
      <c r="L22" t="str">
        <f t="shared" si="1"/>
        <v>Obese</v>
      </c>
    </row>
    <row r="23" spans="1:12" x14ac:dyDescent="0.3">
      <c r="A23">
        <v>22</v>
      </c>
      <c r="B23">
        <v>50</v>
      </c>
      <c r="C23" t="s">
        <v>12</v>
      </c>
      <c r="D23">
        <v>35.4</v>
      </c>
      <c r="E23">
        <v>0.38800000000000001</v>
      </c>
      <c r="F23">
        <v>99</v>
      </c>
      <c r="G23">
        <v>0</v>
      </c>
      <c r="H23">
        <v>0</v>
      </c>
      <c r="I23">
        <v>0</v>
      </c>
      <c r="J23" t="str">
        <f>VLOOKUP(B23,[1]Sheet1!$A$1:$B$12,2,TRUE)</f>
        <v>50-54</v>
      </c>
      <c r="K23" t="str">
        <f t="shared" si="0"/>
        <v>Not Diabetes</v>
      </c>
      <c r="L23" t="str">
        <f t="shared" si="1"/>
        <v>Obese</v>
      </c>
    </row>
    <row r="24" spans="1:12" x14ac:dyDescent="0.3">
      <c r="A24">
        <v>23</v>
      </c>
      <c r="B24">
        <v>41</v>
      </c>
      <c r="C24" t="s">
        <v>12</v>
      </c>
      <c r="D24">
        <v>39.799999999999997</v>
      </c>
      <c r="E24">
        <v>0.45100000000000001</v>
      </c>
      <c r="F24">
        <v>196</v>
      </c>
      <c r="G24">
        <v>0</v>
      </c>
      <c r="H24">
        <v>1</v>
      </c>
      <c r="I24">
        <v>0</v>
      </c>
      <c r="J24" t="str">
        <f>VLOOKUP(B24,[1]Sheet1!$A$1:$B$12,2,TRUE)</f>
        <v>40-44</v>
      </c>
      <c r="K24" t="str">
        <f t="shared" si="0"/>
        <v>Diabetes</v>
      </c>
      <c r="L24" t="str">
        <f t="shared" si="1"/>
        <v>Obese</v>
      </c>
    </row>
    <row r="25" spans="1:12" x14ac:dyDescent="0.3">
      <c r="A25">
        <v>24</v>
      </c>
      <c r="B25">
        <v>29</v>
      </c>
      <c r="C25" t="s">
        <v>12</v>
      </c>
      <c r="D25">
        <v>29</v>
      </c>
      <c r="E25">
        <v>0.26300000000000001</v>
      </c>
      <c r="F25">
        <v>119</v>
      </c>
      <c r="G25">
        <v>0</v>
      </c>
      <c r="H25">
        <v>1</v>
      </c>
      <c r="I25">
        <v>35</v>
      </c>
      <c r="J25" t="str">
        <f>VLOOKUP(B25,[1]Sheet1!$A$1:$B$12,2,TRUE)</f>
        <v>25-29</v>
      </c>
      <c r="K25" t="str">
        <f t="shared" si="0"/>
        <v>Diabetes</v>
      </c>
      <c r="L25" t="str">
        <f t="shared" si="1"/>
        <v>Overweight</v>
      </c>
    </row>
    <row r="26" spans="1:12" x14ac:dyDescent="0.3">
      <c r="A26">
        <v>25</v>
      </c>
      <c r="B26">
        <v>51</v>
      </c>
      <c r="C26" t="s">
        <v>12</v>
      </c>
      <c r="D26">
        <v>36.6</v>
      </c>
      <c r="E26">
        <v>0.254</v>
      </c>
      <c r="F26">
        <v>143</v>
      </c>
      <c r="G26">
        <v>146</v>
      </c>
      <c r="H26">
        <v>1</v>
      </c>
      <c r="I26">
        <v>33</v>
      </c>
      <c r="J26" t="str">
        <f>VLOOKUP(B26,[1]Sheet1!$A$1:$B$12,2,TRUE)</f>
        <v>50-54</v>
      </c>
      <c r="K26" t="str">
        <f t="shared" si="0"/>
        <v>Diabetes</v>
      </c>
      <c r="L26" t="str">
        <f t="shared" si="1"/>
        <v>Obese</v>
      </c>
    </row>
    <row r="27" spans="1:12" x14ac:dyDescent="0.3">
      <c r="A27">
        <v>26</v>
      </c>
      <c r="B27">
        <v>41</v>
      </c>
      <c r="C27" t="s">
        <v>12</v>
      </c>
      <c r="D27">
        <v>31.1</v>
      </c>
      <c r="E27">
        <v>0.20499999999999999</v>
      </c>
      <c r="F27">
        <v>125</v>
      </c>
      <c r="G27">
        <v>115</v>
      </c>
      <c r="H27">
        <v>1</v>
      </c>
      <c r="I27">
        <v>26</v>
      </c>
      <c r="J27" t="str">
        <f>VLOOKUP(B27,[1]Sheet1!$A$1:$B$12,2,TRUE)</f>
        <v>40-44</v>
      </c>
      <c r="K27" t="str">
        <f t="shared" si="0"/>
        <v>Diabetes</v>
      </c>
      <c r="L27" t="str">
        <f t="shared" si="1"/>
        <v>Obese</v>
      </c>
    </row>
    <row r="28" spans="1:12" x14ac:dyDescent="0.3">
      <c r="A28">
        <v>27</v>
      </c>
      <c r="B28">
        <v>43</v>
      </c>
      <c r="C28" t="s">
        <v>12</v>
      </c>
      <c r="D28">
        <v>39.4</v>
      </c>
      <c r="E28">
        <v>0.25700000000000001</v>
      </c>
      <c r="F28">
        <v>147</v>
      </c>
      <c r="G28">
        <v>0</v>
      </c>
      <c r="H28">
        <v>1</v>
      </c>
      <c r="I28">
        <v>0</v>
      </c>
      <c r="J28" t="str">
        <f>VLOOKUP(B28,[1]Sheet1!$A$1:$B$12,2,TRUE)</f>
        <v>40-44</v>
      </c>
      <c r="K28" t="str">
        <f t="shared" si="0"/>
        <v>Diabetes</v>
      </c>
      <c r="L28" t="str">
        <f t="shared" si="1"/>
        <v>Obese</v>
      </c>
    </row>
    <row r="29" spans="1:12" x14ac:dyDescent="0.3">
      <c r="A29">
        <v>28</v>
      </c>
      <c r="B29">
        <v>22</v>
      </c>
      <c r="C29" t="s">
        <v>12</v>
      </c>
      <c r="D29">
        <v>23.2</v>
      </c>
      <c r="E29">
        <v>0.48699999999999999</v>
      </c>
      <c r="F29">
        <v>97</v>
      </c>
      <c r="G29">
        <v>140</v>
      </c>
      <c r="H29">
        <v>0</v>
      </c>
      <c r="I29">
        <v>15</v>
      </c>
      <c r="J29" t="str">
        <f>VLOOKUP(B29,[1]Sheet1!$A$1:$B$12,2,TRUE)</f>
        <v>20-24</v>
      </c>
      <c r="K29" t="str">
        <f t="shared" si="0"/>
        <v>Not Diabetes</v>
      </c>
      <c r="L29" t="str">
        <f t="shared" si="1"/>
        <v>Healthy Weight</v>
      </c>
    </row>
    <row r="30" spans="1:12" x14ac:dyDescent="0.3">
      <c r="A30">
        <v>29</v>
      </c>
      <c r="B30">
        <v>57</v>
      </c>
      <c r="C30" t="s">
        <v>12</v>
      </c>
      <c r="D30">
        <v>22.2</v>
      </c>
      <c r="E30">
        <v>0.245</v>
      </c>
      <c r="F30">
        <v>145</v>
      </c>
      <c r="G30">
        <v>110</v>
      </c>
      <c r="H30">
        <v>0</v>
      </c>
      <c r="I30">
        <v>19</v>
      </c>
      <c r="J30" t="str">
        <f>VLOOKUP(B30,[1]Sheet1!$A$1:$B$12,2,TRUE)</f>
        <v>55-59</v>
      </c>
      <c r="K30" t="str">
        <f t="shared" si="0"/>
        <v>Not Diabetes</v>
      </c>
      <c r="L30" t="str">
        <f t="shared" si="1"/>
        <v>Healthy Weight</v>
      </c>
    </row>
    <row r="31" spans="1:12" x14ac:dyDescent="0.3">
      <c r="A31">
        <v>30</v>
      </c>
      <c r="B31">
        <v>38</v>
      </c>
      <c r="C31" t="s">
        <v>12</v>
      </c>
      <c r="D31">
        <v>34.1</v>
      </c>
      <c r="E31">
        <v>0.33700000000000002</v>
      </c>
      <c r="F31">
        <v>117</v>
      </c>
      <c r="G31">
        <v>0</v>
      </c>
      <c r="H31">
        <v>0</v>
      </c>
      <c r="I31">
        <v>0</v>
      </c>
      <c r="J31" t="str">
        <f>VLOOKUP(B31,[1]Sheet1!$A$1:$B$12,2,TRUE)</f>
        <v>35-39</v>
      </c>
      <c r="K31" t="str">
        <f t="shared" si="0"/>
        <v>Not Diabetes</v>
      </c>
      <c r="L31" t="str">
        <f t="shared" si="1"/>
        <v>Obese</v>
      </c>
    </row>
    <row r="32" spans="1:12" x14ac:dyDescent="0.3">
      <c r="A32">
        <v>31</v>
      </c>
      <c r="B32">
        <v>60</v>
      </c>
      <c r="C32" t="s">
        <v>12</v>
      </c>
      <c r="D32">
        <v>36</v>
      </c>
      <c r="E32">
        <v>0.54600000000000004</v>
      </c>
      <c r="F32">
        <v>109</v>
      </c>
      <c r="G32">
        <v>0</v>
      </c>
      <c r="H32">
        <v>0</v>
      </c>
      <c r="I32">
        <v>26</v>
      </c>
      <c r="J32" t="str">
        <f>VLOOKUP(B32,[1]Sheet1!$A$1:$B$12,2,TRUE)</f>
        <v>60-64</v>
      </c>
      <c r="K32" t="str">
        <f t="shared" si="0"/>
        <v>Not Diabetes</v>
      </c>
      <c r="L32" t="str">
        <f t="shared" si="1"/>
        <v>Obese</v>
      </c>
    </row>
    <row r="33" spans="1:12" x14ac:dyDescent="0.3">
      <c r="A33">
        <v>32</v>
      </c>
      <c r="B33">
        <v>28</v>
      </c>
      <c r="C33" t="s">
        <v>12</v>
      </c>
      <c r="D33">
        <v>31.6</v>
      </c>
      <c r="E33">
        <v>0.85099999999999998</v>
      </c>
      <c r="F33">
        <v>158</v>
      </c>
      <c r="G33">
        <v>245</v>
      </c>
      <c r="H33">
        <v>1</v>
      </c>
      <c r="I33">
        <v>36</v>
      </c>
      <c r="J33" t="str">
        <f>VLOOKUP(B33,[1]Sheet1!$A$1:$B$12,2,TRUE)</f>
        <v>25-29</v>
      </c>
      <c r="K33" t="str">
        <f t="shared" si="0"/>
        <v>Diabetes</v>
      </c>
      <c r="L33" t="str">
        <f t="shared" si="1"/>
        <v>Obese</v>
      </c>
    </row>
    <row r="34" spans="1:12" x14ac:dyDescent="0.3">
      <c r="A34">
        <v>33</v>
      </c>
      <c r="B34">
        <v>22</v>
      </c>
      <c r="C34" t="s">
        <v>12</v>
      </c>
      <c r="D34">
        <v>24.8</v>
      </c>
      <c r="E34">
        <v>0.26700000000000002</v>
      </c>
      <c r="F34">
        <v>88</v>
      </c>
      <c r="G34">
        <v>54</v>
      </c>
      <c r="H34">
        <v>0</v>
      </c>
      <c r="I34">
        <v>11</v>
      </c>
      <c r="J34" t="str">
        <f>VLOOKUP(B34,[1]Sheet1!$A$1:$B$12,2,TRUE)</f>
        <v>20-24</v>
      </c>
      <c r="K34" t="str">
        <f t="shared" si="0"/>
        <v>Not Diabetes</v>
      </c>
      <c r="L34" t="str">
        <f t="shared" si="1"/>
        <v>Healthy Weight</v>
      </c>
    </row>
    <row r="35" spans="1:12" x14ac:dyDescent="0.3">
      <c r="A35">
        <v>34</v>
      </c>
      <c r="B35">
        <v>28</v>
      </c>
      <c r="C35" t="s">
        <v>12</v>
      </c>
      <c r="D35">
        <v>19.899999999999999</v>
      </c>
      <c r="E35">
        <v>0.188</v>
      </c>
      <c r="F35">
        <v>92</v>
      </c>
      <c r="G35">
        <v>0</v>
      </c>
      <c r="H35">
        <v>0</v>
      </c>
      <c r="I35">
        <v>0</v>
      </c>
      <c r="J35" t="str">
        <f>VLOOKUP(B35,[1]Sheet1!$A$1:$B$12,2,TRUE)</f>
        <v>25-29</v>
      </c>
      <c r="K35" t="str">
        <f t="shared" si="0"/>
        <v>Not Diabetes</v>
      </c>
      <c r="L35" t="str">
        <f t="shared" si="1"/>
        <v>Healthy Weight</v>
      </c>
    </row>
    <row r="36" spans="1:12" x14ac:dyDescent="0.3">
      <c r="A36">
        <v>35</v>
      </c>
      <c r="B36">
        <v>45</v>
      </c>
      <c r="C36" t="s">
        <v>12</v>
      </c>
      <c r="D36">
        <v>27.6</v>
      </c>
      <c r="E36">
        <v>0.51200000000000001</v>
      </c>
      <c r="F36">
        <v>122</v>
      </c>
      <c r="G36">
        <v>0</v>
      </c>
      <c r="H36">
        <v>0</v>
      </c>
      <c r="I36">
        <v>31</v>
      </c>
      <c r="J36" t="str">
        <f>VLOOKUP(B36,[1]Sheet1!$A$1:$B$12,2,TRUE)</f>
        <v>45-49</v>
      </c>
      <c r="K36" t="str">
        <f t="shared" si="0"/>
        <v>Not Diabetes</v>
      </c>
      <c r="L36" t="str">
        <f t="shared" si="1"/>
        <v>Overweight</v>
      </c>
    </row>
    <row r="37" spans="1:12" x14ac:dyDescent="0.3">
      <c r="A37">
        <v>36</v>
      </c>
      <c r="B37">
        <v>33</v>
      </c>
      <c r="C37" t="s">
        <v>12</v>
      </c>
      <c r="D37">
        <v>24</v>
      </c>
      <c r="E37">
        <v>0.96599999999999997</v>
      </c>
      <c r="F37">
        <v>103</v>
      </c>
      <c r="G37">
        <v>192</v>
      </c>
      <c r="H37">
        <v>0</v>
      </c>
      <c r="I37">
        <v>33</v>
      </c>
      <c r="J37" t="str">
        <f>VLOOKUP(B37,[1]Sheet1!$A$1:$B$12,2,TRUE)</f>
        <v>30-34</v>
      </c>
      <c r="K37" t="str">
        <f t="shared" si="0"/>
        <v>Not Diabetes</v>
      </c>
      <c r="L37" t="str">
        <f t="shared" si="1"/>
        <v>Healthy Weight</v>
      </c>
    </row>
    <row r="38" spans="1:12" x14ac:dyDescent="0.3">
      <c r="A38">
        <v>37</v>
      </c>
      <c r="B38">
        <v>35</v>
      </c>
      <c r="C38" t="s">
        <v>12</v>
      </c>
      <c r="D38">
        <v>33.200000000000003</v>
      </c>
      <c r="E38">
        <v>0.42</v>
      </c>
      <c r="F38">
        <v>138</v>
      </c>
      <c r="G38">
        <v>0</v>
      </c>
      <c r="H38">
        <v>0</v>
      </c>
      <c r="I38">
        <v>0</v>
      </c>
      <c r="J38" t="str">
        <f>VLOOKUP(B38,[1]Sheet1!$A$1:$B$12,2,TRUE)</f>
        <v>35-39</v>
      </c>
      <c r="K38" t="str">
        <f t="shared" si="0"/>
        <v>Not Diabetes</v>
      </c>
      <c r="L38" t="str">
        <f t="shared" si="1"/>
        <v>Obese</v>
      </c>
    </row>
    <row r="39" spans="1:12" x14ac:dyDescent="0.3">
      <c r="A39">
        <v>38</v>
      </c>
      <c r="B39">
        <v>46</v>
      </c>
      <c r="C39" t="s">
        <v>12</v>
      </c>
      <c r="D39">
        <v>32.9</v>
      </c>
      <c r="E39">
        <v>0.66500000000000004</v>
      </c>
      <c r="F39">
        <v>102</v>
      </c>
      <c r="G39">
        <v>0</v>
      </c>
      <c r="H39">
        <v>1</v>
      </c>
      <c r="I39">
        <v>37</v>
      </c>
      <c r="J39" t="str">
        <f>VLOOKUP(B39,[1]Sheet1!$A$1:$B$12,2,TRUE)</f>
        <v>45-49</v>
      </c>
      <c r="K39" t="str">
        <f t="shared" si="0"/>
        <v>Diabetes</v>
      </c>
      <c r="L39" t="str">
        <f t="shared" si="1"/>
        <v>Obese</v>
      </c>
    </row>
    <row r="40" spans="1:12" x14ac:dyDescent="0.3">
      <c r="A40">
        <v>39</v>
      </c>
      <c r="B40">
        <v>27</v>
      </c>
      <c r="C40" t="s">
        <v>12</v>
      </c>
      <c r="D40">
        <v>38.200000000000003</v>
      </c>
      <c r="E40">
        <v>0.503</v>
      </c>
      <c r="F40">
        <v>90</v>
      </c>
      <c r="G40">
        <v>0</v>
      </c>
      <c r="H40">
        <v>1</v>
      </c>
      <c r="I40">
        <v>42</v>
      </c>
      <c r="J40" t="str">
        <f>VLOOKUP(B40,[1]Sheet1!$A$1:$B$12,2,TRUE)</f>
        <v>25-29</v>
      </c>
      <c r="K40" t="str">
        <f t="shared" si="0"/>
        <v>Diabetes</v>
      </c>
      <c r="L40" t="str">
        <f t="shared" si="1"/>
        <v>Obese</v>
      </c>
    </row>
    <row r="41" spans="1:12" x14ac:dyDescent="0.3">
      <c r="A41">
        <v>40</v>
      </c>
      <c r="B41">
        <v>56</v>
      </c>
      <c r="C41" t="s">
        <v>12</v>
      </c>
      <c r="D41">
        <v>37.1</v>
      </c>
      <c r="E41">
        <v>1.39</v>
      </c>
      <c r="F41">
        <v>111</v>
      </c>
      <c r="G41">
        <v>207</v>
      </c>
      <c r="H41">
        <v>1</v>
      </c>
      <c r="I41">
        <v>47</v>
      </c>
      <c r="J41" t="str">
        <f>VLOOKUP(B41,[1]Sheet1!$A$1:$B$12,2,TRUE)</f>
        <v>55-59</v>
      </c>
      <c r="K41" t="str">
        <f t="shared" si="0"/>
        <v>Diabetes</v>
      </c>
      <c r="L41" t="str">
        <f t="shared" si="1"/>
        <v>Obese</v>
      </c>
    </row>
    <row r="42" spans="1:12" x14ac:dyDescent="0.3">
      <c r="A42">
        <v>41</v>
      </c>
      <c r="B42">
        <v>26</v>
      </c>
      <c r="C42" t="s">
        <v>12</v>
      </c>
      <c r="D42">
        <v>34</v>
      </c>
      <c r="E42">
        <v>0.27100000000000002</v>
      </c>
      <c r="F42">
        <v>180</v>
      </c>
      <c r="G42">
        <v>70</v>
      </c>
      <c r="H42">
        <v>0</v>
      </c>
      <c r="I42">
        <v>25</v>
      </c>
      <c r="J42" t="str">
        <f>VLOOKUP(B42,[1]Sheet1!$A$1:$B$12,2,TRUE)</f>
        <v>25-29</v>
      </c>
      <c r="K42" t="str">
        <f t="shared" si="0"/>
        <v>Not Diabetes</v>
      </c>
      <c r="L42" t="str">
        <f t="shared" si="1"/>
        <v>Obese</v>
      </c>
    </row>
    <row r="43" spans="1:12" x14ac:dyDescent="0.3">
      <c r="A43">
        <v>42</v>
      </c>
      <c r="B43">
        <v>37</v>
      </c>
      <c r="C43" t="s">
        <v>12</v>
      </c>
      <c r="D43">
        <v>40.200000000000003</v>
      </c>
      <c r="E43">
        <v>0.69599999999999995</v>
      </c>
      <c r="F43">
        <v>133</v>
      </c>
      <c r="G43">
        <v>0</v>
      </c>
      <c r="H43">
        <v>0</v>
      </c>
      <c r="I43">
        <v>0</v>
      </c>
      <c r="J43" t="str">
        <f>VLOOKUP(B43,[1]Sheet1!$A$1:$B$12,2,TRUE)</f>
        <v>35-39</v>
      </c>
      <c r="K43" t="str">
        <f t="shared" si="0"/>
        <v>Not Diabetes</v>
      </c>
      <c r="L43" t="str">
        <f t="shared" si="1"/>
        <v>Obese</v>
      </c>
    </row>
    <row r="44" spans="1:12" x14ac:dyDescent="0.3">
      <c r="A44">
        <v>43</v>
      </c>
      <c r="B44">
        <v>48</v>
      </c>
      <c r="C44" t="s">
        <v>12</v>
      </c>
      <c r="D44">
        <v>22.7</v>
      </c>
      <c r="E44">
        <v>0.23499999999999999</v>
      </c>
      <c r="F44">
        <v>106</v>
      </c>
      <c r="G44">
        <v>0</v>
      </c>
      <c r="H44">
        <v>0</v>
      </c>
      <c r="I44">
        <v>18</v>
      </c>
      <c r="J44" t="str">
        <f>VLOOKUP(B44,[1]Sheet1!$A$1:$B$12,2,TRUE)</f>
        <v>45-49</v>
      </c>
      <c r="K44" t="str">
        <f t="shared" si="0"/>
        <v>Not Diabetes</v>
      </c>
      <c r="L44" t="str">
        <f t="shared" si="1"/>
        <v>Healthy Weight</v>
      </c>
    </row>
    <row r="45" spans="1:12" x14ac:dyDescent="0.3">
      <c r="A45">
        <v>44</v>
      </c>
      <c r="B45">
        <v>54</v>
      </c>
      <c r="C45" t="s">
        <v>12</v>
      </c>
      <c r="D45">
        <v>45.4</v>
      </c>
      <c r="E45">
        <v>0.72099999999999997</v>
      </c>
      <c r="F45">
        <v>171</v>
      </c>
      <c r="G45">
        <v>240</v>
      </c>
      <c r="H45">
        <v>1</v>
      </c>
      <c r="I45">
        <v>24</v>
      </c>
      <c r="J45" t="str">
        <f>VLOOKUP(B45,[1]Sheet1!$A$1:$B$12,2,TRUE)</f>
        <v>50-54</v>
      </c>
      <c r="K45" t="str">
        <f t="shared" si="0"/>
        <v>Diabetes</v>
      </c>
      <c r="L45" t="str">
        <f t="shared" si="1"/>
        <v>Obese</v>
      </c>
    </row>
    <row r="46" spans="1:12" x14ac:dyDescent="0.3">
      <c r="A46">
        <v>45</v>
      </c>
      <c r="B46">
        <v>40</v>
      </c>
      <c r="C46" t="s">
        <v>12</v>
      </c>
      <c r="D46">
        <v>27.4</v>
      </c>
      <c r="E46">
        <v>0.29399999999999998</v>
      </c>
      <c r="F46">
        <v>159</v>
      </c>
      <c r="G46">
        <v>0</v>
      </c>
      <c r="H46">
        <v>0</v>
      </c>
      <c r="I46">
        <v>0</v>
      </c>
      <c r="J46" t="str">
        <f>VLOOKUP(B46,[1]Sheet1!$A$1:$B$12,2,TRUE)</f>
        <v>40-44</v>
      </c>
      <c r="K46" t="str">
        <f t="shared" si="0"/>
        <v>Not Diabetes</v>
      </c>
      <c r="L46" t="str">
        <f t="shared" si="1"/>
        <v>Overweight</v>
      </c>
    </row>
    <row r="47" spans="1:12" x14ac:dyDescent="0.3">
      <c r="A47">
        <v>46</v>
      </c>
      <c r="B47">
        <v>25</v>
      </c>
      <c r="C47" t="s">
        <v>12</v>
      </c>
      <c r="D47">
        <v>42</v>
      </c>
      <c r="E47">
        <v>1.893</v>
      </c>
      <c r="F47">
        <v>180</v>
      </c>
      <c r="G47">
        <v>0</v>
      </c>
      <c r="H47">
        <v>1</v>
      </c>
      <c r="I47">
        <v>39</v>
      </c>
      <c r="J47" t="str">
        <f>VLOOKUP(B47,[1]Sheet1!$A$1:$B$12,2,TRUE)</f>
        <v>25-29</v>
      </c>
      <c r="K47" t="str">
        <f t="shared" si="0"/>
        <v>Diabetes</v>
      </c>
      <c r="L47" t="str">
        <f t="shared" si="1"/>
        <v>Obese</v>
      </c>
    </row>
    <row r="48" spans="1:12" x14ac:dyDescent="0.3">
      <c r="A48">
        <v>47</v>
      </c>
      <c r="B48">
        <v>29</v>
      </c>
      <c r="C48" t="s">
        <v>12</v>
      </c>
      <c r="D48">
        <v>29.7</v>
      </c>
      <c r="E48">
        <v>0.56399999999999995</v>
      </c>
      <c r="F48">
        <v>146</v>
      </c>
      <c r="G48">
        <v>0</v>
      </c>
      <c r="H48">
        <v>0</v>
      </c>
      <c r="I48">
        <v>0</v>
      </c>
      <c r="J48" t="str">
        <f>VLOOKUP(B48,[1]Sheet1!$A$1:$B$12,2,TRUE)</f>
        <v>25-29</v>
      </c>
      <c r="K48" t="str">
        <f t="shared" si="0"/>
        <v>Not Diabetes</v>
      </c>
      <c r="L48" t="str">
        <f t="shared" si="1"/>
        <v>Overweight</v>
      </c>
    </row>
    <row r="49" spans="1:12" x14ac:dyDescent="0.3">
      <c r="A49">
        <v>48</v>
      </c>
      <c r="B49">
        <v>22</v>
      </c>
      <c r="C49" t="s">
        <v>12</v>
      </c>
      <c r="D49">
        <v>28</v>
      </c>
      <c r="E49">
        <v>0.58599999999999997</v>
      </c>
      <c r="F49">
        <v>71</v>
      </c>
      <c r="G49">
        <v>0</v>
      </c>
      <c r="H49">
        <v>0</v>
      </c>
      <c r="I49">
        <v>27</v>
      </c>
      <c r="J49" t="str">
        <f>VLOOKUP(B49,[1]Sheet1!$A$1:$B$12,2,TRUE)</f>
        <v>20-24</v>
      </c>
      <c r="K49" t="str">
        <f t="shared" si="0"/>
        <v>Not Diabetes</v>
      </c>
      <c r="L49" t="str">
        <f t="shared" si="1"/>
        <v>Overweight</v>
      </c>
    </row>
    <row r="50" spans="1:12" x14ac:dyDescent="0.3">
      <c r="A50">
        <v>49</v>
      </c>
      <c r="B50">
        <v>31</v>
      </c>
      <c r="C50" t="s">
        <v>12</v>
      </c>
      <c r="D50">
        <v>39.1</v>
      </c>
      <c r="E50">
        <v>0.34399999999999997</v>
      </c>
      <c r="F50">
        <v>103</v>
      </c>
      <c r="G50">
        <v>0</v>
      </c>
      <c r="H50">
        <v>1</v>
      </c>
      <c r="I50">
        <v>32</v>
      </c>
      <c r="J50" t="str">
        <f>VLOOKUP(B50,[1]Sheet1!$A$1:$B$12,2,TRUE)</f>
        <v>30-34</v>
      </c>
      <c r="K50" t="str">
        <f t="shared" si="0"/>
        <v>Diabetes</v>
      </c>
      <c r="L50" t="str">
        <f t="shared" si="1"/>
        <v>Obese</v>
      </c>
    </row>
    <row r="51" spans="1:12" x14ac:dyDescent="0.3">
      <c r="A51">
        <v>50</v>
      </c>
      <c r="B51">
        <v>24</v>
      </c>
      <c r="C51" t="s">
        <v>12</v>
      </c>
      <c r="D51">
        <v>17.5</v>
      </c>
      <c r="E51">
        <v>0.30499999999999999</v>
      </c>
      <c r="F51">
        <v>105</v>
      </c>
      <c r="G51">
        <v>0</v>
      </c>
      <c r="H51">
        <v>0</v>
      </c>
      <c r="I51">
        <v>0</v>
      </c>
      <c r="J51" t="str">
        <f>VLOOKUP(B51,[1]Sheet1!$A$1:$B$12,2,TRUE)</f>
        <v>20-24</v>
      </c>
      <c r="K51" t="str">
        <f t="shared" si="0"/>
        <v>Not Diabetes</v>
      </c>
      <c r="L51" t="str">
        <f t="shared" si="1"/>
        <v>Underweight</v>
      </c>
    </row>
    <row r="52" spans="1:12" x14ac:dyDescent="0.3">
      <c r="A52">
        <v>51</v>
      </c>
      <c r="B52">
        <v>22</v>
      </c>
      <c r="C52" t="s">
        <v>12</v>
      </c>
      <c r="D52">
        <v>19.399999999999999</v>
      </c>
      <c r="E52">
        <v>0.49099999999999999</v>
      </c>
      <c r="F52">
        <v>103</v>
      </c>
      <c r="G52">
        <v>82</v>
      </c>
      <c r="H52">
        <v>0</v>
      </c>
      <c r="I52">
        <v>11</v>
      </c>
      <c r="J52" t="str">
        <f>VLOOKUP(B52,[1]Sheet1!$A$1:$B$12,2,TRUE)</f>
        <v>20-24</v>
      </c>
      <c r="K52" t="str">
        <f t="shared" si="0"/>
        <v>Not Diabetes</v>
      </c>
      <c r="L52" t="str">
        <f t="shared" si="1"/>
        <v>Healthy Weight</v>
      </c>
    </row>
    <row r="53" spans="1:12" x14ac:dyDescent="0.3">
      <c r="A53">
        <v>52</v>
      </c>
      <c r="B53">
        <v>26</v>
      </c>
      <c r="C53" t="s">
        <v>12</v>
      </c>
      <c r="D53">
        <v>24.2</v>
      </c>
      <c r="E53">
        <v>0.52600000000000002</v>
      </c>
      <c r="F53">
        <v>101</v>
      </c>
      <c r="G53">
        <v>36</v>
      </c>
      <c r="H53">
        <v>0</v>
      </c>
      <c r="I53">
        <v>15</v>
      </c>
      <c r="J53" t="str">
        <f>VLOOKUP(B53,[1]Sheet1!$A$1:$B$12,2,TRUE)</f>
        <v>25-29</v>
      </c>
      <c r="K53" t="str">
        <f t="shared" si="0"/>
        <v>Not Diabetes</v>
      </c>
      <c r="L53" t="str">
        <f t="shared" si="1"/>
        <v>Healthy Weight</v>
      </c>
    </row>
    <row r="54" spans="1:12" x14ac:dyDescent="0.3">
      <c r="A54">
        <v>53</v>
      </c>
      <c r="B54">
        <v>30</v>
      </c>
      <c r="C54" t="s">
        <v>12</v>
      </c>
      <c r="D54">
        <v>24.4</v>
      </c>
      <c r="E54">
        <v>0.34200000000000003</v>
      </c>
      <c r="F54">
        <v>88</v>
      </c>
      <c r="G54">
        <v>23</v>
      </c>
      <c r="H54">
        <v>0</v>
      </c>
      <c r="I54">
        <v>21</v>
      </c>
      <c r="J54" t="str">
        <f>VLOOKUP(B54,[1]Sheet1!$A$1:$B$12,2,TRUE)</f>
        <v>30-34</v>
      </c>
      <c r="K54" t="str">
        <f t="shared" si="0"/>
        <v>Not Diabetes</v>
      </c>
      <c r="L54" t="str">
        <f t="shared" si="1"/>
        <v>Healthy Weight</v>
      </c>
    </row>
    <row r="55" spans="1:12" x14ac:dyDescent="0.3">
      <c r="A55">
        <v>54</v>
      </c>
      <c r="B55">
        <v>58</v>
      </c>
      <c r="C55" t="s">
        <v>12</v>
      </c>
      <c r="D55">
        <v>33.700000000000003</v>
      </c>
      <c r="E55">
        <v>0.46700000000000003</v>
      </c>
      <c r="F55">
        <v>176</v>
      </c>
      <c r="G55">
        <v>300</v>
      </c>
      <c r="H55">
        <v>1</v>
      </c>
      <c r="I55">
        <v>34</v>
      </c>
      <c r="J55" t="str">
        <f>VLOOKUP(B55,[1]Sheet1!$A$1:$B$12,2,TRUE)</f>
        <v>55-59</v>
      </c>
      <c r="K55" t="str">
        <f t="shared" si="0"/>
        <v>Diabetes</v>
      </c>
      <c r="L55" t="str">
        <f t="shared" si="1"/>
        <v>Obese</v>
      </c>
    </row>
    <row r="56" spans="1:12" x14ac:dyDescent="0.3">
      <c r="A56">
        <v>55</v>
      </c>
      <c r="B56">
        <v>42</v>
      </c>
      <c r="C56" t="s">
        <v>12</v>
      </c>
      <c r="D56">
        <v>34.700000000000003</v>
      </c>
      <c r="E56">
        <v>0.71799999999999997</v>
      </c>
      <c r="F56">
        <v>150</v>
      </c>
      <c r="G56">
        <v>342</v>
      </c>
      <c r="H56">
        <v>0</v>
      </c>
      <c r="I56">
        <v>42</v>
      </c>
      <c r="J56" t="str">
        <f>VLOOKUP(B56,[1]Sheet1!$A$1:$B$12,2,TRUE)</f>
        <v>40-44</v>
      </c>
      <c r="K56" t="str">
        <f t="shared" si="0"/>
        <v>Not Diabetes</v>
      </c>
      <c r="L56" t="str">
        <f t="shared" si="1"/>
        <v>Obese</v>
      </c>
    </row>
    <row r="57" spans="1:12" x14ac:dyDescent="0.3">
      <c r="A57">
        <v>56</v>
      </c>
      <c r="B57">
        <v>21</v>
      </c>
      <c r="C57" t="s">
        <v>12</v>
      </c>
      <c r="D57">
        <v>23</v>
      </c>
      <c r="E57">
        <v>0.248</v>
      </c>
      <c r="F57">
        <v>73</v>
      </c>
      <c r="G57">
        <v>0</v>
      </c>
      <c r="H57">
        <v>0</v>
      </c>
      <c r="I57">
        <v>10</v>
      </c>
      <c r="J57" t="str">
        <f>VLOOKUP(B57,[1]Sheet1!$A$1:$B$12,2,TRUE)</f>
        <v>20-24</v>
      </c>
      <c r="K57" t="str">
        <f t="shared" si="0"/>
        <v>Not Diabetes</v>
      </c>
      <c r="L57" t="str">
        <f t="shared" si="1"/>
        <v>Healthy Weight</v>
      </c>
    </row>
    <row r="58" spans="1:12" x14ac:dyDescent="0.3">
      <c r="A58">
        <v>57</v>
      </c>
      <c r="B58">
        <v>41</v>
      </c>
      <c r="C58" t="s">
        <v>12</v>
      </c>
      <c r="D58">
        <v>37.700000000000003</v>
      </c>
      <c r="E58">
        <v>0.254</v>
      </c>
      <c r="F58">
        <v>187</v>
      </c>
      <c r="G58">
        <v>304</v>
      </c>
      <c r="H58">
        <v>1</v>
      </c>
      <c r="I58">
        <v>39</v>
      </c>
      <c r="J58" t="str">
        <f>VLOOKUP(B58,[1]Sheet1!$A$1:$B$12,2,TRUE)</f>
        <v>40-44</v>
      </c>
      <c r="K58" t="str">
        <f t="shared" si="0"/>
        <v>Diabetes</v>
      </c>
      <c r="L58" t="str">
        <f t="shared" si="1"/>
        <v>Obese</v>
      </c>
    </row>
    <row r="59" spans="1:12" x14ac:dyDescent="0.3">
      <c r="A59">
        <v>58</v>
      </c>
      <c r="B59">
        <v>31</v>
      </c>
      <c r="C59" t="s">
        <v>12</v>
      </c>
      <c r="D59">
        <v>46.8</v>
      </c>
      <c r="E59">
        <v>0.96199999999999997</v>
      </c>
      <c r="F59">
        <v>100</v>
      </c>
      <c r="G59">
        <v>110</v>
      </c>
      <c r="H59">
        <v>0</v>
      </c>
      <c r="I59">
        <v>60</v>
      </c>
      <c r="J59" t="str">
        <f>VLOOKUP(B59,[1]Sheet1!$A$1:$B$12,2,TRUE)</f>
        <v>30-34</v>
      </c>
      <c r="K59" t="str">
        <f t="shared" si="0"/>
        <v>Not Diabetes</v>
      </c>
      <c r="L59" t="str">
        <f t="shared" si="1"/>
        <v>Obese</v>
      </c>
    </row>
    <row r="60" spans="1:12" x14ac:dyDescent="0.3">
      <c r="A60">
        <v>59</v>
      </c>
      <c r="B60">
        <v>44</v>
      </c>
      <c r="C60" t="s">
        <v>12</v>
      </c>
      <c r="D60">
        <v>40.5</v>
      </c>
      <c r="E60">
        <v>1.7809999999999999</v>
      </c>
      <c r="F60">
        <v>146</v>
      </c>
      <c r="G60">
        <v>0</v>
      </c>
      <c r="H60">
        <v>0</v>
      </c>
      <c r="I60">
        <v>0</v>
      </c>
      <c r="J60" t="str">
        <f>VLOOKUP(B60,[1]Sheet1!$A$1:$B$12,2,TRUE)</f>
        <v>40-44</v>
      </c>
      <c r="K60" t="str">
        <f t="shared" si="0"/>
        <v>Not Diabetes</v>
      </c>
      <c r="L60" t="str">
        <f t="shared" si="1"/>
        <v>Obese</v>
      </c>
    </row>
    <row r="61" spans="1:12" x14ac:dyDescent="0.3">
      <c r="A61">
        <v>60</v>
      </c>
      <c r="B61">
        <v>22</v>
      </c>
      <c r="C61" t="s">
        <v>12</v>
      </c>
      <c r="D61">
        <v>41.5</v>
      </c>
      <c r="E61">
        <v>0.17299999999999999</v>
      </c>
      <c r="F61">
        <v>105</v>
      </c>
      <c r="G61">
        <v>142</v>
      </c>
      <c r="H61">
        <v>0</v>
      </c>
      <c r="I61">
        <v>41</v>
      </c>
      <c r="J61" t="str">
        <f>VLOOKUP(B61,[1]Sheet1!$A$1:$B$12,2,TRUE)</f>
        <v>20-24</v>
      </c>
      <c r="K61" t="str">
        <f t="shared" si="0"/>
        <v>Not Diabetes</v>
      </c>
      <c r="L61" t="str">
        <f t="shared" si="1"/>
        <v>Obese</v>
      </c>
    </row>
    <row r="62" spans="1:12" x14ac:dyDescent="0.3">
      <c r="A62">
        <v>61</v>
      </c>
      <c r="B62">
        <v>21</v>
      </c>
      <c r="C62" t="s">
        <v>12</v>
      </c>
      <c r="D62">
        <v>18</v>
      </c>
      <c r="E62">
        <v>0.30399999999999999</v>
      </c>
      <c r="F62">
        <v>84</v>
      </c>
      <c r="G62">
        <v>0</v>
      </c>
      <c r="H62">
        <v>0</v>
      </c>
      <c r="I62">
        <v>0</v>
      </c>
      <c r="J62" t="str">
        <f>VLOOKUP(B62,[1]Sheet1!$A$1:$B$12,2,TRUE)</f>
        <v>20-24</v>
      </c>
      <c r="K62" t="str">
        <f t="shared" si="0"/>
        <v>Not Diabetes</v>
      </c>
      <c r="L62" t="str">
        <f t="shared" si="1"/>
        <v>Underweight</v>
      </c>
    </row>
    <row r="63" spans="1:12" x14ac:dyDescent="0.3">
      <c r="A63">
        <v>62</v>
      </c>
      <c r="B63">
        <v>39</v>
      </c>
      <c r="C63" t="s">
        <v>12</v>
      </c>
      <c r="D63">
        <v>32.9</v>
      </c>
      <c r="E63">
        <v>0.27</v>
      </c>
      <c r="F63">
        <v>133</v>
      </c>
      <c r="G63">
        <v>0</v>
      </c>
      <c r="H63">
        <v>1</v>
      </c>
      <c r="I63">
        <v>0</v>
      </c>
      <c r="J63" t="str">
        <f>VLOOKUP(B63,[1]Sheet1!$A$1:$B$12,2,TRUE)</f>
        <v>35-39</v>
      </c>
      <c r="K63" t="str">
        <f t="shared" si="0"/>
        <v>Diabetes</v>
      </c>
      <c r="L63" t="str">
        <f t="shared" si="1"/>
        <v>Obese</v>
      </c>
    </row>
    <row r="64" spans="1:12" x14ac:dyDescent="0.3">
      <c r="A64">
        <v>63</v>
      </c>
      <c r="B64">
        <v>36</v>
      </c>
      <c r="C64" t="s">
        <v>12</v>
      </c>
      <c r="D64">
        <v>25</v>
      </c>
      <c r="E64">
        <v>0.58699999999999997</v>
      </c>
      <c r="F64">
        <v>44</v>
      </c>
      <c r="G64">
        <v>0</v>
      </c>
      <c r="H64">
        <v>0</v>
      </c>
      <c r="I64">
        <v>0</v>
      </c>
      <c r="J64" t="str">
        <f>VLOOKUP(B64,[1]Sheet1!$A$1:$B$12,2,TRUE)</f>
        <v>35-39</v>
      </c>
      <c r="K64" t="str">
        <f t="shared" si="0"/>
        <v>Not Diabetes</v>
      </c>
      <c r="L64" t="str">
        <f t="shared" si="1"/>
        <v>Overweight</v>
      </c>
    </row>
    <row r="65" spans="1:12" x14ac:dyDescent="0.3">
      <c r="A65">
        <v>64</v>
      </c>
      <c r="B65">
        <v>24</v>
      </c>
      <c r="C65" t="s">
        <v>12</v>
      </c>
      <c r="D65">
        <v>25.4</v>
      </c>
      <c r="E65">
        <v>0.69899999999999995</v>
      </c>
      <c r="F65">
        <v>141</v>
      </c>
      <c r="G65">
        <v>128</v>
      </c>
      <c r="H65">
        <v>0</v>
      </c>
      <c r="I65">
        <v>34</v>
      </c>
      <c r="J65" t="str">
        <f>VLOOKUP(B65,[1]Sheet1!$A$1:$B$12,2,TRUE)</f>
        <v>20-24</v>
      </c>
      <c r="K65" t="str">
        <f t="shared" si="0"/>
        <v>Not Diabetes</v>
      </c>
      <c r="L65" t="str">
        <f t="shared" si="1"/>
        <v>Overweight</v>
      </c>
    </row>
    <row r="66" spans="1:12" x14ac:dyDescent="0.3">
      <c r="A66">
        <v>65</v>
      </c>
      <c r="B66">
        <v>42</v>
      </c>
      <c r="C66" t="s">
        <v>12</v>
      </c>
      <c r="D66">
        <v>32.799999999999997</v>
      </c>
      <c r="E66">
        <v>0.25800000000000001</v>
      </c>
      <c r="F66">
        <v>114</v>
      </c>
      <c r="G66">
        <v>0</v>
      </c>
      <c r="H66">
        <v>1</v>
      </c>
      <c r="I66">
        <v>0</v>
      </c>
      <c r="J66" t="str">
        <f>VLOOKUP(B66,[1]Sheet1!$A$1:$B$12,2,TRUE)</f>
        <v>40-44</v>
      </c>
      <c r="K66" t="str">
        <f t="shared" si="0"/>
        <v>Diabetes</v>
      </c>
      <c r="L66" t="str">
        <f t="shared" si="1"/>
        <v>Obese</v>
      </c>
    </row>
    <row r="67" spans="1:12" x14ac:dyDescent="0.3">
      <c r="A67">
        <v>66</v>
      </c>
      <c r="B67">
        <v>32</v>
      </c>
      <c r="C67" t="s">
        <v>12</v>
      </c>
      <c r="D67">
        <v>29</v>
      </c>
      <c r="E67">
        <v>0.20300000000000001</v>
      </c>
      <c r="F67">
        <v>99</v>
      </c>
      <c r="G67">
        <v>0</v>
      </c>
      <c r="H67">
        <v>0</v>
      </c>
      <c r="I67">
        <v>27</v>
      </c>
      <c r="J67" t="str">
        <f>VLOOKUP(B67,[1]Sheet1!$A$1:$B$12,2,TRUE)</f>
        <v>30-34</v>
      </c>
      <c r="K67" t="str">
        <f t="shared" ref="K67:K130" si="2">IF(H67=0,"Not Diabetes","Diabetes")</f>
        <v>Not Diabetes</v>
      </c>
      <c r="L67" t="str">
        <f t="shared" si="1"/>
        <v>Overweight</v>
      </c>
    </row>
    <row r="68" spans="1:12" x14ac:dyDescent="0.3">
      <c r="A68">
        <v>67</v>
      </c>
      <c r="B68">
        <v>38</v>
      </c>
      <c r="C68" t="s">
        <v>12</v>
      </c>
      <c r="D68">
        <v>32.5</v>
      </c>
      <c r="E68">
        <v>0.85499999999999998</v>
      </c>
      <c r="F68">
        <v>109</v>
      </c>
      <c r="G68">
        <v>0</v>
      </c>
      <c r="H68">
        <v>1</v>
      </c>
      <c r="I68">
        <v>30</v>
      </c>
      <c r="J68" t="str">
        <f>VLOOKUP(B68,[1]Sheet1!$A$1:$B$12,2,TRUE)</f>
        <v>35-39</v>
      </c>
      <c r="K68" t="str">
        <f t="shared" si="2"/>
        <v>Diabetes</v>
      </c>
      <c r="L68" t="str">
        <f t="shared" ref="L68:L131" si="3">IF(D68&gt;30,"Obese",IF(D68&gt;=25,"Overweight",IF(D68&gt;=18.5,"Healthy Weight","Underweight")))</f>
        <v>Obese</v>
      </c>
    </row>
    <row r="69" spans="1:12" x14ac:dyDescent="0.3">
      <c r="A69">
        <v>68</v>
      </c>
      <c r="B69">
        <v>54</v>
      </c>
      <c r="C69" t="s">
        <v>12</v>
      </c>
      <c r="D69">
        <v>42.7</v>
      </c>
      <c r="E69">
        <v>0.84499999999999997</v>
      </c>
      <c r="F69">
        <v>109</v>
      </c>
      <c r="G69">
        <v>0</v>
      </c>
      <c r="H69">
        <v>0</v>
      </c>
      <c r="I69">
        <v>0</v>
      </c>
      <c r="J69" t="str">
        <f>VLOOKUP(B69,[1]Sheet1!$A$1:$B$12,2,TRUE)</f>
        <v>50-54</v>
      </c>
      <c r="K69" t="str">
        <f t="shared" si="2"/>
        <v>Not Diabetes</v>
      </c>
      <c r="L69" t="str">
        <f t="shared" si="3"/>
        <v>Obese</v>
      </c>
    </row>
    <row r="70" spans="1:12" x14ac:dyDescent="0.3">
      <c r="A70">
        <v>69</v>
      </c>
      <c r="B70">
        <v>25</v>
      </c>
      <c r="C70" t="s">
        <v>12</v>
      </c>
      <c r="D70">
        <v>19.600000000000001</v>
      </c>
      <c r="E70">
        <v>0.33400000000000002</v>
      </c>
      <c r="F70">
        <v>95</v>
      </c>
      <c r="G70">
        <v>38</v>
      </c>
      <c r="H70">
        <v>0</v>
      </c>
      <c r="I70">
        <v>13</v>
      </c>
      <c r="J70" t="str">
        <f>VLOOKUP(B70,[1]Sheet1!$A$1:$B$12,2,TRUE)</f>
        <v>25-29</v>
      </c>
      <c r="K70" t="str">
        <f t="shared" si="2"/>
        <v>Not Diabetes</v>
      </c>
      <c r="L70" t="str">
        <f t="shared" si="3"/>
        <v>Healthy Weight</v>
      </c>
    </row>
    <row r="71" spans="1:12" x14ac:dyDescent="0.3">
      <c r="A71">
        <v>70</v>
      </c>
      <c r="B71">
        <v>27</v>
      </c>
      <c r="C71" t="s">
        <v>12</v>
      </c>
      <c r="D71">
        <v>28.9</v>
      </c>
      <c r="E71">
        <v>0.189</v>
      </c>
      <c r="F71">
        <v>146</v>
      </c>
      <c r="G71">
        <v>100</v>
      </c>
      <c r="H71">
        <v>0</v>
      </c>
      <c r="I71">
        <v>27</v>
      </c>
      <c r="J71" t="str">
        <f>VLOOKUP(B71,[1]Sheet1!$A$1:$B$12,2,TRUE)</f>
        <v>25-29</v>
      </c>
      <c r="K71" t="str">
        <f t="shared" si="2"/>
        <v>Not Diabetes</v>
      </c>
      <c r="L71" t="str">
        <f t="shared" si="3"/>
        <v>Overweight</v>
      </c>
    </row>
    <row r="72" spans="1:12" x14ac:dyDescent="0.3">
      <c r="A72">
        <v>71</v>
      </c>
      <c r="B72">
        <v>28</v>
      </c>
      <c r="C72" t="s">
        <v>12</v>
      </c>
      <c r="D72">
        <v>32.9</v>
      </c>
      <c r="E72">
        <v>0.86699999999999999</v>
      </c>
      <c r="F72">
        <v>100</v>
      </c>
      <c r="G72">
        <v>90</v>
      </c>
      <c r="H72">
        <v>1</v>
      </c>
      <c r="I72">
        <v>20</v>
      </c>
      <c r="J72" t="str">
        <f>VLOOKUP(B72,[1]Sheet1!$A$1:$B$12,2,TRUE)</f>
        <v>25-29</v>
      </c>
      <c r="K72" t="str">
        <f t="shared" si="2"/>
        <v>Diabetes</v>
      </c>
      <c r="L72" t="str">
        <f t="shared" si="3"/>
        <v>Obese</v>
      </c>
    </row>
    <row r="73" spans="1:12" x14ac:dyDescent="0.3">
      <c r="A73">
        <v>72</v>
      </c>
      <c r="B73">
        <v>26</v>
      </c>
      <c r="C73" t="s">
        <v>12</v>
      </c>
      <c r="D73">
        <v>28.6</v>
      </c>
      <c r="E73">
        <v>0.41099999999999998</v>
      </c>
      <c r="F73">
        <v>139</v>
      </c>
      <c r="G73">
        <v>140</v>
      </c>
      <c r="H73">
        <v>0</v>
      </c>
      <c r="I73">
        <v>35</v>
      </c>
      <c r="J73" t="str">
        <f>VLOOKUP(B73,[1]Sheet1!$A$1:$B$12,2,TRUE)</f>
        <v>25-29</v>
      </c>
      <c r="K73" t="str">
        <f t="shared" si="2"/>
        <v>Not Diabetes</v>
      </c>
      <c r="L73" t="str">
        <f t="shared" si="3"/>
        <v>Overweight</v>
      </c>
    </row>
    <row r="74" spans="1:12" x14ac:dyDescent="0.3">
      <c r="A74">
        <v>73</v>
      </c>
      <c r="B74">
        <v>42</v>
      </c>
      <c r="C74" t="s">
        <v>12</v>
      </c>
      <c r="D74">
        <v>43.4</v>
      </c>
      <c r="E74">
        <v>0.58299999999999996</v>
      </c>
      <c r="F74">
        <v>126</v>
      </c>
      <c r="G74">
        <v>0</v>
      </c>
      <c r="H74">
        <v>1</v>
      </c>
      <c r="I74">
        <v>0</v>
      </c>
      <c r="J74" t="str">
        <f>VLOOKUP(B74,[1]Sheet1!$A$1:$B$12,2,TRUE)</f>
        <v>40-44</v>
      </c>
      <c r="K74" t="str">
        <f t="shared" si="2"/>
        <v>Diabetes</v>
      </c>
      <c r="L74" t="str">
        <f t="shared" si="3"/>
        <v>Obese</v>
      </c>
    </row>
    <row r="75" spans="1:12" x14ac:dyDescent="0.3">
      <c r="A75">
        <v>74</v>
      </c>
      <c r="B75">
        <v>23</v>
      </c>
      <c r="C75" t="s">
        <v>12</v>
      </c>
      <c r="D75">
        <v>35.1</v>
      </c>
      <c r="E75">
        <v>0.23100000000000001</v>
      </c>
      <c r="F75">
        <v>129</v>
      </c>
      <c r="G75">
        <v>270</v>
      </c>
      <c r="H75">
        <v>0</v>
      </c>
      <c r="I75">
        <v>20</v>
      </c>
      <c r="J75" t="str">
        <f>VLOOKUP(B75,[1]Sheet1!$A$1:$B$12,2,TRUE)</f>
        <v>20-24</v>
      </c>
      <c r="K75" t="str">
        <f t="shared" si="2"/>
        <v>Not Diabetes</v>
      </c>
      <c r="L75" t="str">
        <f t="shared" si="3"/>
        <v>Obese</v>
      </c>
    </row>
    <row r="76" spans="1:12" x14ac:dyDescent="0.3">
      <c r="A76">
        <v>75</v>
      </c>
      <c r="B76">
        <v>22</v>
      </c>
      <c r="C76" t="s">
        <v>12</v>
      </c>
      <c r="D76">
        <v>32</v>
      </c>
      <c r="E76">
        <v>0.39600000000000002</v>
      </c>
      <c r="F76">
        <v>79</v>
      </c>
      <c r="G76">
        <v>0</v>
      </c>
      <c r="H76">
        <v>0</v>
      </c>
      <c r="I76">
        <v>30</v>
      </c>
      <c r="J76" t="str">
        <f>VLOOKUP(B76,[1]Sheet1!$A$1:$B$12,2,TRUE)</f>
        <v>20-24</v>
      </c>
      <c r="K76" t="str">
        <f t="shared" si="2"/>
        <v>Not Diabetes</v>
      </c>
      <c r="L76" t="str">
        <f t="shared" si="3"/>
        <v>Obese</v>
      </c>
    </row>
    <row r="77" spans="1:12" x14ac:dyDescent="0.3">
      <c r="A77">
        <v>76</v>
      </c>
      <c r="B77">
        <v>22</v>
      </c>
      <c r="C77" t="s">
        <v>12</v>
      </c>
      <c r="D77">
        <v>24.7</v>
      </c>
      <c r="E77">
        <v>0.14000000000000001</v>
      </c>
      <c r="F77">
        <v>0</v>
      </c>
      <c r="G77">
        <v>0</v>
      </c>
      <c r="H77">
        <v>0</v>
      </c>
      <c r="I77">
        <v>20</v>
      </c>
      <c r="J77" t="str">
        <f>VLOOKUP(B77,[1]Sheet1!$A$1:$B$12,2,TRUE)</f>
        <v>20-24</v>
      </c>
      <c r="K77" t="str">
        <f t="shared" si="2"/>
        <v>Not Diabetes</v>
      </c>
      <c r="L77" t="str">
        <f t="shared" si="3"/>
        <v>Healthy Weight</v>
      </c>
    </row>
    <row r="78" spans="1:12" x14ac:dyDescent="0.3">
      <c r="A78">
        <v>77</v>
      </c>
      <c r="B78">
        <v>41</v>
      </c>
      <c r="C78" t="s">
        <v>12</v>
      </c>
      <c r="D78">
        <v>32.6</v>
      </c>
      <c r="E78">
        <v>0.39100000000000001</v>
      </c>
      <c r="F78">
        <v>62</v>
      </c>
      <c r="G78">
        <v>0</v>
      </c>
      <c r="H78">
        <v>0</v>
      </c>
      <c r="I78">
        <v>0</v>
      </c>
      <c r="J78" t="str">
        <f>VLOOKUP(B78,[1]Sheet1!$A$1:$B$12,2,TRUE)</f>
        <v>40-44</v>
      </c>
      <c r="K78" t="str">
        <f t="shared" si="2"/>
        <v>Not Diabetes</v>
      </c>
      <c r="L78" t="str">
        <f t="shared" si="3"/>
        <v>Obese</v>
      </c>
    </row>
    <row r="79" spans="1:12" x14ac:dyDescent="0.3">
      <c r="A79">
        <v>78</v>
      </c>
      <c r="B79">
        <v>27</v>
      </c>
      <c r="C79" t="s">
        <v>12</v>
      </c>
      <c r="D79">
        <v>37.700000000000003</v>
      </c>
      <c r="E79">
        <v>0.37</v>
      </c>
      <c r="F79">
        <v>95</v>
      </c>
      <c r="G79">
        <v>0</v>
      </c>
      <c r="H79">
        <v>0</v>
      </c>
      <c r="I79">
        <v>33</v>
      </c>
      <c r="J79" t="str">
        <f>VLOOKUP(B79,[1]Sheet1!$A$1:$B$12,2,TRUE)</f>
        <v>25-29</v>
      </c>
      <c r="K79" t="str">
        <f t="shared" si="2"/>
        <v>Not Diabetes</v>
      </c>
      <c r="L79" t="str">
        <f t="shared" si="3"/>
        <v>Obese</v>
      </c>
    </row>
    <row r="80" spans="1:12" x14ac:dyDescent="0.3">
      <c r="A80">
        <v>79</v>
      </c>
      <c r="B80">
        <v>26</v>
      </c>
      <c r="C80" t="s">
        <v>12</v>
      </c>
      <c r="D80">
        <v>43.2</v>
      </c>
      <c r="E80">
        <v>0.27</v>
      </c>
      <c r="F80">
        <v>131</v>
      </c>
      <c r="G80">
        <v>0</v>
      </c>
      <c r="H80">
        <v>1</v>
      </c>
      <c r="I80">
        <v>0</v>
      </c>
      <c r="J80" t="str">
        <f>VLOOKUP(B80,[1]Sheet1!$A$1:$B$12,2,TRUE)</f>
        <v>25-29</v>
      </c>
      <c r="K80" t="str">
        <f t="shared" si="2"/>
        <v>Diabetes</v>
      </c>
      <c r="L80" t="str">
        <f t="shared" si="3"/>
        <v>Obese</v>
      </c>
    </row>
    <row r="81" spans="1:12" x14ac:dyDescent="0.3">
      <c r="A81">
        <v>80</v>
      </c>
      <c r="B81">
        <v>24</v>
      </c>
      <c r="C81" t="s">
        <v>12</v>
      </c>
      <c r="D81">
        <v>25</v>
      </c>
      <c r="E81">
        <v>0.307</v>
      </c>
      <c r="F81">
        <v>112</v>
      </c>
      <c r="G81">
        <v>0</v>
      </c>
      <c r="H81">
        <v>0</v>
      </c>
      <c r="I81">
        <v>22</v>
      </c>
      <c r="J81" t="str">
        <f>VLOOKUP(B81,[1]Sheet1!$A$1:$B$12,2,TRUE)</f>
        <v>20-24</v>
      </c>
      <c r="K81" t="str">
        <f t="shared" si="2"/>
        <v>Not Diabetes</v>
      </c>
      <c r="L81" t="str">
        <f t="shared" si="3"/>
        <v>Overweight</v>
      </c>
    </row>
    <row r="82" spans="1:12" x14ac:dyDescent="0.3">
      <c r="A82">
        <v>81</v>
      </c>
      <c r="B82">
        <v>22</v>
      </c>
      <c r="C82" t="s">
        <v>12</v>
      </c>
      <c r="D82">
        <v>22.4</v>
      </c>
      <c r="E82">
        <v>0.14000000000000001</v>
      </c>
      <c r="F82">
        <v>113</v>
      </c>
      <c r="G82">
        <v>0</v>
      </c>
      <c r="H82">
        <v>0</v>
      </c>
      <c r="I82">
        <v>13</v>
      </c>
      <c r="J82" t="str">
        <f>VLOOKUP(B82,[1]Sheet1!$A$1:$B$12,2,TRUE)</f>
        <v>20-24</v>
      </c>
      <c r="K82" t="str">
        <f t="shared" si="2"/>
        <v>Not Diabetes</v>
      </c>
      <c r="L82" t="str">
        <f t="shared" si="3"/>
        <v>Healthy Weight</v>
      </c>
    </row>
    <row r="83" spans="1:12" x14ac:dyDescent="0.3">
      <c r="A83">
        <v>82</v>
      </c>
      <c r="B83">
        <v>22</v>
      </c>
      <c r="C83" t="s">
        <v>12</v>
      </c>
      <c r="D83">
        <v>17</v>
      </c>
      <c r="E83">
        <v>0.10199999999999999</v>
      </c>
      <c r="F83">
        <v>74</v>
      </c>
      <c r="G83">
        <v>0</v>
      </c>
      <c r="H83">
        <v>0</v>
      </c>
      <c r="I83">
        <v>0</v>
      </c>
      <c r="J83" t="str">
        <f>VLOOKUP(B83,[1]Sheet1!$A$1:$B$12,2,TRUE)</f>
        <v>20-24</v>
      </c>
      <c r="K83" t="str">
        <f t="shared" si="2"/>
        <v>Not Diabetes</v>
      </c>
      <c r="L83" t="str">
        <f t="shared" si="3"/>
        <v>Underweight</v>
      </c>
    </row>
    <row r="84" spans="1:12" x14ac:dyDescent="0.3">
      <c r="A84">
        <v>83</v>
      </c>
      <c r="B84">
        <v>36</v>
      </c>
      <c r="C84" t="s">
        <v>12</v>
      </c>
      <c r="D84">
        <v>29.3</v>
      </c>
      <c r="E84">
        <v>0.76700000000000002</v>
      </c>
      <c r="F84">
        <v>83</v>
      </c>
      <c r="G84">
        <v>71</v>
      </c>
      <c r="H84">
        <v>0</v>
      </c>
      <c r="I84">
        <v>26</v>
      </c>
      <c r="J84" t="str">
        <f>VLOOKUP(B84,[1]Sheet1!$A$1:$B$12,2,TRUE)</f>
        <v>35-39</v>
      </c>
      <c r="K84" t="str">
        <f t="shared" si="2"/>
        <v>Not Diabetes</v>
      </c>
      <c r="L84" t="str">
        <f t="shared" si="3"/>
        <v>Overweight</v>
      </c>
    </row>
    <row r="85" spans="1:12" x14ac:dyDescent="0.3">
      <c r="A85">
        <v>84</v>
      </c>
      <c r="B85">
        <v>22</v>
      </c>
      <c r="C85" t="s">
        <v>12</v>
      </c>
      <c r="D85">
        <v>24.6</v>
      </c>
      <c r="E85">
        <v>0.23699999999999999</v>
      </c>
      <c r="F85">
        <v>101</v>
      </c>
      <c r="G85">
        <v>0</v>
      </c>
      <c r="H85">
        <v>0</v>
      </c>
      <c r="I85">
        <v>28</v>
      </c>
      <c r="J85" t="str">
        <f>VLOOKUP(B85,[1]Sheet1!$A$1:$B$12,2,TRUE)</f>
        <v>20-24</v>
      </c>
      <c r="K85" t="str">
        <f t="shared" si="2"/>
        <v>Not Diabetes</v>
      </c>
      <c r="L85" t="str">
        <f t="shared" si="3"/>
        <v>Healthy Weight</v>
      </c>
    </row>
    <row r="86" spans="1:12" x14ac:dyDescent="0.3">
      <c r="A86">
        <v>85</v>
      </c>
      <c r="B86">
        <v>37</v>
      </c>
      <c r="C86" t="s">
        <v>12</v>
      </c>
      <c r="D86">
        <v>48.8</v>
      </c>
      <c r="E86">
        <v>0.22700000000000001</v>
      </c>
      <c r="F86">
        <v>137</v>
      </c>
      <c r="G86">
        <v>0</v>
      </c>
      <c r="H86">
        <v>1</v>
      </c>
      <c r="I86">
        <v>0</v>
      </c>
      <c r="J86" t="str">
        <f>VLOOKUP(B86,[1]Sheet1!$A$1:$B$12,2,TRUE)</f>
        <v>35-39</v>
      </c>
      <c r="K86" t="str">
        <f t="shared" si="2"/>
        <v>Diabetes</v>
      </c>
      <c r="L86" t="str">
        <f t="shared" si="3"/>
        <v>Obese</v>
      </c>
    </row>
    <row r="87" spans="1:12" x14ac:dyDescent="0.3">
      <c r="A87">
        <v>86</v>
      </c>
      <c r="B87">
        <v>27</v>
      </c>
      <c r="C87" t="s">
        <v>12</v>
      </c>
      <c r="D87">
        <v>32.4</v>
      </c>
      <c r="E87">
        <v>0.69799999999999995</v>
      </c>
      <c r="F87">
        <v>110</v>
      </c>
      <c r="G87">
        <v>125</v>
      </c>
      <c r="H87">
        <v>0</v>
      </c>
      <c r="I87">
        <v>29</v>
      </c>
      <c r="J87" t="str">
        <f>VLOOKUP(B87,[1]Sheet1!$A$1:$B$12,2,TRUE)</f>
        <v>25-29</v>
      </c>
      <c r="K87" t="str">
        <f t="shared" si="2"/>
        <v>Not Diabetes</v>
      </c>
      <c r="L87" t="str">
        <f t="shared" si="3"/>
        <v>Obese</v>
      </c>
    </row>
    <row r="88" spans="1:12" x14ac:dyDescent="0.3">
      <c r="A88">
        <v>87</v>
      </c>
      <c r="B88">
        <v>45</v>
      </c>
      <c r="C88" t="s">
        <v>12</v>
      </c>
      <c r="D88">
        <v>36.6</v>
      </c>
      <c r="E88">
        <v>0.17799999999999999</v>
      </c>
      <c r="F88">
        <v>106</v>
      </c>
      <c r="G88">
        <v>0</v>
      </c>
      <c r="H88">
        <v>0</v>
      </c>
      <c r="I88">
        <v>54</v>
      </c>
      <c r="J88" t="str">
        <f>VLOOKUP(B88,[1]Sheet1!$A$1:$B$12,2,TRUE)</f>
        <v>45-49</v>
      </c>
      <c r="K88" t="str">
        <f t="shared" si="2"/>
        <v>Not Diabetes</v>
      </c>
      <c r="L88" t="str">
        <f t="shared" si="3"/>
        <v>Obese</v>
      </c>
    </row>
    <row r="89" spans="1:12" x14ac:dyDescent="0.3">
      <c r="A89">
        <v>88</v>
      </c>
      <c r="B89">
        <v>26</v>
      </c>
      <c r="C89" t="s">
        <v>12</v>
      </c>
      <c r="D89">
        <v>38.5</v>
      </c>
      <c r="E89">
        <v>0.32400000000000001</v>
      </c>
      <c r="F89">
        <v>100</v>
      </c>
      <c r="G89">
        <v>71</v>
      </c>
      <c r="H89">
        <v>0</v>
      </c>
      <c r="I89">
        <v>25</v>
      </c>
      <c r="J89" t="str">
        <f>VLOOKUP(B89,[1]Sheet1!$A$1:$B$12,2,TRUE)</f>
        <v>25-29</v>
      </c>
      <c r="K89" t="str">
        <f t="shared" si="2"/>
        <v>Not Diabetes</v>
      </c>
      <c r="L89" t="str">
        <f t="shared" si="3"/>
        <v>Obese</v>
      </c>
    </row>
    <row r="90" spans="1:12" x14ac:dyDescent="0.3">
      <c r="A90">
        <v>89</v>
      </c>
      <c r="B90">
        <v>43</v>
      </c>
      <c r="C90" t="s">
        <v>12</v>
      </c>
      <c r="D90">
        <v>37.1</v>
      </c>
      <c r="E90">
        <v>0.153</v>
      </c>
      <c r="F90">
        <v>136</v>
      </c>
      <c r="G90">
        <v>110</v>
      </c>
      <c r="H90">
        <v>1</v>
      </c>
      <c r="I90">
        <v>32</v>
      </c>
      <c r="J90" t="str">
        <f>VLOOKUP(B90,[1]Sheet1!$A$1:$B$12,2,TRUE)</f>
        <v>40-44</v>
      </c>
      <c r="K90" t="str">
        <f t="shared" si="2"/>
        <v>Diabetes</v>
      </c>
      <c r="L90" t="str">
        <f t="shared" si="3"/>
        <v>Obese</v>
      </c>
    </row>
    <row r="91" spans="1:12" x14ac:dyDescent="0.3">
      <c r="A91">
        <v>90</v>
      </c>
      <c r="B91">
        <v>24</v>
      </c>
      <c r="C91" t="s">
        <v>12</v>
      </c>
      <c r="D91">
        <v>26.5</v>
      </c>
      <c r="E91">
        <v>0.16500000000000001</v>
      </c>
      <c r="F91">
        <v>107</v>
      </c>
      <c r="G91">
        <v>0</v>
      </c>
      <c r="H91">
        <v>0</v>
      </c>
      <c r="I91">
        <v>19</v>
      </c>
      <c r="J91" t="str">
        <f>VLOOKUP(B91,[1]Sheet1!$A$1:$B$12,2,TRUE)</f>
        <v>20-24</v>
      </c>
      <c r="K91" t="str">
        <f t="shared" si="2"/>
        <v>Not Diabetes</v>
      </c>
      <c r="L91" t="str">
        <f t="shared" si="3"/>
        <v>Overweight</v>
      </c>
    </row>
    <row r="92" spans="1:12" x14ac:dyDescent="0.3">
      <c r="A92">
        <v>91</v>
      </c>
      <c r="B92">
        <v>21</v>
      </c>
      <c r="C92" t="s">
        <v>12</v>
      </c>
      <c r="D92">
        <v>19.100000000000001</v>
      </c>
      <c r="E92">
        <v>0.25800000000000001</v>
      </c>
      <c r="F92">
        <v>80</v>
      </c>
      <c r="G92">
        <v>0</v>
      </c>
      <c r="H92">
        <v>0</v>
      </c>
      <c r="I92">
        <v>0</v>
      </c>
      <c r="J92" t="str">
        <f>VLOOKUP(B92,[1]Sheet1!$A$1:$B$12,2,TRUE)</f>
        <v>20-24</v>
      </c>
      <c r="K92" t="str">
        <f t="shared" si="2"/>
        <v>Not Diabetes</v>
      </c>
      <c r="L92" t="str">
        <f t="shared" si="3"/>
        <v>Healthy Weight</v>
      </c>
    </row>
    <row r="93" spans="1:12" x14ac:dyDescent="0.3">
      <c r="A93">
        <v>92</v>
      </c>
      <c r="B93">
        <v>34</v>
      </c>
      <c r="C93" t="s">
        <v>12</v>
      </c>
      <c r="D93">
        <v>32</v>
      </c>
      <c r="E93">
        <v>0.443</v>
      </c>
      <c r="F93">
        <v>123</v>
      </c>
      <c r="G93">
        <v>176</v>
      </c>
      <c r="H93">
        <v>0</v>
      </c>
      <c r="I93">
        <v>15</v>
      </c>
      <c r="J93" t="str">
        <f>VLOOKUP(B93,[1]Sheet1!$A$1:$B$12,2,TRUE)</f>
        <v>30-34</v>
      </c>
      <c r="K93" t="str">
        <f t="shared" si="2"/>
        <v>Not Diabetes</v>
      </c>
      <c r="L93" t="str">
        <f t="shared" si="3"/>
        <v>Obese</v>
      </c>
    </row>
    <row r="94" spans="1:12" x14ac:dyDescent="0.3">
      <c r="A94">
        <v>93</v>
      </c>
      <c r="B94">
        <v>42</v>
      </c>
      <c r="C94" t="s">
        <v>12</v>
      </c>
      <c r="D94">
        <v>46.7</v>
      </c>
      <c r="E94">
        <v>0.26100000000000001</v>
      </c>
      <c r="F94">
        <v>81</v>
      </c>
      <c r="G94">
        <v>48</v>
      </c>
      <c r="H94">
        <v>0</v>
      </c>
      <c r="I94">
        <v>40</v>
      </c>
      <c r="J94" t="str">
        <f>VLOOKUP(B94,[1]Sheet1!$A$1:$B$12,2,TRUE)</f>
        <v>40-44</v>
      </c>
      <c r="K94" t="str">
        <f t="shared" si="2"/>
        <v>Not Diabetes</v>
      </c>
      <c r="L94" t="str">
        <f t="shared" si="3"/>
        <v>Obese</v>
      </c>
    </row>
    <row r="95" spans="1:12" x14ac:dyDescent="0.3">
      <c r="A95">
        <v>94</v>
      </c>
      <c r="B95">
        <v>60</v>
      </c>
      <c r="C95" t="s">
        <v>12</v>
      </c>
      <c r="D95">
        <v>23.8</v>
      </c>
      <c r="E95">
        <v>0.27700000000000002</v>
      </c>
      <c r="F95">
        <v>134</v>
      </c>
      <c r="G95">
        <v>0</v>
      </c>
      <c r="H95">
        <v>1</v>
      </c>
      <c r="I95">
        <v>0</v>
      </c>
      <c r="J95" t="str">
        <f>VLOOKUP(B95,[1]Sheet1!$A$1:$B$12,2,TRUE)</f>
        <v>60-64</v>
      </c>
      <c r="K95" t="str">
        <f t="shared" si="2"/>
        <v>Diabetes</v>
      </c>
      <c r="L95" t="str">
        <f t="shared" si="3"/>
        <v>Healthy Weight</v>
      </c>
    </row>
    <row r="96" spans="1:12" x14ac:dyDescent="0.3">
      <c r="A96">
        <v>95</v>
      </c>
      <c r="B96">
        <v>21</v>
      </c>
      <c r="C96" t="s">
        <v>12</v>
      </c>
      <c r="D96">
        <v>24.7</v>
      </c>
      <c r="E96">
        <v>0.76100000000000001</v>
      </c>
      <c r="F96">
        <v>142</v>
      </c>
      <c r="G96">
        <v>64</v>
      </c>
      <c r="H96">
        <v>0</v>
      </c>
      <c r="I96">
        <v>18</v>
      </c>
      <c r="J96" t="str">
        <f>VLOOKUP(B96,[1]Sheet1!$A$1:$B$12,2,TRUE)</f>
        <v>20-24</v>
      </c>
      <c r="K96" t="str">
        <f t="shared" si="2"/>
        <v>Not Diabetes</v>
      </c>
      <c r="L96" t="str">
        <f t="shared" si="3"/>
        <v>Healthy Weight</v>
      </c>
    </row>
    <row r="97" spans="1:12" x14ac:dyDescent="0.3">
      <c r="A97">
        <v>96</v>
      </c>
      <c r="B97">
        <v>40</v>
      </c>
      <c r="C97" t="s">
        <v>12</v>
      </c>
      <c r="D97">
        <v>33.9</v>
      </c>
      <c r="E97">
        <v>0.255</v>
      </c>
      <c r="F97">
        <v>144</v>
      </c>
      <c r="G97">
        <v>228</v>
      </c>
      <c r="H97">
        <v>0</v>
      </c>
      <c r="I97">
        <v>27</v>
      </c>
      <c r="J97" t="str">
        <f>VLOOKUP(B97,[1]Sheet1!$A$1:$B$12,2,TRUE)</f>
        <v>40-44</v>
      </c>
      <c r="K97" t="str">
        <f t="shared" si="2"/>
        <v>Not Diabetes</v>
      </c>
      <c r="L97" t="str">
        <f t="shared" si="3"/>
        <v>Obese</v>
      </c>
    </row>
    <row r="98" spans="1:12" x14ac:dyDescent="0.3">
      <c r="A98">
        <v>97</v>
      </c>
      <c r="B98">
        <v>24</v>
      </c>
      <c r="C98" t="s">
        <v>12</v>
      </c>
      <c r="D98">
        <v>31.6</v>
      </c>
      <c r="E98">
        <v>0.13</v>
      </c>
      <c r="F98">
        <v>92</v>
      </c>
      <c r="G98">
        <v>0</v>
      </c>
      <c r="H98">
        <v>0</v>
      </c>
      <c r="I98">
        <v>28</v>
      </c>
      <c r="J98" t="str">
        <f>VLOOKUP(B98,[1]Sheet1!$A$1:$B$12,2,TRUE)</f>
        <v>20-24</v>
      </c>
      <c r="K98" t="str">
        <f t="shared" si="2"/>
        <v>Not Diabetes</v>
      </c>
      <c r="L98" t="str">
        <f t="shared" si="3"/>
        <v>Obese</v>
      </c>
    </row>
    <row r="99" spans="1:12" x14ac:dyDescent="0.3">
      <c r="A99">
        <v>98</v>
      </c>
      <c r="B99">
        <v>22</v>
      </c>
      <c r="C99" t="s">
        <v>12</v>
      </c>
      <c r="D99">
        <v>20.399999999999999</v>
      </c>
      <c r="E99">
        <v>0.32300000000000001</v>
      </c>
      <c r="F99">
        <v>71</v>
      </c>
      <c r="G99">
        <v>76</v>
      </c>
      <c r="H99">
        <v>0</v>
      </c>
      <c r="I99">
        <v>18</v>
      </c>
      <c r="J99" t="str">
        <f>VLOOKUP(B99,[1]Sheet1!$A$1:$B$12,2,TRUE)</f>
        <v>20-24</v>
      </c>
      <c r="K99" t="str">
        <f t="shared" si="2"/>
        <v>Not Diabetes</v>
      </c>
      <c r="L99" t="str">
        <f t="shared" si="3"/>
        <v>Healthy Weight</v>
      </c>
    </row>
    <row r="100" spans="1:12" x14ac:dyDescent="0.3">
      <c r="A100">
        <v>99</v>
      </c>
      <c r="B100">
        <v>23</v>
      </c>
      <c r="C100" t="s">
        <v>12</v>
      </c>
      <c r="D100">
        <v>28.7</v>
      </c>
      <c r="E100">
        <v>0.35599999999999998</v>
      </c>
      <c r="F100">
        <v>93</v>
      </c>
      <c r="G100">
        <v>64</v>
      </c>
      <c r="H100">
        <v>0</v>
      </c>
      <c r="I100">
        <v>30</v>
      </c>
      <c r="J100" t="str">
        <f>VLOOKUP(B100,[1]Sheet1!$A$1:$B$12,2,TRUE)</f>
        <v>20-24</v>
      </c>
      <c r="K100" t="str">
        <f t="shared" si="2"/>
        <v>Not Diabetes</v>
      </c>
      <c r="L100" t="str">
        <f t="shared" si="3"/>
        <v>Overweight</v>
      </c>
    </row>
    <row r="101" spans="1:12" x14ac:dyDescent="0.3">
      <c r="A101">
        <v>100</v>
      </c>
      <c r="B101">
        <v>31</v>
      </c>
      <c r="C101" t="s">
        <v>12</v>
      </c>
      <c r="D101">
        <v>49.7</v>
      </c>
      <c r="E101">
        <v>0.32500000000000001</v>
      </c>
      <c r="F101">
        <v>122</v>
      </c>
      <c r="G101">
        <v>220</v>
      </c>
      <c r="H101">
        <v>1</v>
      </c>
      <c r="I101">
        <v>51</v>
      </c>
      <c r="J101" t="str">
        <f>VLOOKUP(B101,[1]Sheet1!$A$1:$B$12,2,TRUE)</f>
        <v>30-34</v>
      </c>
      <c r="K101" t="str">
        <f t="shared" si="2"/>
        <v>Diabetes</v>
      </c>
      <c r="L101" t="str">
        <f t="shared" si="3"/>
        <v>Obese</v>
      </c>
    </row>
    <row r="102" spans="1:12" x14ac:dyDescent="0.3">
      <c r="A102">
        <v>101</v>
      </c>
      <c r="B102">
        <v>33</v>
      </c>
      <c r="C102" t="s">
        <v>12</v>
      </c>
      <c r="D102">
        <v>39</v>
      </c>
      <c r="E102">
        <v>1.222</v>
      </c>
      <c r="F102">
        <v>163</v>
      </c>
      <c r="G102">
        <v>0</v>
      </c>
      <c r="H102">
        <v>1</v>
      </c>
      <c r="I102">
        <v>0</v>
      </c>
      <c r="J102" t="str">
        <f>VLOOKUP(B102,[1]Sheet1!$A$1:$B$12,2,TRUE)</f>
        <v>30-34</v>
      </c>
      <c r="K102" t="str">
        <f t="shared" si="2"/>
        <v>Diabetes</v>
      </c>
      <c r="L102" t="str">
        <f t="shared" si="3"/>
        <v>Obese</v>
      </c>
    </row>
    <row r="103" spans="1:12" x14ac:dyDescent="0.3">
      <c r="A103">
        <v>102</v>
      </c>
      <c r="B103">
        <v>22</v>
      </c>
      <c r="C103" t="s">
        <v>12</v>
      </c>
      <c r="D103">
        <v>26.1</v>
      </c>
      <c r="E103">
        <v>0.17899999999999999</v>
      </c>
      <c r="F103">
        <v>151</v>
      </c>
      <c r="G103">
        <v>0</v>
      </c>
      <c r="H103">
        <v>0</v>
      </c>
      <c r="I103">
        <v>0</v>
      </c>
      <c r="J103" t="str">
        <f>VLOOKUP(B103,[1]Sheet1!$A$1:$B$12,2,TRUE)</f>
        <v>20-24</v>
      </c>
      <c r="K103" t="str">
        <f t="shared" si="2"/>
        <v>Not Diabetes</v>
      </c>
      <c r="L103" t="str">
        <f t="shared" si="3"/>
        <v>Overweight</v>
      </c>
    </row>
    <row r="104" spans="1:12" x14ac:dyDescent="0.3">
      <c r="A104">
        <v>103</v>
      </c>
      <c r="B104">
        <v>21</v>
      </c>
      <c r="C104" t="s">
        <v>12</v>
      </c>
      <c r="D104">
        <v>22.5</v>
      </c>
      <c r="E104">
        <v>0.26200000000000001</v>
      </c>
      <c r="F104">
        <v>125</v>
      </c>
      <c r="G104">
        <v>0</v>
      </c>
      <c r="H104">
        <v>0</v>
      </c>
      <c r="I104">
        <v>0</v>
      </c>
      <c r="J104" t="str">
        <f>VLOOKUP(B104,[1]Sheet1!$A$1:$B$12,2,TRUE)</f>
        <v>20-24</v>
      </c>
      <c r="K104" t="str">
        <f t="shared" si="2"/>
        <v>Not Diabetes</v>
      </c>
      <c r="L104" t="str">
        <f t="shared" si="3"/>
        <v>Healthy Weight</v>
      </c>
    </row>
    <row r="105" spans="1:12" x14ac:dyDescent="0.3">
      <c r="A105">
        <v>104</v>
      </c>
      <c r="B105">
        <v>24</v>
      </c>
      <c r="C105" t="s">
        <v>12</v>
      </c>
      <c r="D105">
        <v>26.6</v>
      </c>
      <c r="E105">
        <v>0.28299999999999997</v>
      </c>
      <c r="F105">
        <v>81</v>
      </c>
      <c r="G105">
        <v>40</v>
      </c>
      <c r="H105">
        <v>0</v>
      </c>
      <c r="I105">
        <v>18</v>
      </c>
      <c r="J105" t="str">
        <f>VLOOKUP(B105,[1]Sheet1!$A$1:$B$12,2,TRUE)</f>
        <v>20-24</v>
      </c>
      <c r="K105" t="str">
        <f t="shared" si="2"/>
        <v>Not Diabetes</v>
      </c>
      <c r="L105" t="str">
        <f t="shared" si="3"/>
        <v>Overweight</v>
      </c>
    </row>
    <row r="106" spans="1:12" x14ac:dyDescent="0.3">
      <c r="A106">
        <v>105</v>
      </c>
      <c r="B106">
        <v>27</v>
      </c>
      <c r="C106" t="s">
        <v>12</v>
      </c>
      <c r="D106">
        <v>39.6</v>
      </c>
      <c r="E106">
        <v>0.93</v>
      </c>
      <c r="F106">
        <v>85</v>
      </c>
      <c r="G106">
        <v>0</v>
      </c>
      <c r="H106">
        <v>0</v>
      </c>
      <c r="I106">
        <v>0</v>
      </c>
      <c r="J106" t="str">
        <f>VLOOKUP(B106,[1]Sheet1!$A$1:$B$12,2,TRUE)</f>
        <v>25-29</v>
      </c>
      <c r="K106" t="str">
        <f t="shared" si="2"/>
        <v>Not Diabetes</v>
      </c>
      <c r="L106" t="str">
        <f t="shared" si="3"/>
        <v>Obese</v>
      </c>
    </row>
    <row r="107" spans="1:12" x14ac:dyDescent="0.3">
      <c r="A107">
        <v>106</v>
      </c>
      <c r="B107">
        <v>21</v>
      </c>
      <c r="C107" t="s">
        <v>12</v>
      </c>
      <c r="D107">
        <v>28.7</v>
      </c>
      <c r="E107">
        <v>0.80100000000000005</v>
      </c>
      <c r="F107">
        <v>126</v>
      </c>
      <c r="G107">
        <v>152</v>
      </c>
      <c r="H107">
        <v>0</v>
      </c>
      <c r="I107">
        <v>29</v>
      </c>
      <c r="J107" t="str">
        <f>VLOOKUP(B107,[1]Sheet1!$A$1:$B$12,2,TRUE)</f>
        <v>20-24</v>
      </c>
      <c r="K107" t="str">
        <f t="shared" si="2"/>
        <v>Not Diabetes</v>
      </c>
      <c r="L107" t="str">
        <f t="shared" si="3"/>
        <v>Overweight</v>
      </c>
    </row>
    <row r="108" spans="1:12" x14ac:dyDescent="0.3">
      <c r="A108">
        <v>107</v>
      </c>
      <c r="B108">
        <v>27</v>
      </c>
      <c r="C108" t="s">
        <v>12</v>
      </c>
      <c r="D108">
        <v>22.4</v>
      </c>
      <c r="E108">
        <v>0.20699999999999999</v>
      </c>
      <c r="F108">
        <v>96</v>
      </c>
      <c r="G108">
        <v>0</v>
      </c>
      <c r="H108">
        <v>0</v>
      </c>
      <c r="I108">
        <v>0</v>
      </c>
      <c r="J108" t="str">
        <f>VLOOKUP(B108,[1]Sheet1!$A$1:$B$12,2,TRUE)</f>
        <v>25-29</v>
      </c>
      <c r="K108" t="str">
        <f t="shared" si="2"/>
        <v>Not Diabetes</v>
      </c>
      <c r="L108" t="str">
        <f t="shared" si="3"/>
        <v>Healthy Weight</v>
      </c>
    </row>
    <row r="109" spans="1:12" x14ac:dyDescent="0.3">
      <c r="A109">
        <v>108</v>
      </c>
      <c r="B109">
        <v>37</v>
      </c>
      <c r="C109" t="s">
        <v>12</v>
      </c>
      <c r="D109">
        <v>29.5</v>
      </c>
      <c r="E109">
        <v>0.28699999999999998</v>
      </c>
      <c r="F109">
        <v>144</v>
      </c>
      <c r="G109">
        <v>140</v>
      </c>
      <c r="H109">
        <v>0</v>
      </c>
      <c r="I109">
        <v>28</v>
      </c>
      <c r="J109" t="str">
        <f>VLOOKUP(B109,[1]Sheet1!$A$1:$B$12,2,TRUE)</f>
        <v>35-39</v>
      </c>
      <c r="K109" t="str">
        <f t="shared" si="2"/>
        <v>Not Diabetes</v>
      </c>
      <c r="L109" t="str">
        <f t="shared" si="3"/>
        <v>Overweight</v>
      </c>
    </row>
    <row r="110" spans="1:12" x14ac:dyDescent="0.3">
      <c r="A110">
        <v>109</v>
      </c>
      <c r="B110">
        <v>25</v>
      </c>
      <c r="C110" t="s">
        <v>12</v>
      </c>
      <c r="D110">
        <v>34.299999999999997</v>
      </c>
      <c r="E110">
        <v>0.33600000000000002</v>
      </c>
      <c r="F110">
        <v>83</v>
      </c>
      <c r="G110">
        <v>18</v>
      </c>
      <c r="H110">
        <v>0</v>
      </c>
      <c r="I110">
        <v>31</v>
      </c>
      <c r="J110" t="str">
        <f>VLOOKUP(B110,[1]Sheet1!$A$1:$B$12,2,TRUE)</f>
        <v>25-29</v>
      </c>
      <c r="K110" t="str">
        <f t="shared" si="2"/>
        <v>Not Diabetes</v>
      </c>
      <c r="L110" t="str">
        <f t="shared" si="3"/>
        <v>Obese</v>
      </c>
    </row>
    <row r="111" spans="1:12" x14ac:dyDescent="0.3">
      <c r="A111">
        <v>110</v>
      </c>
      <c r="B111">
        <v>24</v>
      </c>
      <c r="C111" t="s">
        <v>12</v>
      </c>
      <c r="D111">
        <v>37.4</v>
      </c>
      <c r="E111">
        <v>0.247</v>
      </c>
      <c r="F111">
        <v>95</v>
      </c>
      <c r="G111">
        <v>36</v>
      </c>
      <c r="H111">
        <v>1</v>
      </c>
      <c r="I111">
        <v>25</v>
      </c>
      <c r="J111" t="str">
        <f>VLOOKUP(B111,[1]Sheet1!$A$1:$B$12,2,TRUE)</f>
        <v>20-24</v>
      </c>
      <c r="K111" t="str">
        <f t="shared" si="2"/>
        <v>Diabetes</v>
      </c>
      <c r="L111" t="str">
        <f t="shared" si="3"/>
        <v>Obese</v>
      </c>
    </row>
    <row r="112" spans="1:12" x14ac:dyDescent="0.3">
      <c r="A112">
        <v>111</v>
      </c>
      <c r="B112">
        <v>24</v>
      </c>
      <c r="C112" t="s">
        <v>12</v>
      </c>
      <c r="D112">
        <v>33.299999999999997</v>
      </c>
      <c r="E112">
        <v>0.19900000000000001</v>
      </c>
      <c r="F112">
        <v>171</v>
      </c>
      <c r="G112">
        <v>135</v>
      </c>
      <c r="H112">
        <v>1</v>
      </c>
      <c r="I112">
        <v>33</v>
      </c>
      <c r="J112" t="str">
        <f>VLOOKUP(B112,[1]Sheet1!$A$1:$B$12,2,TRUE)</f>
        <v>20-24</v>
      </c>
      <c r="K112" t="str">
        <f t="shared" si="2"/>
        <v>Diabetes</v>
      </c>
      <c r="L112" t="str">
        <f t="shared" si="3"/>
        <v>Obese</v>
      </c>
    </row>
    <row r="113" spans="1:12" x14ac:dyDescent="0.3">
      <c r="A113">
        <v>112</v>
      </c>
      <c r="B113">
        <v>46</v>
      </c>
      <c r="C113" t="s">
        <v>12</v>
      </c>
      <c r="D113">
        <v>34</v>
      </c>
      <c r="E113">
        <v>0.54300000000000004</v>
      </c>
      <c r="F113">
        <v>155</v>
      </c>
      <c r="G113">
        <v>495</v>
      </c>
      <c r="H113">
        <v>1</v>
      </c>
      <c r="I113">
        <v>26</v>
      </c>
      <c r="J113" t="str">
        <f>VLOOKUP(B113,[1]Sheet1!$A$1:$B$12,2,TRUE)</f>
        <v>45-49</v>
      </c>
      <c r="K113" t="str">
        <f t="shared" si="2"/>
        <v>Diabetes</v>
      </c>
      <c r="L113" t="str">
        <f t="shared" si="3"/>
        <v>Obese</v>
      </c>
    </row>
    <row r="114" spans="1:12" x14ac:dyDescent="0.3">
      <c r="A114">
        <v>113</v>
      </c>
      <c r="B114">
        <v>23</v>
      </c>
      <c r="C114" t="s">
        <v>12</v>
      </c>
      <c r="D114">
        <v>31.2</v>
      </c>
      <c r="E114">
        <v>0.192</v>
      </c>
      <c r="F114">
        <v>89</v>
      </c>
      <c r="G114">
        <v>37</v>
      </c>
      <c r="H114">
        <v>0</v>
      </c>
      <c r="I114">
        <v>34</v>
      </c>
      <c r="J114" t="str">
        <f>VLOOKUP(B114,[1]Sheet1!$A$1:$B$12,2,TRUE)</f>
        <v>20-24</v>
      </c>
      <c r="K114" t="str">
        <f t="shared" si="2"/>
        <v>Not Diabetes</v>
      </c>
      <c r="L114" t="str">
        <f t="shared" si="3"/>
        <v>Obese</v>
      </c>
    </row>
    <row r="115" spans="1:12" x14ac:dyDescent="0.3">
      <c r="A115">
        <v>114</v>
      </c>
      <c r="B115">
        <v>25</v>
      </c>
      <c r="C115" t="s">
        <v>12</v>
      </c>
      <c r="D115">
        <v>34</v>
      </c>
      <c r="E115">
        <v>0.39100000000000001</v>
      </c>
      <c r="F115">
        <v>76</v>
      </c>
      <c r="G115">
        <v>0</v>
      </c>
      <c r="H115">
        <v>0</v>
      </c>
      <c r="I115">
        <v>0</v>
      </c>
      <c r="J115" t="str">
        <f>VLOOKUP(B115,[1]Sheet1!$A$1:$B$12,2,TRUE)</f>
        <v>25-29</v>
      </c>
      <c r="K115" t="str">
        <f t="shared" si="2"/>
        <v>Not Diabetes</v>
      </c>
      <c r="L115" t="str">
        <f t="shared" si="3"/>
        <v>Obese</v>
      </c>
    </row>
    <row r="116" spans="1:12" x14ac:dyDescent="0.3">
      <c r="A116">
        <v>115</v>
      </c>
      <c r="B116">
        <v>39</v>
      </c>
      <c r="C116" t="s">
        <v>12</v>
      </c>
      <c r="D116">
        <v>30.5</v>
      </c>
      <c r="E116">
        <v>0.58799999999999997</v>
      </c>
      <c r="F116">
        <v>160</v>
      </c>
      <c r="G116">
        <v>175</v>
      </c>
      <c r="H116">
        <v>1</v>
      </c>
      <c r="I116">
        <v>32</v>
      </c>
      <c r="J116" t="str">
        <f>VLOOKUP(B116,[1]Sheet1!$A$1:$B$12,2,TRUE)</f>
        <v>35-39</v>
      </c>
      <c r="K116" t="str">
        <f t="shared" si="2"/>
        <v>Diabetes</v>
      </c>
      <c r="L116" t="str">
        <f t="shared" si="3"/>
        <v>Obese</v>
      </c>
    </row>
    <row r="117" spans="1:12" x14ac:dyDescent="0.3">
      <c r="A117">
        <v>116</v>
      </c>
      <c r="B117">
        <v>61</v>
      </c>
      <c r="C117" t="s">
        <v>12</v>
      </c>
      <c r="D117">
        <v>31.2</v>
      </c>
      <c r="E117">
        <v>0.53900000000000003</v>
      </c>
      <c r="F117">
        <v>146</v>
      </c>
      <c r="G117">
        <v>0</v>
      </c>
      <c r="H117">
        <v>1</v>
      </c>
      <c r="I117">
        <v>0</v>
      </c>
      <c r="J117" t="str">
        <f>VLOOKUP(B117,[1]Sheet1!$A$1:$B$12,2,TRUE)</f>
        <v>60-64</v>
      </c>
      <c r="K117" t="str">
        <f t="shared" si="2"/>
        <v>Diabetes</v>
      </c>
      <c r="L117" t="str">
        <f t="shared" si="3"/>
        <v>Obese</v>
      </c>
    </row>
    <row r="118" spans="1:12" x14ac:dyDescent="0.3">
      <c r="A118">
        <v>117</v>
      </c>
      <c r="B118">
        <v>38</v>
      </c>
      <c r="C118" t="s">
        <v>12</v>
      </c>
      <c r="D118">
        <v>34</v>
      </c>
      <c r="E118">
        <v>0.22</v>
      </c>
      <c r="F118">
        <v>124</v>
      </c>
      <c r="G118">
        <v>0</v>
      </c>
      <c r="H118">
        <v>1</v>
      </c>
      <c r="I118">
        <v>0</v>
      </c>
      <c r="J118" t="str">
        <f>VLOOKUP(B118,[1]Sheet1!$A$1:$B$12,2,TRUE)</f>
        <v>35-39</v>
      </c>
      <c r="K118" t="str">
        <f t="shared" si="2"/>
        <v>Diabetes</v>
      </c>
      <c r="L118" t="str">
        <f t="shared" si="3"/>
        <v>Obese</v>
      </c>
    </row>
    <row r="119" spans="1:12" x14ac:dyDescent="0.3">
      <c r="A119">
        <v>118</v>
      </c>
      <c r="B119">
        <v>25</v>
      </c>
      <c r="C119" t="s">
        <v>12</v>
      </c>
      <c r="D119">
        <v>33.700000000000003</v>
      </c>
      <c r="E119">
        <v>0.65400000000000003</v>
      </c>
      <c r="F119">
        <v>78</v>
      </c>
      <c r="G119">
        <v>0</v>
      </c>
      <c r="H119">
        <v>0</v>
      </c>
      <c r="I119">
        <v>0</v>
      </c>
      <c r="J119" t="str">
        <f>VLOOKUP(B119,[1]Sheet1!$A$1:$B$12,2,TRUE)</f>
        <v>25-29</v>
      </c>
      <c r="K119" t="str">
        <f t="shared" si="2"/>
        <v>Not Diabetes</v>
      </c>
      <c r="L119" t="str">
        <f t="shared" si="3"/>
        <v>Obese</v>
      </c>
    </row>
    <row r="120" spans="1:12" x14ac:dyDescent="0.3">
      <c r="A120">
        <v>119</v>
      </c>
      <c r="B120">
        <v>22</v>
      </c>
      <c r="C120" t="s">
        <v>12</v>
      </c>
      <c r="D120">
        <v>28.2</v>
      </c>
      <c r="E120">
        <v>0.443</v>
      </c>
      <c r="F120">
        <v>97</v>
      </c>
      <c r="G120">
        <v>0</v>
      </c>
      <c r="H120">
        <v>0</v>
      </c>
      <c r="I120">
        <v>23</v>
      </c>
      <c r="J120" t="str">
        <f>VLOOKUP(B120,[1]Sheet1!$A$1:$B$12,2,TRUE)</f>
        <v>20-24</v>
      </c>
      <c r="K120" t="str">
        <f t="shared" si="2"/>
        <v>Not Diabetes</v>
      </c>
      <c r="L120" t="str">
        <f t="shared" si="3"/>
        <v>Overweight</v>
      </c>
    </row>
    <row r="121" spans="1:12" x14ac:dyDescent="0.3">
      <c r="A121">
        <v>120</v>
      </c>
      <c r="B121">
        <v>21</v>
      </c>
      <c r="C121" t="s">
        <v>12</v>
      </c>
      <c r="D121">
        <v>23.2</v>
      </c>
      <c r="E121">
        <v>0.223</v>
      </c>
      <c r="F121">
        <v>99</v>
      </c>
      <c r="G121">
        <v>51</v>
      </c>
      <c r="H121">
        <v>0</v>
      </c>
      <c r="I121">
        <v>15</v>
      </c>
      <c r="J121" t="str">
        <f>VLOOKUP(B121,[1]Sheet1!$A$1:$B$12,2,TRUE)</f>
        <v>20-24</v>
      </c>
      <c r="K121" t="str">
        <f t="shared" si="2"/>
        <v>Not Diabetes</v>
      </c>
      <c r="L121" t="str">
        <f t="shared" si="3"/>
        <v>Healthy Weight</v>
      </c>
    </row>
    <row r="122" spans="1:12" x14ac:dyDescent="0.3">
      <c r="A122">
        <v>121</v>
      </c>
      <c r="B122">
        <v>25</v>
      </c>
      <c r="C122" t="s">
        <v>12</v>
      </c>
      <c r="D122">
        <v>53.2</v>
      </c>
      <c r="E122">
        <v>0.75900000000000001</v>
      </c>
      <c r="F122">
        <v>162</v>
      </c>
      <c r="G122">
        <v>100</v>
      </c>
      <c r="H122">
        <v>1</v>
      </c>
      <c r="I122">
        <v>56</v>
      </c>
      <c r="J122" t="str">
        <f>VLOOKUP(B122,[1]Sheet1!$A$1:$B$12,2,TRUE)</f>
        <v>25-29</v>
      </c>
      <c r="K122" t="str">
        <f t="shared" si="2"/>
        <v>Diabetes</v>
      </c>
      <c r="L122" t="str">
        <f t="shared" si="3"/>
        <v>Obese</v>
      </c>
    </row>
    <row r="123" spans="1:12" x14ac:dyDescent="0.3">
      <c r="A123">
        <v>122</v>
      </c>
      <c r="B123">
        <v>24</v>
      </c>
      <c r="C123" t="s">
        <v>12</v>
      </c>
      <c r="D123">
        <v>34.200000000000003</v>
      </c>
      <c r="E123">
        <v>0.26</v>
      </c>
      <c r="F123">
        <v>111</v>
      </c>
      <c r="G123">
        <v>0</v>
      </c>
      <c r="H123">
        <v>0</v>
      </c>
      <c r="I123">
        <v>39</v>
      </c>
      <c r="J123" t="str">
        <f>VLOOKUP(B123,[1]Sheet1!$A$1:$B$12,2,TRUE)</f>
        <v>20-24</v>
      </c>
      <c r="K123" t="str">
        <f t="shared" si="2"/>
        <v>Not Diabetes</v>
      </c>
      <c r="L123" t="str">
        <f t="shared" si="3"/>
        <v>Obese</v>
      </c>
    </row>
    <row r="124" spans="1:12" x14ac:dyDescent="0.3">
      <c r="A124">
        <v>123</v>
      </c>
      <c r="B124">
        <v>23</v>
      </c>
      <c r="C124" t="s">
        <v>12</v>
      </c>
      <c r="D124">
        <v>33.6</v>
      </c>
      <c r="E124">
        <v>0.40400000000000003</v>
      </c>
      <c r="F124">
        <v>107</v>
      </c>
      <c r="G124">
        <v>100</v>
      </c>
      <c r="H124">
        <v>0</v>
      </c>
      <c r="I124">
        <v>30</v>
      </c>
      <c r="J124" t="str">
        <f>VLOOKUP(B124,[1]Sheet1!$A$1:$B$12,2,TRUE)</f>
        <v>20-24</v>
      </c>
      <c r="K124" t="str">
        <f t="shared" si="2"/>
        <v>Not Diabetes</v>
      </c>
      <c r="L124" t="str">
        <f t="shared" si="3"/>
        <v>Obese</v>
      </c>
    </row>
    <row r="125" spans="1:12" x14ac:dyDescent="0.3">
      <c r="A125">
        <v>124</v>
      </c>
      <c r="B125">
        <v>69</v>
      </c>
      <c r="C125" t="s">
        <v>12</v>
      </c>
      <c r="D125">
        <v>26.8</v>
      </c>
      <c r="E125">
        <v>0.186</v>
      </c>
      <c r="F125">
        <v>132</v>
      </c>
      <c r="G125">
        <v>0</v>
      </c>
      <c r="H125">
        <v>0</v>
      </c>
      <c r="I125">
        <v>0</v>
      </c>
      <c r="J125" t="str">
        <f>VLOOKUP(B125,[1]Sheet1!$A$1:$B$12,2,TRUE)</f>
        <v>65-69</v>
      </c>
      <c r="K125" t="str">
        <f t="shared" si="2"/>
        <v>Not Diabetes</v>
      </c>
      <c r="L125" t="str">
        <f t="shared" si="3"/>
        <v>Overweight</v>
      </c>
    </row>
    <row r="126" spans="1:12" x14ac:dyDescent="0.3">
      <c r="A126">
        <v>125</v>
      </c>
      <c r="B126">
        <v>23</v>
      </c>
      <c r="C126" t="s">
        <v>12</v>
      </c>
      <c r="D126">
        <v>33.299999999999997</v>
      </c>
      <c r="E126">
        <v>0.27800000000000002</v>
      </c>
      <c r="F126">
        <v>113</v>
      </c>
      <c r="G126">
        <v>0</v>
      </c>
      <c r="H126">
        <v>1</v>
      </c>
      <c r="I126">
        <v>0</v>
      </c>
      <c r="J126" t="str">
        <f>VLOOKUP(B126,[1]Sheet1!$A$1:$B$12,2,TRUE)</f>
        <v>20-24</v>
      </c>
      <c r="K126" t="str">
        <f t="shared" si="2"/>
        <v>Diabetes</v>
      </c>
      <c r="L126" t="str">
        <f t="shared" si="3"/>
        <v>Obese</v>
      </c>
    </row>
    <row r="127" spans="1:12" x14ac:dyDescent="0.3">
      <c r="A127">
        <v>126</v>
      </c>
      <c r="B127">
        <v>26</v>
      </c>
      <c r="C127" t="s">
        <v>12</v>
      </c>
      <c r="D127">
        <v>55</v>
      </c>
      <c r="E127">
        <v>0.496</v>
      </c>
      <c r="F127">
        <v>88</v>
      </c>
      <c r="G127">
        <v>99</v>
      </c>
      <c r="H127">
        <v>1</v>
      </c>
      <c r="I127">
        <v>42</v>
      </c>
      <c r="J127" t="str">
        <f>VLOOKUP(B127,[1]Sheet1!$A$1:$B$12,2,TRUE)</f>
        <v>25-29</v>
      </c>
      <c r="K127" t="str">
        <f t="shared" si="2"/>
        <v>Diabetes</v>
      </c>
      <c r="L127" t="str">
        <f t="shared" si="3"/>
        <v>Obese</v>
      </c>
    </row>
    <row r="128" spans="1:12" x14ac:dyDescent="0.3">
      <c r="A128">
        <v>127</v>
      </c>
      <c r="B128">
        <v>30</v>
      </c>
      <c r="C128" t="s">
        <v>12</v>
      </c>
      <c r="D128">
        <v>42.9</v>
      </c>
      <c r="E128">
        <v>0.45200000000000001</v>
      </c>
      <c r="F128">
        <v>120</v>
      </c>
      <c r="G128">
        <v>135</v>
      </c>
      <c r="H128">
        <v>0</v>
      </c>
      <c r="I128">
        <v>30</v>
      </c>
      <c r="J128" t="str">
        <f>VLOOKUP(B128,[1]Sheet1!$A$1:$B$12,2,TRUE)</f>
        <v>30-34</v>
      </c>
      <c r="K128" t="str">
        <f t="shared" si="2"/>
        <v>Not Diabetes</v>
      </c>
      <c r="L128" t="str">
        <f t="shared" si="3"/>
        <v>Obese</v>
      </c>
    </row>
    <row r="129" spans="1:12" x14ac:dyDescent="0.3">
      <c r="A129">
        <v>128</v>
      </c>
      <c r="B129">
        <v>23</v>
      </c>
      <c r="C129" t="s">
        <v>12</v>
      </c>
      <c r="D129">
        <v>33.299999999999997</v>
      </c>
      <c r="E129">
        <v>0.26100000000000001</v>
      </c>
      <c r="F129">
        <v>118</v>
      </c>
      <c r="G129">
        <v>94</v>
      </c>
      <c r="H129">
        <v>0</v>
      </c>
      <c r="I129">
        <v>36</v>
      </c>
      <c r="J129" t="str">
        <f>VLOOKUP(B129,[1]Sheet1!$A$1:$B$12,2,TRUE)</f>
        <v>20-24</v>
      </c>
      <c r="K129" t="str">
        <f t="shared" si="2"/>
        <v>Not Diabetes</v>
      </c>
      <c r="L129" t="str">
        <f t="shared" si="3"/>
        <v>Obese</v>
      </c>
    </row>
    <row r="130" spans="1:12" x14ac:dyDescent="0.3">
      <c r="A130">
        <v>129</v>
      </c>
      <c r="B130">
        <v>40</v>
      </c>
      <c r="C130" t="s">
        <v>12</v>
      </c>
      <c r="D130">
        <v>34.5</v>
      </c>
      <c r="E130">
        <v>0.40300000000000002</v>
      </c>
      <c r="F130">
        <v>117</v>
      </c>
      <c r="G130">
        <v>145</v>
      </c>
      <c r="H130">
        <v>1</v>
      </c>
      <c r="I130">
        <v>24</v>
      </c>
      <c r="J130" t="str">
        <f>VLOOKUP(B130,[1]Sheet1!$A$1:$B$12,2,TRUE)</f>
        <v>40-44</v>
      </c>
      <c r="K130" t="str">
        <f t="shared" si="2"/>
        <v>Diabetes</v>
      </c>
      <c r="L130" t="str">
        <f t="shared" si="3"/>
        <v>Obese</v>
      </c>
    </row>
    <row r="131" spans="1:12" x14ac:dyDescent="0.3">
      <c r="A131">
        <v>130</v>
      </c>
      <c r="B131">
        <v>62</v>
      </c>
      <c r="C131" t="s">
        <v>12</v>
      </c>
      <c r="D131">
        <v>27.9</v>
      </c>
      <c r="E131">
        <v>0.74099999999999999</v>
      </c>
      <c r="F131">
        <v>105</v>
      </c>
      <c r="G131">
        <v>0</v>
      </c>
      <c r="H131">
        <v>1</v>
      </c>
      <c r="I131">
        <v>0</v>
      </c>
      <c r="J131" t="str">
        <f>VLOOKUP(B131,[1]Sheet1!$A$1:$B$12,2,TRUE)</f>
        <v>60-64</v>
      </c>
      <c r="K131" t="str">
        <f t="shared" ref="K131:K194" si="4">IF(H131=0,"Not Diabetes","Diabetes")</f>
        <v>Diabetes</v>
      </c>
      <c r="L131" t="str">
        <f t="shared" si="3"/>
        <v>Overweight</v>
      </c>
    </row>
    <row r="132" spans="1:12" x14ac:dyDescent="0.3">
      <c r="A132">
        <v>131</v>
      </c>
      <c r="B132">
        <v>33</v>
      </c>
      <c r="C132" t="s">
        <v>12</v>
      </c>
      <c r="D132">
        <v>29.7</v>
      </c>
      <c r="E132">
        <v>0.36099999999999999</v>
      </c>
      <c r="F132">
        <v>173</v>
      </c>
      <c r="G132">
        <v>168</v>
      </c>
      <c r="H132">
        <v>1</v>
      </c>
      <c r="I132">
        <v>14</v>
      </c>
      <c r="J132" t="str">
        <f>VLOOKUP(B132,[1]Sheet1!$A$1:$B$12,2,TRUE)</f>
        <v>30-34</v>
      </c>
      <c r="K132" t="str">
        <f t="shared" si="4"/>
        <v>Diabetes</v>
      </c>
      <c r="L132" t="str">
        <f t="shared" ref="L132:L195" si="5">IF(D132&gt;30,"Obese",IF(D132&gt;=25,"Overweight",IF(D132&gt;=18.5,"Healthy Weight","Underweight")))</f>
        <v>Overweight</v>
      </c>
    </row>
    <row r="133" spans="1:12" x14ac:dyDescent="0.3">
      <c r="A133">
        <v>132</v>
      </c>
      <c r="B133">
        <v>33</v>
      </c>
      <c r="C133" t="s">
        <v>12</v>
      </c>
      <c r="D133">
        <v>33.299999999999997</v>
      </c>
      <c r="E133">
        <v>1.1140000000000001</v>
      </c>
      <c r="F133">
        <v>122</v>
      </c>
      <c r="G133">
        <v>0</v>
      </c>
      <c r="H133">
        <v>1</v>
      </c>
      <c r="I133">
        <v>0</v>
      </c>
      <c r="J133" t="str">
        <f>VLOOKUP(B133,[1]Sheet1!$A$1:$B$12,2,TRUE)</f>
        <v>30-34</v>
      </c>
      <c r="K133" t="str">
        <f t="shared" si="4"/>
        <v>Diabetes</v>
      </c>
      <c r="L133" t="str">
        <f t="shared" si="5"/>
        <v>Obese</v>
      </c>
    </row>
    <row r="134" spans="1:12" x14ac:dyDescent="0.3">
      <c r="A134">
        <v>133</v>
      </c>
      <c r="B134">
        <v>30</v>
      </c>
      <c r="C134" t="s">
        <v>12</v>
      </c>
      <c r="D134">
        <v>34.5</v>
      </c>
      <c r="E134">
        <v>0.35599999999999998</v>
      </c>
      <c r="F134">
        <v>170</v>
      </c>
      <c r="G134">
        <v>225</v>
      </c>
      <c r="H134">
        <v>1</v>
      </c>
      <c r="I134">
        <v>37</v>
      </c>
      <c r="J134" t="str">
        <f>VLOOKUP(B134,[1]Sheet1!$A$1:$B$12,2,TRUE)</f>
        <v>30-34</v>
      </c>
      <c r="K134" t="str">
        <f t="shared" si="4"/>
        <v>Diabetes</v>
      </c>
      <c r="L134" t="str">
        <f t="shared" si="5"/>
        <v>Obese</v>
      </c>
    </row>
    <row r="135" spans="1:12" x14ac:dyDescent="0.3">
      <c r="A135">
        <v>134</v>
      </c>
      <c r="B135">
        <v>39</v>
      </c>
      <c r="C135" t="s">
        <v>12</v>
      </c>
      <c r="D135">
        <v>38.299999999999997</v>
      </c>
      <c r="E135">
        <v>0.45700000000000002</v>
      </c>
      <c r="F135">
        <v>84</v>
      </c>
      <c r="G135">
        <v>0</v>
      </c>
      <c r="H135">
        <v>0</v>
      </c>
      <c r="I135">
        <v>31</v>
      </c>
      <c r="J135" t="str">
        <f>VLOOKUP(B135,[1]Sheet1!$A$1:$B$12,2,TRUE)</f>
        <v>35-39</v>
      </c>
      <c r="K135" t="str">
        <f t="shared" si="4"/>
        <v>Not Diabetes</v>
      </c>
      <c r="L135" t="str">
        <f t="shared" si="5"/>
        <v>Obese</v>
      </c>
    </row>
    <row r="136" spans="1:12" x14ac:dyDescent="0.3">
      <c r="A136">
        <v>135</v>
      </c>
      <c r="B136">
        <v>26</v>
      </c>
      <c r="C136" t="s">
        <v>12</v>
      </c>
      <c r="D136">
        <v>21.1</v>
      </c>
      <c r="E136">
        <v>0.64700000000000002</v>
      </c>
      <c r="F136">
        <v>96</v>
      </c>
      <c r="G136">
        <v>49</v>
      </c>
      <c r="H136">
        <v>0</v>
      </c>
      <c r="I136">
        <v>13</v>
      </c>
      <c r="J136" t="str">
        <f>VLOOKUP(B136,[1]Sheet1!$A$1:$B$12,2,TRUE)</f>
        <v>25-29</v>
      </c>
      <c r="K136" t="str">
        <f t="shared" si="4"/>
        <v>Not Diabetes</v>
      </c>
      <c r="L136" t="str">
        <f t="shared" si="5"/>
        <v>Healthy Weight</v>
      </c>
    </row>
    <row r="137" spans="1:12" x14ac:dyDescent="0.3">
      <c r="A137">
        <v>136</v>
      </c>
      <c r="B137">
        <v>31</v>
      </c>
      <c r="C137" t="s">
        <v>12</v>
      </c>
      <c r="D137">
        <v>33.799999999999997</v>
      </c>
      <c r="E137">
        <v>8.7999999999999995E-2</v>
      </c>
      <c r="F137">
        <v>125</v>
      </c>
      <c r="G137">
        <v>140</v>
      </c>
      <c r="H137">
        <v>0</v>
      </c>
      <c r="I137">
        <v>20</v>
      </c>
      <c r="J137" t="str">
        <f>VLOOKUP(B137,[1]Sheet1!$A$1:$B$12,2,TRUE)</f>
        <v>30-34</v>
      </c>
      <c r="K137" t="str">
        <f t="shared" si="4"/>
        <v>Not Diabetes</v>
      </c>
      <c r="L137" t="str">
        <f t="shared" si="5"/>
        <v>Obese</v>
      </c>
    </row>
    <row r="138" spans="1:12" x14ac:dyDescent="0.3">
      <c r="A138">
        <v>137</v>
      </c>
      <c r="B138">
        <v>21</v>
      </c>
      <c r="C138" t="s">
        <v>12</v>
      </c>
      <c r="D138">
        <v>30.8</v>
      </c>
      <c r="E138">
        <v>0.59699999999999998</v>
      </c>
      <c r="F138">
        <v>100</v>
      </c>
      <c r="G138">
        <v>50</v>
      </c>
      <c r="H138">
        <v>0</v>
      </c>
      <c r="I138">
        <v>26</v>
      </c>
      <c r="J138" t="str">
        <f>VLOOKUP(B138,[1]Sheet1!$A$1:$B$12,2,TRUE)</f>
        <v>20-24</v>
      </c>
      <c r="K138" t="str">
        <f t="shared" si="4"/>
        <v>Not Diabetes</v>
      </c>
      <c r="L138" t="str">
        <f t="shared" si="5"/>
        <v>Obese</v>
      </c>
    </row>
    <row r="139" spans="1:12" x14ac:dyDescent="0.3">
      <c r="A139">
        <v>138</v>
      </c>
      <c r="B139">
        <v>22</v>
      </c>
      <c r="C139" t="s">
        <v>12</v>
      </c>
      <c r="D139">
        <v>28.7</v>
      </c>
      <c r="E139">
        <v>0.53200000000000003</v>
      </c>
      <c r="F139">
        <v>93</v>
      </c>
      <c r="G139">
        <v>92</v>
      </c>
      <c r="H139">
        <v>0</v>
      </c>
      <c r="I139">
        <v>25</v>
      </c>
      <c r="J139" t="str">
        <f>VLOOKUP(B139,[1]Sheet1!$A$1:$B$12,2,TRUE)</f>
        <v>20-24</v>
      </c>
      <c r="K139" t="str">
        <f t="shared" si="4"/>
        <v>Not Diabetes</v>
      </c>
      <c r="L139" t="str">
        <f t="shared" si="5"/>
        <v>Overweight</v>
      </c>
    </row>
    <row r="140" spans="1:12" x14ac:dyDescent="0.3">
      <c r="A140">
        <v>139</v>
      </c>
      <c r="B140">
        <v>29</v>
      </c>
      <c r="C140" t="s">
        <v>12</v>
      </c>
      <c r="D140">
        <v>31.2</v>
      </c>
      <c r="E140">
        <v>0.70299999999999996</v>
      </c>
      <c r="F140">
        <v>129</v>
      </c>
      <c r="G140">
        <v>0</v>
      </c>
      <c r="H140">
        <v>0</v>
      </c>
      <c r="I140">
        <v>0</v>
      </c>
      <c r="J140" t="str">
        <f>VLOOKUP(B140,[1]Sheet1!$A$1:$B$12,2,TRUE)</f>
        <v>25-29</v>
      </c>
      <c r="K140" t="str">
        <f t="shared" si="4"/>
        <v>Not Diabetes</v>
      </c>
      <c r="L140" t="str">
        <f t="shared" si="5"/>
        <v>Obese</v>
      </c>
    </row>
    <row r="141" spans="1:12" x14ac:dyDescent="0.3">
      <c r="A141">
        <v>140</v>
      </c>
      <c r="B141">
        <v>28</v>
      </c>
      <c r="C141" t="s">
        <v>12</v>
      </c>
      <c r="D141">
        <v>36.9</v>
      </c>
      <c r="E141">
        <v>0.159</v>
      </c>
      <c r="F141">
        <v>105</v>
      </c>
      <c r="G141">
        <v>325</v>
      </c>
      <c r="H141">
        <v>0</v>
      </c>
      <c r="I141">
        <v>29</v>
      </c>
      <c r="J141" t="str">
        <f>VLOOKUP(B141,[1]Sheet1!$A$1:$B$12,2,TRUE)</f>
        <v>25-29</v>
      </c>
      <c r="K141" t="str">
        <f t="shared" si="4"/>
        <v>Not Diabetes</v>
      </c>
      <c r="L141" t="str">
        <f t="shared" si="5"/>
        <v>Obese</v>
      </c>
    </row>
    <row r="142" spans="1:12" x14ac:dyDescent="0.3">
      <c r="A142">
        <v>141</v>
      </c>
      <c r="B142">
        <v>55</v>
      </c>
      <c r="C142" t="s">
        <v>12</v>
      </c>
      <c r="D142">
        <v>21.1</v>
      </c>
      <c r="E142">
        <v>0.26800000000000002</v>
      </c>
      <c r="F142">
        <v>128</v>
      </c>
      <c r="G142">
        <v>0</v>
      </c>
      <c r="H142">
        <v>0</v>
      </c>
      <c r="I142">
        <v>0</v>
      </c>
      <c r="J142" t="str">
        <f>VLOOKUP(B142,[1]Sheet1!$A$1:$B$12,2,TRUE)</f>
        <v>55-59</v>
      </c>
      <c r="K142" t="str">
        <f t="shared" si="4"/>
        <v>Not Diabetes</v>
      </c>
      <c r="L142" t="str">
        <f t="shared" si="5"/>
        <v>Healthy Weight</v>
      </c>
    </row>
    <row r="143" spans="1:12" x14ac:dyDescent="0.3">
      <c r="A143">
        <v>142</v>
      </c>
      <c r="B143">
        <v>38</v>
      </c>
      <c r="C143" t="s">
        <v>12</v>
      </c>
      <c r="D143">
        <v>39.5</v>
      </c>
      <c r="E143">
        <v>0.28599999999999998</v>
      </c>
      <c r="F143">
        <v>106</v>
      </c>
      <c r="G143">
        <v>0</v>
      </c>
      <c r="H143">
        <v>0</v>
      </c>
      <c r="I143">
        <v>30</v>
      </c>
      <c r="J143" t="str">
        <f>VLOOKUP(B143,[1]Sheet1!$A$1:$B$12,2,TRUE)</f>
        <v>35-39</v>
      </c>
      <c r="K143" t="str">
        <f t="shared" si="4"/>
        <v>Not Diabetes</v>
      </c>
      <c r="L143" t="str">
        <f t="shared" si="5"/>
        <v>Obese</v>
      </c>
    </row>
    <row r="144" spans="1:12" x14ac:dyDescent="0.3">
      <c r="A144">
        <v>143</v>
      </c>
      <c r="B144">
        <v>22</v>
      </c>
      <c r="C144" t="s">
        <v>12</v>
      </c>
      <c r="D144">
        <v>32.5</v>
      </c>
      <c r="E144">
        <v>0.318</v>
      </c>
      <c r="F144">
        <v>108</v>
      </c>
      <c r="G144">
        <v>63</v>
      </c>
      <c r="H144">
        <v>0</v>
      </c>
      <c r="I144">
        <v>26</v>
      </c>
      <c r="J144" t="str">
        <f>VLOOKUP(B144,[1]Sheet1!$A$1:$B$12,2,TRUE)</f>
        <v>20-24</v>
      </c>
      <c r="K144" t="str">
        <f t="shared" si="4"/>
        <v>Not Diabetes</v>
      </c>
      <c r="L144" t="str">
        <f t="shared" si="5"/>
        <v>Obese</v>
      </c>
    </row>
    <row r="145" spans="1:12" x14ac:dyDescent="0.3">
      <c r="A145">
        <v>144</v>
      </c>
      <c r="B145">
        <v>42</v>
      </c>
      <c r="C145" t="s">
        <v>12</v>
      </c>
      <c r="D145">
        <v>32.4</v>
      </c>
      <c r="E145">
        <v>0.27200000000000002</v>
      </c>
      <c r="F145">
        <v>108</v>
      </c>
      <c r="G145">
        <v>0</v>
      </c>
      <c r="H145">
        <v>1</v>
      </c>
      <c r="I145">
        <v>0</v>
      </c>
      <c r="J145" t="str">
        <f>VLOOKUP(B145,[1]Sheet1!$A$1:$B$12,2,TRUE)</f>
        <v>40-44</v>
      </c>
      <c r="K145" t="str">
        <f t="shared" si="4"/>
        <v>Diabetes</v>
      </c>
      <c r="L145" t="str">
        <f t="shared" si="5"/>
        <v>Obese</v>
      </c>
    </row>
    <row r="146" spans="1:12" x14ac:dyDescent="0.3">
      <c r="A146">
        <v>145</v>
      </c>
      <c r="B146">
        <v>23</v>
      </c>
      <c r="C146" t="s">
        <v>12</v>
      </c>
      <c r="D146">
        <v>32.799999999999997</v>
      </c>
      <c r="E146">
        <v>0.23699999999999999</v>
      </c>
      <c r="F146">
        <v>154</v>
      </c>
      <c r="G146">
        <v>284</v>
      </c>
      <c r="H146">
        <v>0</v>
      </c>
      <c r="I146">
        <v>31</v>
      </c>
      <c r="J146" t="str">
        <f>VLOOKUP(B146,[1]Sheet1!$A$1:$B$12,2,TRUE)</f>
        <v>20-24</v>
      </c>
      <c r="K146" t="str">
        <f t="shared" si="4"/>
        <v>Not Diabetes</v>
      </c>
      <c r="L146" t="str">
        <f t="shared" si="5"/>
        <v>Obese</v>
      </c>
    </row>
    <row r="147" spans="1:12" x14ac:dyDescent="0.3">
      <c r="A147">
        <v>146</v>
      </c>
      <c r="B147">
        <v>21</v>
      </c>
      <c r="C147" t="s">
        <v>12</v>
      </c>
      <c r="D147">
        <v>21</v>
      </c>
      <c r="E147">
        <v>0.57199999999999995</v>
      </c>
      <c r="F147">
        <v>102</v>
      </c>
      <c r="G147">
        <v>0</v>
      </c>
      <c r="H147">
        <v>0</v>
      </c>
      <c r="I147">
        <v>23</v>
      </c>
      <c r="J147" t="str">
        <f>VLOOKUP(B147,[1]Sheet1!$A$1:$B$12,2,TRUE)</f>
        <v>20-24</v>
      </c>
      <c r="K147" t="str">
        <f t="shared" si="4"/>
        <v>Not Diabetes</v>
      </c>
      <c r="L147" t="str">
        <f t="shared" si="5"/>
        <v>Healthy Weight</v>
      </c>
    </row>
    <row r="148" spans="1:12" x14ac:dyDescent="0.3">
      <c r="A148">
        <v>147</v>
      </c>
      <c r="B148">
        <v>41</v>
      </c>
      <c r="C148" t="s">
        <v>12</v>
      </c>
      <c r="D148">
        <v>32.799999999999997</v>
      </c>
      <c r="E148">
        <v>9.6000000000000002E-2</v>
      </c>
      <c r="F148">
        <v>57</v>
      </c>
      <c r="G148">
        <v>0</v>
      </c>
      <c r="H148">
        <v>0</v>
      </c>
      <c r="I148">
        <v>37</v>
      </c>
      <c r="J148" t="str">
        <f>VLOOKUP(B148,[1]Sheet1!$A$1:$B$12,2,TRUE)</f>
        <v>40-44</v>
      </c>
      <c r="K148" t="str">
        <f t="shared" si="4"/>
        <v>Not Diabetes</v>
      </c>
      <c r="L148" t="str">
        <f t="shared" si="5"/>
        <v>Obese</v>
      </c>
    </row>
    <row r="149" spans="1:12" x14ac:dyDescent="0.3">
      <c r="A149">
        <v>148</v>
      </c>
      <c r="B149">
        <v>34</v>
      </c>
      <c r="C149" t="s">
        <v>12</v>
      </c>
      <c r="D149">
        <v>30.5</v>
      </c>
      <c r="E149">
        <v>1.4</v>
      </c>
      <c r="F149">
        <v>106</v>
      </c>
      <c r="G149">
        <v>119</v>
      </c>
      <c r="H149">
        <v>0</v>
      </c>
      <c r="I149">
        <v>35</v>
      </c>
      <c r="J149" t="str">
        <f>VLOOKUP(B149,[1]Sheet1!$A$1:$B$12,2,TRUE)</f>
        <v>30-34</v>
      </c>
      <c r="K149" t="str">
        <f t="shared" si="4"/>
        <v>Not Diabetes</v>
      </c>
      <c r="L149" t="str">
        <f t="shared" si="5"/>
        <v>Obese</v>
      </c>
    </row>
    <row r="150" spans="1:12" x14ac:dyDescent="0.3">
      <c r="A150">
        <v>149</v>
      </c>
      <c r="B150">
        <v>65</v>
      </c>
      <c r="C150" t="s">
        <v>12</v>
      </c>
      <c r="D150">
        <v>33.700000000000003</v>
      </c>
      <c r="E150">
        <v>0.218</v>
      </c>
      <c r="F150">
        <v>147</v>
      </c>
      <c r="G150">
        <v>0</v>
      </c>
      <c r="H150">
        <v>0</v>
      </c>
      <c r="I150">
        <v>0</v>
      </c>
      <c r="J150" t="str">
        <f>VLOOKUP(B150,[1]Sheet1!$A$1:$B$12,2,TRUE)</f>
        <v>65-69</v>
      </c>
      <c r="K150" t="str">
        <f t="shared" si="4"/>
        <v>Not Diabetes</v>
      </c>
      <c r="L150" t="str">
        <f t="shared" si="5"/>
        <v>Obese</v>
      </c>
    </row>
    <row r="151" spans="1:12" x14ac:dyDescent="0.3">
      <c r="A151">
        <v>150</v>
      </c>
      <c r="B151">
        <v>22</v>
      </c>
      <c r="C151" t="s">
        <v>12</v>
      </c>
      <c r="D151">
        <v>27.3</v>
      </c>
      <c r="E151">
        <v>8.5000000000000006E-2</v>
      </c>
      <c r="F151">
        <v>90</v>
      </c>
      <c r="G151">
        <v>0</v>
      </c>
      <c r="H151">
        <v>0</v>
      </c>
      <c r="I151">
        <v>17</v>
      </c>
      <c r="J151" t="str">
        <f>VLOOKUP(B151,[1]Sheet1!$A$1:$B$12,2,TRUE)</f>
        <v>20-24</v>
      </c>
      <c r="K151" t="str">
        <f t="shared" si="4"/>
        <v>Not Diabetes</v>
      </c>
      <c r="L151" t="str">
        <f t="shared" si="5"/>
        <v>Overweight</v>
      </c>
    </row>
    <row r="152" spans="1:12" x14ac:dyDescent="0.3">
      <c r="A152">
        <v>151</v>
      </c>
      <c r="B152">
        <v>24</v>
      </c>
      <c r="C152" t="s">
        <v>12</v>
      </c>
      <c r="D152">
        <v>37.4</v>
      </c>
      <c r="E152">
        <v>0.39900000000000002</v>
      </c>
      <c r="F152">
        <v>136</v>
      </c>
      <c r="G152">
        <v>204</v>
      </c>
      <c r="H152">
        <v>0</v>
      </c>
      <c r="I152">
        <v>50</v>
      </c>
      <c r="J152" t="str">
        <f>VLOOKUP(B152,[1]Sheet1!$A$1:$B$12,2,TRUE)</f>
        <v>20-24</v>
      </c>
      <c r="K152" t="str">
        <f t="shared" si="4"/>
        <v>Not Diabetes</v>
      </c>
      <c r="L152" t="str">
        <f t="shared" si="5"/>
        <v>Obese</v>
      </c>
    </row>
    <row r="153" spans="1:12" x14ac:dyDescent="0.3">
      <c r="A153">
        <v>152</v>
      </c>
      <c r="B153">
        <v>37</v>
      </c>
      <c r="C153" t="s">
        <v>12</v>
      </c>
      <c r="D153">
        <v>21.9</v>
      </c>
      <c r="E153">
        <v>0.432</v>
      </c>
      <c r="F153">
        <v>114</v>
      </c>
      <c r="G153">
        <v>0</v>
      </c>
      <c r="H153">
        <v>0</v>
      </c>
      <c r="I153">
        <v>0</v>
      </c>
      <c r="J153" t="str">
        <f>VLOOKUP(B153,[1]Sheet1!$A$1:$B$12,2,TRUE)</f>
        <v>35-39</v>
      </c>
      <c r="K153" t="str">
        <f t="shared" si="4"/>
        <v>Not Diabetes</v>
      </c>
      <c r="L153" t="str">
        <f t="shared" si="5"/>
        <v>Healthy Weight</v>
      </c>
    </row>
    <row r="154" spans="1:12" x14ac:dyDescent="0.3">
      <c r="A154">
        <v>153</v>
      </c>
      <c r="B154">
        <v>42</v>
      </c>
      <c r="C154" t="s">
        <v>12</v>
      </c>
      <c r="D154">
        <v>34.299999999999997</v>
      </c>
      <c r="E154">
        <v>1.1890000000000001</v>
      </c>
      <c r="F154">
        <v>156</v>
      </c>
      <c r="G154">
        <v>155</v>
      </c>
      <c r="H154">
        <v>1</v>
      </c>
      <c r="I154">
        <v>28</v>
      </c>
      <c r="J154" t="str">
        <f>VLOOKUP(B154,[1]Sheet1!$A$1:$B$12,2,TRUE)</f>
        <v>40-44</v>
      </c>
      <c r="K154" t="str">
        <f t="shared" si="4"/>
        <v>Diabetes</v>
      </c>
      <c r="L154" t="str">
        <f t="shared" si="5"/>
        <v>Obese</v>
      </c>
    </row>
    <row r="155" spans="1:12" x14ac:dyDescent="0.3">
      <c r="A155">
        <v>154</v>
      </c>
      <c r="B155">
        <v>23</v>
      </c>
      <c r="C155" t="s">
        <v>12</v>
      </c>
      <c r="D155">
        <v>40.6</v>
      </c>
      <c r="E155">
        <v>0.68700000000000006</v>
      </c>
      <c r="F155">
        <v>153</v>
      </c>
      <c r="G155">
        <v>485</v>
      </c>
      <c r="H155">
        <v>0</v>
      </c>
      <c r="I155">
        <v>42</v>
      </c>
      <c r="J155" t="str">
        <f>VLOOKUP(B155,[1]Sheet1!$A$1:$B$12,2,TRUE)</f>
        <v>20-24</v>
      </c>
      <c r="K155" t="str">
        <f t="shared" si="4"/>
        <v>Not Diabetes</v>
      </c>
      <c r="L155" t="str">
        <f t="shared" si="5"/>
        <v>Obese</v>
      </c>
    </row>
    <row r="156" spans="1:12" x14ac:dyDescent="0.3">
      <c r="A156">
        <v>155</v>
      </c>
      <c r="B156">
        <v>43</v>
      </c>
      <c r="C156" t="s">
        <v>12</v>
      </c>
      <c r="D156">
        <v>47.9</v>
      </c>
      <c r="E156">
        <v>0.13700000000000001</v>
      </c>
      <c r="F156">
        <v>188</v>
      </c>
      <c r="G156">
        <v>0</v>
      </c>
      <c r="H156">
        <v>1</v>
      </c>
      <c r="I156">
        <v>0</v>
      </c>
      <c r="J156" t="str">
        <f>VLOOKUP(B156,[1]Sheet1!$A$1:$B$12,2,TRUE)</f>
        <v>40-44</v>
      </c>
      <c r="K156" t="str">
        <f t="shared" si="4"/>
        <v>Diabetes</v>
      </c>
      <c r="L156" t="str">
        <f t="shared" si="5"/>
        <v>Obese</v>
      </c>
    </row>
    <row r="157" spans="1:12" x14ac:dyDescent="0.3">
      <c r="A157">
        <v>156</v>
      </c>
      <c r="B157">
        <v>36</v>
      </c>
      <c r="C157" t="s">
        <v>12</v>
      </c>
      <c r="D157">
        <v>50</v>
      </c>
      <c r="E157">
        <v>0.33700000000000002</v>
      </c>
      <c r="F157">
        <v>152</v>
      </c>
      <c r="G157">
        <v>0</v>
      </c>
      <c r="H157">
        <v>1</v>
      </c>
      <c r="I157">
        <v>44</v>
      </c>
      <c r="J157" t="str">
        <f>VLOOKUP(B157,[1]Sheet1!$A$1:$B$12,2,TRUE)</f>
        <v>35-39</v>
      </c>
      <c r="K157" t="str">
        <f t="shared" si="4"/>
        <v>Diabetes</v>
      </c>
      <c r="L157" t="str">
        <f t="shared" si="5"/>
        <v>Obese</v>
      </c>
    </row>
    <row r="158" spans="1:12" x14ac:dyDescent="0.3">
      <c r="A158">
        <v>157</v>
      </c>
      <c r="B158">
        <v>21</v>
      </c>
      <c r="C158" t="s">
        <v>12</v>
      </c>
      <c r="D158">
        <v>24.6</v>
      </c>
      <c r="E158">
        <v>0.63700000000000001</v>
      </c>
      <c r="F158">
        <v>99</v>
      </c>
      <c r="G158">
        <v>94</v>
      </c>
      <c r="H158">
        <v>0</v>
      </c>
      <c r="I158">
        <v>15</v>
      </c>
      <c r="J158" t="str">
        <f>VLOOKUP(B158,[1]Sheet1!$A$1:$B$12,2,TRUE)</f>
        <v>20-24</v>
      </c>
      <c r="K158" t="str">
        <f t="shared" si="4"/>
        <v>Not Diabetes</v>
      </c>
      <c r="L158" t="str">
        <f t="shared" si="5"/>
        <v>Healthy Weight</v>
      </c>
    </row>
    <row r="159" spans="1:12" x14ac:dyDescent="0.3">
      <c r="A159">
        <v>158</v>
      </c>
      <c r="B159">
        <v>23</v>
      </c>
      <c r="C159" t="s">
        <v>12</v>
      </c>
      <c r="D159">
        <v>25.2</v>
      </c>
      <c r="E159">
        <v>0.83299999999999996</v>
      </c>
      <c r="F159">
        <v>109</v>
      </c>
      <c r="G159">
        <v>135</v>
      </c>
      <c r="H159">
        <v>0</v>
      </c>
      <c r="I159">
        <v>21</v>
      </c>
      <c r="J159" t="str">
        <f>VLOOKUP(B159,[1]Sheet1!$A$1:$B$12,2,TRUE)</f>
        <v>20-24</v>
      </c>
      <c r="K159" t="str">
        <f t="shared" si="4"/>
        <v>Not Diabetes</v>
      </c>
      <c r="L159" t="str">
        <f t="shared" si="5"/>
        <v>Overweight</v>
      </c>
    </row>
    <row r="160" spans="1:12" x14ac:dyDescent="0.3">
      <c r="A160">
        <v>159</v>
      </c>
      <c r="B160">
        <v>22</v>
      </c>
      <c r="C160" t="s">
        <v>12</v>
      </c>
      <c r="D160">
        <v>29</v>
      </c>
      <c r="E160">
        <v>0.22900000000000001</v>
      </c>
      <c r="F160">
        <v>88</v>
      </c>
      <c r="G160">
        <v>53</v>
      </c>
      <c r="H160">
        <v>0</v>
      </c>
      <c r="I160">
        <v>19</v>
      </c>
      <c r="J160" t="str">
        <f>VLOOKUP(B160,[1]Sheet1!$A$1:$B$12,2,TRUE)</f>
        <v>20-24</v>
      </c>
      <c r="K160" t="str">
        <f t="shared" si="4"/>
        <v>Not Diabetes</v>
      </c>
      <c r="L160" t="str">
        <f t="shared" si="5"/>
        <v>Overweight</v>
      </c>
    </row>
    <row r="161" spans="1:12" x14ac:dyDescent="0.3">
      <c r="A161">
        <v>160</v>
      </c>
      <c r="B161">
        <v>47</v>
      </c>
      <c r="C161" t="s">
        <v>12</v>
      </c>
      <c r="D161">
        <v>40.9</v>
      </c>
      <c r="E161">
        <v>0.81699999999999995</v>
      </c>
      <c r="F161">
        <v>163</v>
      </c>
      <c r="G161">
        <v>114</v>
      </c>
      <c r="H161">
        <v>1</v>
      </c>
      <c r="I161">
        <v>41</v>
      </c>
      <c r="J161" t="str">
        <f>VLOOKUP(B161,[1]Sheet1!$A$1:$B$12,2,TRUE)</f>
        <v>45-49</v>
      </c>
      <c r="K161" t="str">
        <f t="shared" si="4"/>
        <v>Diabetes</v>
      </c>
      <c r="L161" t="str">
        <f t="shared" si="5"/>
        <v>Obese</v>
      </c>
    </row>
    <row r="162" spans="1:12" x14ac:dyDescent="0.3">
      <c r="A162">
        <v>161</v>
      </c>
      <c r="B162">
        <v>36</v>
      </c>
      <c r="C162" t="s">
        <v>12</v>
      </c>
      <c r="D162">
        <v>29.7</v>
      </c>
      <c r="E162">
        <v>0.29399999999999998</v>
      </c>
      <c r="F162">
        <v>151</v>
      </c>
      <c r="G162">
        <v>0</v>
      </c>
      <c r="H162">
        <v>0</v>
      </c>
      <c r="I162">
        <v>38</v>
      </c>
      <c r="J162" t="str">
        <f>VLOOKUP(B162,[1]Sheet1!$A$1:$B$12,2,TRUE)</f>
        <v>35-39</v>
      </c>
      <c r="K162" t="str">
        <f t="shared" si="4"/>
        <v>Not Diabetes</v>
      </c>
      <c r="L162" t="str">
        <f t="shared" si="5"/>
        <v>Overweight</v>
      </c>
    </row>
    <row r="163" spans="1:12" x14ac:dyDescent="0.3">
      <c r="A163">
        <v>162</v>
      </c>
      <c r="B163">
        <v>45</v>
      </c>
      <c r="C163" t="s">
        <v>12</v>
      </c>
      <c r="D163">
        <v>37.200000000000003</v>
      </c>
      <c r="E163">
        <v>0.20399999999999999</v>
      </c>
      <c r="F163">
        <v>102</v>
      </c>
      <c r="G163">
        <v>105</v>
      </c>
      <c r="H163">
        <v>0</v>
      </c>
      <c r="I163">
        <v>40</v>
      </c>
      <c r="J163" t="str">
        <f>VLOOKUP(B163,[1]Sheet1!$A$1:$B$12,2,TRUE)</f>
        <v>45-49</v>
      </c>
      <c r="K163" t="str">
        <f t="shared" si="4"/>
        <v>Not Diabetes</v>
      </c>
      <c r="L163" t="str">
        <f t="shared" si="5"/>
        <v>Obese</v>
      </c>
    </row>
    <row r="164" spans="1:12" x14ac:dyDescent="0.3">
      <c r="A164">
        <v>163</v>
      </c>
      <c r="B164">
        <v>27</v>
      </c>
      <c r="C164" t="s">
        <v>12</v>
      </c>
      <c r="D164">
        <v>44.2</v>
      </c>
      <c r="E164">
        <v>0.16700000000000001</v>
      </c>
      <c r="F164">
        <v>114</v>
      </c>
      <c r="G164">
        <v>285</v>
      </c>
      <c r="H164">
        <v>0</v>
      </c>
      <c r="I164">
        <v>34</v>
      </c>
      <c r="J164" t="str">
        <f>VLOOKUP(B164,[1]Sheet1!$A$1:$B$12,2,TRUE)</f>
        <v>25-29</v>
      </c>
      <c r="K164" t="str">
        <f t="shared" si="4"/>
        <v>Not Diabetes</v>
      </c>
      <c r="L164" t="str">
        <f t="shared" si="5"/>
        <v>Obese</v>
      </c>
    </row>
    <row r="165" spans="1:12" x14ac:dyDescent="0.3">
      <c r="A165">
        <v>164</v>
      </c>
      <c r="B165">
        <v>21</v>
      </c>
      <c r="C165" t="s">
        <v>12</v>
      </c>
      <c r="D165">
        <v>29.7</v>
      </c>
      <c r="E165">
        <v>0.36799999999999999</v>
      </c>
      <c r="F165">
        <v>100</v>
      </c>
      <c r="G165">
        <v>0</v>
      </c>
      <c r="H165">
        <v>0</v>
      </c>
      <c r="I165">
        <v>23</v>
      </c>
      <c r="J165" t="str">
        <f>VLOOKUP(B165,[1]Sheet1!$A$1:$B$12,2,TRUE)</f>
        <v>20-24</v>
      </c>
      <c r="K165" t="str">
        <f t="shared" si="4"/>
        <v>Not Diabetes</v>
      </c>
      <c r="L165" t="str">
        <f t="shared" si="5"/>
        <v>Overweight</v>
      </c>
    </row>
    <row r="166" spans="1:12" x14ac:dyDescent="0.3">
      <c r="A166">
        <v>165</v>
      </c>
      <c r="B166">
        <v>32</v>
      </c>
      <c r="C166" t="s">
        <v>12</v>
      </c>
      <c r="D166">
        <v>31.6</v>
      </c>
      <c r="E166">
        <v>0.74299999999999999</v>
      </c>
      <c r="F166">
        <v>131</v>
      </c>
      <c r="G166">
        <v>0</v>
      </c>
      <c r="H166">
        <v>1</v>
      </c>
      <c r="I166">
        <v>0</v>
      </c>
      <c r="J166" t="str">
        <f>VLOOKUP(B166,[1]Sheet1!$A$1:$B$12,2,TRUE)</f>
        <v>30-34</v>
      </c>
      <c r="K166" t="str">
        <f t="shared" si="4"/>
        <v>Diabetes</v>
      </c>
      <c r="L166" t="str">
        <f t="shared" si="5"/>
        <v>Obese</v>
      </c>
    </row>
    <row r="167" spans="1:12" x14ac:dyDescent="0.3">
      <c r="A167">
        <v>166</v>
      </c>
      <c r="B167">
        <v>41</v>
      </c>
      <c r="C167" t="s">
        <v>12</v>
      </c>
      <c r="D167">
        <v>29.9</v>
      </c>
      <c r="E167">
        <v>0.72199999999999998</v>
      </c>
      <c r="F167">
        <v>104</v>
      </c>
      <c r="G167">
        <v>156</v>
      </c>
      <c r="H167">
        <v>1</v>
      </c>
      <c r="I167">
        <v>18</v>
      </c>
      <c r="J167" t="str">
        <f>VLOOKUP(B167,[1]Sheet1!$A$1:$B$12,2,TRUE)</f>
        <v>40-44</v>
      </c>
      <c r="K167" t="str">
        <f t="shared" si="4"/>
        <v>Diabetes</v>
      </c>
      <c r="L167" t="str">
        <f t="shared" si="5"/>
        <v>Overweight</v>
      </c>
    </row>
    <row r="168" spans="1:12" x14ac:dyDescent="0.3">
      <c r="A168">
        <v>167</v>
      </c>
      <c r="B168">
        <v>22</v>
      </c>
      <c r="C168" t="s">
        <v>12</v>
      </c>
      <c r="D168">
        <v>32.5</v>
      </c>
      <c r="E168">
        <v>0.25600000000000001</v>
      </c>
      <c r="F168">
        <v>148</v>
      </c>
      <c r="G168">
        <v>0</v>
      </c>
      <c r="H168">
        <v>0</v>
      </c>
      <c r="I168">
        <v>25</v>
      </c>
      <c r="J168" t="str">
        <f>VLOOKUP(B168,[1]Sheet1!$A$1:$B$12,2,TRUE)</f>
        <v>20-24</v>
      </c>
      <c r="K168" t="str">
        <f t="shared" si="4"/>
        <v>Not Diabetes</v>
      </c>
      <c r="L168" t="str">
        <f t="shared" si="5"/>
        <v>Obese</v>
      </c>
    </row>
    <row r="169" spans="1:12" x14ac:dyDescent="0.3">
      <c r="A169">
        <v>168</v>
      </c>
      <c r="B169">
        <v>34</v>
      </c>
      <c r="C169" t="s">
        <v>12</v>
      </c>
      <c r="D169">
        <v>29.6</v>
      </c>
      <c r="E169">
        <v>0.70899999999999996</v>
      </c>
      <c r="F169">
        <v>120</v>
      </c>
      <c r="G169">
        <v>0</v>
      </c>
      <c r="H169">
        <v>0</v>
      </c>
      <c r="I169">
        <v>0</v>
      </c>
      <c r="J169" t="str">
        <f>VLOOKUP(B169,[1]Sheet1!$A$1:$B$12,2,TRUE)</f>
        <v>30-34</v>
      </c>
      <c r="K169" t="str">
        <f t="shared" si="4"/>
        <v>Not Diabetes</v>
      </c>
      <c r="L169" t="str">
        <f t="shared" si="5"/>
        <v>Overweight</v>
      </c>
    </row>
    <row r="170" spans="1:12" x14ac:dyDescent="0.3">
      <c r="A170">
        <v>169</v>
      </c>
      <c r="B170">
        <v>29</v>
      </c>
      <c r="C170" t="s">
        <v>12</v>
      </c>
      <c r="D170">
        <v>31.9</v>
      </c>
      <c r="E170">
        <v>0.47099999999999997</v>
      </c>
      <c r="F170">
        <v>110</v>
      </c>
      <c r="G170">
        <v>0</v>
      </c>
      <c r="H170">
        <v>0</v>
      </c>
      <c r="I170">
        <v>0</v>
      </c>
      <c r="J170" t="str">
        <f>VLOOKUP(B170,[1]Sheet1!$A$1:$B$12,2,TRUE)</f>
        <v>25-29</v>
      </c>
      <c r="K170" t="str">
        <f t="shared" si="4"/>
        <v>Not Diabetes</v>
      </c>
      <c r="L170" t="str">
        <f t="shared" si="5"/>
        <v>Obese</v>
      </c>
    </row>
    <row r="171" spans="1:12" x14ac:dyDescent="0.3">
      <c r="A171">
        <v>170</v>
      </c>
      <c r="B171">
        <v>29</v>
      </c>
      <c r="C171" t="s">
        <v>12</v>
      </c>
      <c r="D171">
        <v>28.4</v>
      </c>
      <c r="E171">
        <v>0.495</v>
      </c>
      <c r="F171">
        <v>111</v>
      </c>
      <c r="G171">
        <v>78</v>
      </c>
      <c r="H171">
        <v>0</v>
      </c>
      <c r="I171">
        <v>12</v>
      </c>
      <c r="J171" t="str">
        <f>VLOOKUP(B171,[1]Sheet1!$A$1:$B$12,2,TRUE)</f>
        <v>25-29</v>
      </c>
      <c r="K171" t="str">
        <f t="shared" si="4"/>
        <v>Not Diabetes</v>
      </c>
      <c r="L171" t="str">
        <f t="shared" si="5"/>
        <v>Overweight</v>
      </c>
    </row>
    <row r="172" spans="1:12" x14ac:dyDescent="0.3">
      <c r="A172">
        <v>171</v>
      </c>
      <c r="B172">
        <v>36</v>
      </c>
      <c r="C172" t="s">
        <v>12</v>
      </c>
      <c r="D172">
        <v>30.8</v>
      </c>
      <c r="E172">
        <v>0.18</v>
      </c>
      <c r="F172">
        <v>102</v>
      </c>
      <c r="G172">
        <v>0</v>
      </c>
      <c r="H172">
        <v>1</v>
      </c>
      <c r="I172">
        <v>0</v>
      </c>
      <c r="J172" t="str">
        <f>VLOOKUP(B172,[1]Sheet1!$A$1:$B$12,2,TRUE)</f>
        <v>35-39</v>
      </c>
      <c r="K172" t="str">
        <f t="shared" si="4"/>
        <v>Diabetes</v>
      </c>
      <c r="L172" t="str">
        <f t="shared" si="5"/>
        <v>Obese</v>
      </c>
    </row>
    <row r="173" spans="1:12" x14ac:dyDescent="0.3">
      <c r="A173">
        <v>172</v>
      </c>
      <c r="B173">
        <v>29</v>
      </c>
      <c r="C173" t="s">
        <v>12</v>
      </c>
      <c r="D173">
        <v>35.4</v>
      </c>
      <c r="E173">
        <v>0.54200000000000004</v>
      </c>
      <c r="F173">
        <v>134</v>
      </c>
      <c r="G173">
        <v>130</v>
      </c>
      <c r="H173">
        <v>1</v>
      </c>
      <c r="I173">
        <v>23</v>
      </c>
      <c r="J173" t="str">
        <f>VLOOKUP(B173,[1]Sheet1!$A$1:$B$12,2,TRUE)</f>
        <v>25-29</v>
      </c>
      <c r="K173" t="str">
        <f t="shared" si="4"/>
        <v>Diabetes</v>
      </c>
      <c r="L173" t="str">
        <f t="shared" si="5"/>
        <v>Obese</v>
      </c>
    </row>
    <row r="174" spans="1:12" x14ac:dyDescent="0.3">
      <c r="A174">
        <v>173</v>
      </c>
      <c r="B174">
        <v>25</v>
      </c>
      <c r="C174" t="s">
        <v>12</v>
      </c>
      <c r="D174">
        <v>28.9</v>
      </c>
      <c r="E174">
        <v>0.77300000000000002</v>
      </c>
      <c r="F174">
        <v>87</v>
      </c>
      <c r="G174">
        <v>0</v>
      </c>
      <c r="H174">
        <v>0</v>
      </c>
      <c r="I174">
        <v>23</v>
      </c>
      <c r="J174" t="str">
        <f>VLOOKUP(B174,[1]Sheet1!$A$1:$B$12,2,TRUE)</f>
        <v>25-29</v>
      </c>
      <c r="K174" t="str">
        <f t="shared" si="4"/>
        <v>Not Diabetes</v>
      </c>
      <c r="L174" t="str">
        <f t="shared" si="5"/>
        <v>Overweight</v>
      </c>
    </row>
    <row r="175" spans="1:12" x14ac:dyDescent="0.3">
      <c r="A175">
        <v>174</v>
      </c>
      <c r="B175">
        <v>23</v>
      </c>
      <c r="C175" t="s">
        <v>12</v>
      </c>
      <c r="D175">
        <v>43.5</v>
      </c>
      <c r="E175">
        <v>0.67800000000000005</v>
      </c>
      <c r="F175">
        <v>79</v>
      </c>
      <c r="G175">
        <v>48</v>
      </c>
      <c r="H175">
        <v>0</v>
      </c>
      <c r="I175">
        <v>42</v>
      </c>
      <c r="J175" t="str">
        <f>VLOOKUP(B175,[1]Sheet1!$A$1:$B$12,2,TRUE)</f>
        <v>20-24</v>
      </c>
      <c r="K175" t="str">
        <f t="shared" si="4"/>
        <v>Not Diabetes</v>
      </c>
      <c r="L175" t="str">
        <f t="shared" si="5"/>
        <v>Obese</v>
      </c>
    </row>
    <row r="176" spans="1:12" x14ac:dyDescent="0.3">
      <c r="A176">
        <v>175</v>
      </c>
      <c r="B176">
        <v>33</v>
      </c>
      <c r="C176" t="s">
        <v>12</v>
      </c>
      <c r="D176">
        <v>29.7</v>
      </c>
      <c r="E176">
        <v>0.37</v>
      </c>
      <c r="F176">
        <v>75</v>
      </c>
      <c r="G176">
        <v>55</v>
      </c>
      <c r="H176">
        <v>0</v>
      </c>
      <c r="I176">
        <v>24</v>
      </c>
      <c r="J176" t="str">
        <f>VLOOKUP(B176,[1]Sheet1!$A$1:$B$12,2,TRUE)</f>
        <v>30-34</v>
      </c>
      <c r="K176" t="str">
        <f t="shared" si="4"/>
        <v>Not Diabetes</v>
      </c>
      <c r="L176" t="str">
        <f t="shared" si="5"/>
        <v>Overweight</v>
      </c>
    </row>
    <row r="177" spans="1:12" x14ac:dyDescent="0.3">
      <c r="A177">
        <v>176</v>
      </c>
      <c r="B177">
        <v>36</v>
      </c>
      <c r="C177" t="s">
        <v>12</v>
      </c>
      <c r="D177">
        <v>32.700000000000003</v>
      </c>
      <c r="E177">
        <v>0.71899999999999997</v>
      </c>
      <c r="F177">
        <v>179</v>
      </c>
      <c r="G177">
        <v>130</v>
      </c>
      <c r="H177">
        <v>1</v>
      </c>
      <c r="I177">
        <v>42</v>
      </c>
      <c r="J177" t="str">
        <f>VLOOKUP(B177,[1]Sheet1!$A$1:$B$12,2,TRUE)</f>
        <v>35-39</v>
      </c>
      <c r="K177" t="str">
        <f t="shared" si="4"/>
        <v>Diabetes</v>
      </c>
      <c r="L177" t="str">
        <f t="shared" si="5"/>
        <v>Obese</v>
      </c>
    </row>
    <row r="178" spans="1:12" x14ac:dyDescent="0.3">
      <c r="A178">
        <v>177</v>
      </c>
      <c r="B178">
        <v>42</v>
      </c>
      <c r="C178" t="s">
        <v>12</v>
      </c>
      <c r="D178">
        <v>31.2</v>
      </c>
      <c r="E178">
        <v>0.38200000000000001</v>
      </c>
      <c r="F178">
        <v>85</v>
      </c>
      <c r="G178">
        <v>0</v>
      </c>
      <c r="H178">
        <v>0</v>
      </c>
      <c r="I178">
        <v>0</v>
      </c>
      <c r="J178" t="str">
        <f>VLOOKUP(B178,[1]Sheet1!$A$1:$B$12,2,TRUE)</f>
        <v>40-44</v>
      </c>
      <c r="K178" t="str">
        <f t="shared" si="4"/>
        <v>Not Diabetes</v>
      </c>
      <c r="L178" t="str">
        <f t="shared" si="5"/>
        <v>Obese</v>
      </c>
    </row>
    <row r="179" spans="1:12" x14ac:dyDescent="0.3">
      <c r="A179">
        <v>178</v>
      </c>
      <c r="B179">
        <v>26</v>
      </c>
      <c r="C179" t="s">
        <v>12</v>
      </c>
      <c r="D179">
        <v>67.099999999999994</v>
      </c>
      <c r="E179">
        <v>0.31900000000000001</v>
      </c>
      <c r="F179">
        <v>129</v>
      </c>
      <c r="G179">
        <v>130</v>
      </c>
      <c r="H179">
        <v>1</v>
      </c>
      <c r="I179">
        <v>46</v>
      </c>
      <c r="J179" t="str">
        <f>VLOOKUP(B179,[1]Sheet1!$A$1:$B$12,2,TRUE)</f>
        <v>25-29</v>
      </c>
      <c r="K179" t="str">
        <f t="shared" si="4"/>
        <v>Diabetes</v>
      </c>
      <c r="L179" t="str">
        <f t="shared" si="5"/>
        <v>Obese</v>
      </c>
    </row>
    <row r="180" spans="1:12" x14ac:dyDescent="0.3">
      <c r="A180">
        <v>179</v>
      </c>
      <c r="B180">
        <v>47</v>
      </c>
      <c r="C180" t="s">
        <v>12</v>
      </c>
      <c r="D180">
        <v>45</v>
      </c>
      <c r="E180">
        <v>0.19</v>
      </c>
      <c r="F180">
        <v>143</v>
      </c>
      <c r="G180">
        <v>0</v>
      </c>
      <c r="H180">
        <v>0</v>
      </c>
      <c r="I180">
        <v>0</v>
      </c>
      <c r="J180" t="str">
        <f>VLOOKUP(B180,[1]Sheet1!$A$1:$B$12,2,TRUE)</f>
        <v>45-49</v>
      </c>
      <c r="K180" t="str">
        <f t="shared" si="4"/>
        <v>Not Diabetes</v>
      </c>
      <c r="L180" t="str">
        <f t="shared" si="5"/>
        <v>Obese</v>
      </c>
    </row>
    <row r="181" spans="1:12" x14ac:dyDescent="0.3">
      <c r="A181">
        <v>180</v>
      </c>
      <c r="B181">
        <v>37</v>
      </c>
      <c r="C181" t="s">
        <v>12</v>
      </c>
      <c r="D181">
        <v>39.1</v>
      </c>
      <c r="E181">
        <v>0.95599999999999996</v>
      </c>
      <c r="F181">
        <v>130</v>
      </c>
      <c r="G181">
        <v>0</v>
      </c>
      <c r="H181">
        <v>1</v>
      </c>
      <c r="I181">
        <v>0</v>
      </c>
      <c r="J181" t="str">
        <f>VLOOKUP(B181,[1]Sheet1!$A$1:$B$12,2,TRUE)</f>
        <v>35-39</v>
      </c>
      <c r="K181" t="str">
        <f t="shared" si="4"/>
        <v>Diabetes</v>
      </c>
      <c r="L181" t="str">
        <f t="shared" si="5"/>
        <v>Obese</v>
      </c>
    </row>
    <row r="182" spans="1:12" x14ac:dyDescent="0.3">
      <c r="A182">
        <v>181</v>
      </c>
      <c r="B182">
        <v>32</v>
      </c>
      <c r="C182" t="s">
        <v>12</v>
      </c>
      <c r="D182">
        <v>23.2</v>
      </c>
      <c r="E182">
        <v>8.4000000000000005E-2</v>
      </c>
      <c r="F182">
        <v>87</v>
      </c>
      <c r="G182">
        <v>0</v>
      </c>
      <c r="H182">
        <v>0</v>
      </c>
      <c r="I182">
        <v>0</v>
      </c>
      <c r="J182" t="str">
        <f>VLOOKUP(B182,[1]Sheet1!$A$1:$B$12,2,TRUE)</f>
        <v>30-34</v>
      </c>
      <c r="K182" t="str">
        <f t="shared" si="4"/>
        <v>Not Diabetes</v>
      </c>
      <c r="L182" t="str">
        <f t="shared" si="5"/>
        <v>Healthy Weight</v>
      </c>
    </row>
    <row r="183" spans="1:12" x14ac:dyDescent="0.3">
      <c r="A183">
        <v>182</v>
      </c>
      <c r="B183">
        <v>23</v>
      </c>
      <c r="C183" t="s">
        <v>12</v>
      </c>
      <c r="D183">
        <v>34.9</v>
      </c>
      <c r="E183">
        <v>0.72499999999999998</v>
      </c>
      <c r="F183">
        <v>119</v>
      </c>
      <c r="G183">
        <v>92</v>
      </c>
      <c r="H183">
        <v>0</v>
      </c>
      <c r="I183">
        <v>18</v>
      </c>
      <c r="J183" t="str">
        <f>VLOOKUP(B183,[1]Sheet1!$A$1:$B$12,2,TRUE)</f>
        <v>20-24</v>
      </c>
      <c r="K183" t="str">
        <f t="shared" si="4"/>
        <v>Not Diabetes</v>
      </c>
      <c r="L183" t="str">
        <f t="shared" si="5"/>
        <v>Obese</v>
      </c>
    </row>
    <row r="184" spans="1:12" x14ac:dyDescent="0.3">
      <c r="A184">
        <v>183</v>
      </c>
      <c r="B184">
        <v>21</v>
      </c>
      <c r="C184" t="s">
        <v>12</v>
      </c>
      <c r="D184">
        <v>27.7</v>
      </c>
      <c r="E184">
        <v>0.29899999999999999</v>
      </c>
      <c r="F184">
        <v>0</v>
      </c>
      <c r="G184">
        <v>23</v>
      </c>
      <c r="H184">
        <v>0</v>
      </c>
      <c r="I184">
        <v>20</v>
      </c>
      <c r="J184" t="str">
        <f>VLOOKUP(B184,[1]Sheet1!$A$1:$B$12,2,TRUE)</f>
        <v>20-24</v>
      </c>
      <c r="K184" t="str">
        <f t="shared" si="4"/>
        <v>Not Diabetes</v>
      </c>
      <c r="L184" t="str">
        <f t="shared" si="5"/>
        <v>Overweight</v>
      </c>
    </row>
    <row r="185" spans="1:12" x14ac:dyDescent="0.3">
      <c r="A185">
        <v>184</v>
      </c>
      <c r="B185">
        <v>27</v>
      </c>
      <c r="C185" t="s">
        <v>12</v>
      </c>
      <c r="D185">
        <v>26.8</v>
      </c>
      <c r="E185">
        <v>0.26800000000000002</v>
      </c>
      <c r="F185">
        <v>73</v>
      </c>
      <c r="G185">
        <v>0</v>
      </c>
      <c r="H185">
        <v>0</v>
      </c>
      <c r="I185">
        <v>0</v>
      </c>
      <c r="J185" t="str">
        <f>VLOOKUP(B185,[1]Sheet1!$A$1:$B$12,2,TRUE)</f>
        <v>25-29</v>
      </c>
      <c r="K185" t="str">
        <f t="shared" si="4"/>
        <v>Not Diabetes</v>
      </c>
      <c r="L185" t="str">
        <f t="shared" si="5"/>
        <v>Overweight</v>
      </c>
    </row>
    <row r="186" spans="1:12" x14ac:dyDescent="0.3">
      <c r="A186">
        <v>185</v>
      </c>
      <c r="B186">
        <v>40</v>
      </c>
      <c r="C186" t="s">
        <v>12</v>
      </c>
      <c r="D186">
        <v>27.6</v>
      </c>
      <c r="E186">
        <v>0.24399999999999999</v>
      </c>
      <c r="F186">
        <v>141</v>
      </c>
      <c r="G186">
        <v>0</v>
      </c>
      <c r="H186">
        <v>0</v>
      </c>
      <c r="I186">
        <v>0</v>
      </c>
      <c r="J186" t="str">
        <f>VLOOKUP(B186,[1]Sheet1!$A$1:$B$12,2,TRUE)</f>
        <v>40-44</v>
      </c>
      <c r="K186" t="str">
        <f t="shared" si="4"/>
        <v>Not Diabetes</v>
      </c>
      <c r="L186" t="str">
        <f t="shared" si="5"/>
        <v>Overweight</v>
      </c>
    </row>
    <row r="187" spans="1:12" x14ac:dyDescent="0.3">
      <c r="A187">
        <v>186</v>
      </c>
      <c r="B187">
        <v>41</v>
      </c>
      <c r="C187" t="s">
        <v>12</v>
      </c>
      <c r="D187">
        <v>35.9</v>
      </c>
      <c r="E187">
        <v>0.745</v>
      </c>
      <c r="F187">
        <v>194</v>
      </c>
      <c r="G187">
        <v>0</v>
      </c>
      <c r="H187">
        <v>1</v>
      </c>
      <c r="I187">
        <v>28</v>
      </c>
      <c r="J187" t="str">
        <f>VLOOKUP(B187,[1]Sheet1!$A$1:$B$12,2,TRUE)</f>
        <v>40-44</v>
      </c>
      <c r="K187" t="str">
        <f t="shared" si="4"/>
        <v>Diabetes</v>
      </c>
      <c r="L187" t="str">
        <f t="shared" si="5"/>
        <v>Obese</v>
      </c>
    </row>
    <row r="188" spans="1:12" x14ac:dyDescent="0.3">
      <c r="A188">
        <v>187</v>
      </c>
      <c r="B188">
        <v>60</v>
      </c>
      <c r="C188" t="s">
        <v>12</v>
      </c>
      <c r="D188">
        <v>30.1</v>
      </c>
      <c r="E188">
        <v>0.61499999999999999</v>
      </c>
      <c r="F188">
        <v>181</v>
      </c>
      <c r="G188">
        <v>495</v>
      </c>
      <c r="H188">
        <v>1</v>
      </c>
      <c r="I188">
        <v>36</v>
      </c>
      <c r="J188" t="str">
        <f>VLOOKUP(B188,[1]Sheet1!$A$1:$B$12,2,TRUE)</f>
        <v>60-64</v>
      </c>
      <c r="K188" t="str">
        <f t="shared" si="4"/>
        <v>Diabetes</v>
      </c>
      <c r="L188" t="str">
        <f t="shared" si="5"/>
        <v>Obese</v>
      </c>
    </row>
    <row r="189" spans="1:12" x14ac:dyDescent="0.3">
      <c r="A189">
        <v>188</v>
      </c>
      <c r="B189">
        <v>33</v>
      </c>
      <c r="C189" t="s">
        <v>12</v>
      </c>
      <c r="D189">
        <v>32</v>
      </c>
      <c r="E189">
        <v>1.321</v>
      </c>
      <c r="F189">
        <v>128</v>
      </c>
      <c r="G189">
        <v>58</v>
      </c>
      <c r="H189">
        <v>1</v>
      </c>
      <c r="I189">
        <v>41</v>
      </c>
      <c r="J189" t="str">
        <f>VLOOKUP(B189,[1]Sheet1!$A$1:$B$12,2,TRUE)</f>
        <v>30-34</v>
      </c>
      <c r="K189" t="str">
        <f t="shared" si="4"/>
        <v>Diabetes</v>
      </c>
      <c r="L189" t="str">
        <f t="shared" si="5"/>
        <v>Obese</v>
      </c>
    </row>
    <row r="190" spans="1:12" x14ac:dyDescent="0.3">
      <c r="A190">
        <v>189</v>
      </c>
      <c r="B190">
        <v>31</v>
      </c>
      <c r="C190" t="s">
        <v>12</v>
      </c>
      <c r="D190">
        <v>27.9</v>
      </c>
      <c r="E190">
        <v>0.64</v>
      </c>
      <c r="F190">
        <v>109</v>
      </c>
      <c r="G190">
        <v>114</v>
      </c>
      <c r="H190">
        <v>1</v>
      </c>
      <c r="I190">
        <v>39</v>
      </c>
      <c r="J190" t="str">
        <f>VLOOKUP(B190,[1]Sheet1!$A$1:$B$12,2,TRUE)</f>
        <v>30-34</v>
      </c>
      <c r="K190" t="str">
        <f t="shared" si="4"/>
        <v>Diabetes</v>
      </c>
      <c r="L190" t="str">
        <f t="shared" si="5"/>
        <v>Overweight</v>
      </c>
    </row>
    <row r="191" spans="1:12" x14ac:dyDescent="0.3">
      <c r="A191">
        <v>190</v>
      </c>
      <c r="B191">
        <v>25</v>
      </c>
      <c r="C191" t="s">
        <v>12</v>
      </c>
      <c r="D191">
        <v>31.6</v>
      </c>
      <c r="E191">
        <v>0.36099999999999999</v>
      </c>
      <c r="F191">
        <v>139</v>
      </c>
      <c r="G191">
        <v>160</v>
      </c>
      <c r="H191">
        <v>1</v>
      </c>
      <c r="I191">
        <v>35</v>
      </c>
      <c r="J191" t="str">
        <f>VLOOKUP(B191,[1]Sheet1!$A$1:$B$12,2,TRUE)</f>
        <v>25-29</v>
      </c>
      <c r="K191" t="str">
        <f t="shared" si="4"/>
        <v>Diabetes</v>
      </c>
      <c r="L191" t="str">
        <f t="shared" si="5"/>
        <v>Obese</v>
      </c>
    </row>
    <row r="192" spans="1:12" x14ac:dyDescent="0.3">
      <c r="A192">
        <v>191</v>
      </c>
      <c r="B192">
        <v>21</v>
      </c>
      <c r="C192" t="s">
        <v>12</v>
      </c>
      <c r="D192">
        <v>22.6</v>
      </c>
      <c r="E192">
        <v>0.14199999999999999</v>
      </c>
      <c r="F192">
        <v>111</v>
      </c>
      <c r="G192">
        <v>0</v>
      </c>
      <c r="H192">
        <v>0</v>
      </c>
      <c r="I192">
        <v>0</v>
      </c>
      <c r="J192" t="str">
        <f>VLOOKUP(B192,[1]Sheet1!$A$1:$B$12,2,TRUE)</f>
        <v>20-24</v>
      </c>
      <c r="K192" t="str">
        <f t="shared" si="4"/>
        <v>Not Diabetes</v>
      </c>
      <c r="L192" t="str">
        <f t="shared" si="5"/>
        <v>Healthy Weight</v>
      </c>
    </row>
    <row r="193" spans="1:12" x14ac:dyDescent="0.3">
      <c r="A193">
        <v>192</v>
      </c>
      <c r="B193">
        <v>40</v>
      </c>
      <c r="C193" t="s">
        <v>12</v>
      </c>
      <c r="D193">
        <v>33.1</v>
      </c>
      <c r="E193">
        <v>0.374</v>
      </c>
      <c r="F193">
        <v>123</v>
      </c>
      <c r="G193">
        <v>94</v>
      </c>
      <c r="H193">
        <v>0</v>
      </c>
      <c r="I193">
        <v>44</v>
      </c>
      <c r="J193" t="str">
        <f>VLOOKUP(B193,[1]Sheet1!$A$1:$B$12,2,TRUE)</f>
        <v>40-44</v>
      </c>
      <c r="K193" t="str">
        <f t="shared" si="4"/>
        <v>Not Diabetes</v>
      </c>
      <c r="L193" t="str">
        <f t="shared" si="5"/>
        <v>Obese</v>
      </c>
    </row>
    <row r="194" spans="1:12" x14ac:dyDescent="0.3">
      <c r="A194">
        <v>193</v>
      </c>
      <c r="B194">
        <v>36</v>
      </c>
      <c r="C194" t="s">
        <v>12</v>
      </c>
      <c r="D194">
        <v>30.4</v>
      </c>
      <c r="E194">
        <v>0.38300000000000001</v>
      </c>
      <c r="F194">
        <v>159</v>
      </c>
      <c r="G194">
        <v>0</v>
      </c>
      <c r="H194">
        <v>1</v>
      </c>
      <c r="I194">
        <v>0</v>
      </c>
      <c r="J194" t="str">
        <f>VLOOKUP(B194,[1]Sheet1!$A$1:$B$12,2,TRUE)</f>
        <v>35-39</v>
      </c>
      <c r="K194" t="str">
        <f t="shared" si="4"/>
        <v>Diabetes</v>
      </c>
      <c r="L194" t="str">
        <f t="shared" si="5"/>
        <v>Obese</v>
      </c>
    </row>
    <row r="195" spans="1:12" x14ac:dyDescent="0.3">
      <c r="A195">
        <v>194</v>
      </c>
      <c r="B195">
        <v>40</v>
      </c>
      <c r="C195" t="s">
        <v>12</v>
      </c>
      <c r="D195">
        <v>52.3</v>
      </c>
      <c r="E195">
        <v>0.57799999999999996</v>
      </c>
      <c r="F195">
        <v>135</v>
      </c>
      <c r="G195">
        <v>0</v>
      </c>
      <c r="H195">
        <v>1</v>
      </c>
      <c r="I195">
        <v>0</v>
      </c>
      <c r="J195" t="str">
        <f>VLOOKUP(B195,[1]Sheet1!$A$1:$B$12,2,TRUE)</f>
        <v>40-44</v>
      </c>
      <c r="K195" t="str">
        <f t="shared" ref="K195:K258" si="6">IF(H195=0,"Not Diabetes","Diabetes")</f>
        <v>Diabetes</v>
      </c>
      <c r="L195" t="str">
        <f t="shared" si="5"/>
        <v>Obese</v>
      </c>
    </row>
    <row r="196" spans="1:12" x14ac:dyDescent="0.3">
      <c r="A196">
        <v>195</v>
      </c>
      <c r="B196">
        <v>42</v>
      </c>
      <c r="C196" t="s">
        <v>12</v>
      </c>
      <c r="D196">
        <v>24.4</v>
      </c>
      <c r="E196">
        <v>0.13600000000000001</v>
      </c>
      <c r="F196">
        <v>85</v>
      </c>
      <c r="G196">
        <v>0</v>
      </c>
      <c r="H196">
        <v>0</v>
      </c>
      <c r="I196">
        <v>20</v>
      </c>
      <c r="J196" t="str">
        <f>VLOOKUP(B196,[1]Sheet1!$A$1:$B$12,2,TRUE)</f>
        <v>40-44</v>
      </c>
      <c r="K196" t="str">
        <f t="shared" si="6"/>
        <v>Not Diabetes</v>
      </c>
      <c r="L196" t="str">
        <f t="shared" ref="L196:L259" si="7">IF(D196&gt;30,"Obese",IF(D196&gt;=25,"Overweight",IF(D196&gt;=18.5,"Healthy Weight","Underweight")))</f>
        <v>Healthy Weight</v>
      </c>
    </row>
    <row r="197" spans="1:12" x14ac:dyDescent="0.3">
      <c r="A197">
        <v>196</v>
      </c>
      <c r="B197">
        <v>29</v>
      </c>
      <c r="C197" t="s">
        <v>12</v>
      </c>
      <c r="D197">
        <v>39.4</v>
      </c>
      <c r="E197">
        <v>0.39500000000000002</v>
      </c>
      <c r="F197">
        <v>158</v>
      </c>
      <c r="G197">
        <v>210</v>
      </c>
      <c r="H197">
        <v>1</v>
      </c>
      <c r="I197">
        <v>41</v>
      </c>
      <c r="J197" t="str">
        <f>VLOOKUP(B197,[1]Sheet1!$A$1:$B$12,2,TRUE)</f>
        <v>25-29</v>
      </c>
      <c r="K197" t="str">
        <f t="shared" si="6"/>
        <v>Diabetes</v>
      </c>
      <c r="L197" t="str">
        <f t="shared" si="7"/>
        <v>Obese</v>
      </c>
    </row>
    <row r="198" spans="1:12" x14ac:dyDescent="0.3">
      <c r="A198">
        <v>197</v>
      </c>
      <c r="B198">
        <v>21</v>
      </c>
      <c r="C198" t="s">
        <v>12</v>
      </c>
      <c r="D198">
        <v>24.3</v>
      </c>
      <c r="E198">
        <v>0.187</v>
      </c>
      <c r="F198">
        <v>105</v>
      </c>
      <c r="G198">
        <v>0</v>
      </c>
      <c r="H198">
        <v>0</v>
      </c>
      <c r="I198">
        <v>0</v>
      </c>
      <c r="J198" t="str">
        <f>VLOOKUP(B198,[1]Sheet1!$A$1:$B$12,2,TRUE)</f>
        <v>20-24</v>
      </c>
      <c r="K198" t="str">
        <f t="shared" si="6"/>
        <v>Not Diabetes</v>
      </c>
      <c r="L198" t="str">
        <f t="shared" si="7"/>
        <v>Healthy Weight</v>
      </c>
    </row>
    <row r="199" spans="1:12" x14ac:dyDescent="0.3">
      <c r="A199">
        <v>198</v>
      </c>
      <c r="B199">
        <v>23</v>
      </c>
      <c r="C199" t="s">
        <v>12</v>
      </c>
      <c r="D199">
        <v>22.9</v>
      </c>
      <c r="E199">
        <v>0.67800000000000005</v>
      </c>
      <c r="F199">
        <v>107</v>
      </c>
      <c r="G199">
        <v>48</v>
      </c>
      <c r="H199">
        <v>1</v>
      </c>
      <c r="I199">
        <v>13</v>
      </c>
      <c r="J199" t="str">
        <f>VLOOKUP(B199,[1]Sheet1!$A$1:$B$12,2,TRUE)</f>
        <v>20-24</v>
      </c>
      <c r="K199" t="str">
        <f t="shared" si="6"/>
        <v>Diabetes</v>
      </c>
      <c r="L199" t="str">
        <f t="shared" si="7"/>
        <v>Healthy Weight</v>
      </c>
    </row>
    <row r="200" spans="1:12" x14ac:dyDescent="0.3">
      <c r="A200">
        <v>199</v>
      </c>
      <c r="B200">
        <v>26</v>
      </c>
      <c r="C200" t="s">
        <v>12</v>
      </c>
      <c r="D200">
        <v>34.799999999999997</v>
      </c>
      <c r="E200">
        <v>0.90500000000000003</v>
      </c>
      <c r="F200">
        <v>109</v>
      </c>
      <c r="G200">
        <v>99</v>
      </c>
      <c r="H200">
        <v>1</v>
      </c>
      <c r="I200">
        <v>44</v>
      </c>
      <c r="J200" t="str">
        <f>VLOOKUP(B200,[1]Sheet1!$A$1:$B$12,2,TRUE)</f>
        <v>25-29</v>
      </c>
      <c r="K200" t="str">
        <f t="shared" si="6"/>
        <v>Diabetes</v>
      </c>
      <c r="L200" t="str">
        <f t="shared" si="7"/>
        <v>Obese</v>
      </c>
    </row>
    <row r="201" spans="1:12" x14ac:dyDescent="0.3">
      <c r="A201">
        <v>200</v>
      </c>
      <c r="B201">
        <v>29</v>
      </c>
      <c r="C201" t="s">
        <v>12</v>
      </c>
      <c r="D201">
        <v>30.9</v>
      </c>
      <c r="E201">
        <v>0.15</v>
      </c>
      <c r="F201">
        <v>148</v>
      </c>
      <c r="G201">
        <v>318</v>
      </c>
      <c r="H201">
        <v>1</v>
      </c>
      <c r="I201">
        <v>27</v>
      </c>
      <c r="J201" t="str">
        <f>VLOOKUP(B201,[1]Sheet1!$A$1:$B$12,2,TRUE)</f>
        <v>25-29</v>
      </c>
      <c r="K201" t="str">
        <f t="shared" si="6"/>
        <v>Diabetes</v>
      </c>
      <c r="L201" t="str">
        <f t="shared" si="7"/>
        <v>Obese</v>
      </c>
    </row>
    <row r="202" spans="1:12" x14ac:dyDescent="0.3">
      <c r="A202">
        <v>201</v>
      </c>
      <c r="B202">
        <v>21</v>
      </c>
      <c r="C202" t="s">
        <v>12</v>
      </c>
      <c r="D202">
        <v>31</v>
      </c>
      <c r="E202">
        <v>0.874</v>
      </c>
      <c r="F202">
        <v>113</v>
      </c>
      <c r="G202">
        <v>0</v>
      </c>
      <c r="H202">
        <v>0</v>
      </c>
      <c r="I202">
        <v>16</v>
      </c>
      <c r="J202" t="str">
        <f>VLOOKUP(B202,[1]Sheet1!$A$1:$B$12,2,TRUE)</f>
        <v>20-24</v>
      </c>
      <c r="K202" t="str">
        <f t="shared" si="6"/>
        <v>Not Diabetes</v>
      </c>
      <c r="L202" t="str">
        <f t="shared" si="7"/>
        <v>Obese</v>
      </c>
    </row>
    <row r="203" spans="1:12" x14ac:dyDescent="0.3">
      <c r="A203">
        <v>202</v>
      </c>
      <c r="B203">
        <v>28</v>
      </c>
      <c r="C203" t="s">
        <v>12</v>
      </c>
      <c r="D203">
        <v>40.1</v>
      </c>
      <c r="E203">
        <v>0.23599999999999999</v>
      </c>
      <c r="F203">
        <v>138</v>
      </c>
      <c r="G203">
        <v>0</v>
      </c>
      <c r="H203">
        <v>0</v>
      </c>
      <c r="I203">
        <v>0</v>
      </c>
      <c r="J203" t="str">
        <f>VLOOKUP(B203,[1]Sheet1!$A$1:$B$12,2,TRUE)</f>
        <v>25-29</v>
      </c>
      <c r="K203" t="str">
        <f t="shared" si="6"/>
        <v>Not Diabetes</v>
      </c>
      <c r="L203" t="str">
        <f t="shared" si="7"/>
        <v>Obese</v>
      </c>
    </row>
    <row r="204" spans="1:12" x14ac:dyDescent="0.3">
      <c r="A204">
        <v>203</v>
      </c>
      <c r="B204">
        <v>32</v>
      </c>
      <c r="C204" t="s">
        <v>12</v>
      </c>
      <c r="D204">
        <v>27.3</v>
      </c>
      <c r="E204">
        <v>0.78700000000000003</v>
      </c>
      <c r="F204">
        <v>108</v>
      </c>
      <c r="G204">
        <v>0</v>
      </c>
      <c r="H204">
        <v>0</v>
      </c>
      <c r="I204">
        <v>20</v>
      </c>
      <c r="J204" t="str">
        <f>VLOOKUP(B204,[1]Sheet1!$A$1:$B$12,2,TRUE)</f>
        <v>30-34</v>
      </c>
      <c r="K204" t="str">
        <f t="shared" si="6"/>
        <v>Not Diabetes</v>
      </c>
      <c r="L204" t="str">
        <f t="shared" si="7"/>
        <v>Overweight</v>
      </c>
    </row>
    <row r="205" spans="1:12" x14ac:dyDescent="0.3">
      <c r="A205">
        <v>204</v>
      </c>
      <c r="B205">
        <v>27</v>
      </c>
      <c r="C205" t="s">
        <v>12</v>
      </c>
      <c r="D205">
        <v>20.399999999999999</v>
      </c>
      <c r="E205">
        <v>0.23499999999999999</v>
      </c>
      <c r="F205">
        <v>99</v>
      </c>
      <c r="G205">
        <v>44</v>
      </c>
      <c r="H205">
        <v>0</v>
      </c>
      <c r="I205">
        <v>16</v>
      </c>
      <c r="J205" t="str">
        <f>VLOOKUP(B205,[1]Sheet1!$A$1:$B$12,2,TRUE)</f>
        <v>25-29</v>
      </c>
      <c r="K205" t="str">
        <f t="shared" si="6"/>
        <v>Not Diabetes</v>
      </c>
      <c r="L205" t="str">
        <f t="shared" si="7"/>
        <v>Healthy Weight</v>
      </c>
    </row>
    <row r="206" spans="1:12" x14ac:dyDescent="0.3">
      <c r="A206">
        <v>205</v>
      </c>
      <c r="B206">
        <v>55</v>
      </c>
      <c r="C206" t="s">
        <v>12</v>
      </c>
      <c r="D206">
        <v>37.700000000000003</v>
      </c>
      <c r="E206">
        <v>0.32400000000000001</v>
      </c>
      <c r="F206">
        <v>103</v>
      </c>
      <c r="G206">
        <v>190</v>
      </c>
      <c r="H206">
        <v>0</v>
      </c>
      <c r="I206">
        <v>32</v>
      </c>
      <c r="J206" t="str">
        <f>VLOOKUP(B206,[1]Sheet1!$A$1:$B$12,2,TRUE)</f>
        <v>55-59</v>
      </c>
      <c r="K206" t="str">
        <f t="shared" si="6"/>
        <v>Not Diabetes</v>
      </c>
      <c r="L206" t="str">
        <f t="shared" si="7"/>
        <v>Obese</v>
      </c>
    </row>
    <row r="207" spans="1:12" x14ac:dyDescent="0.3">
      <c r="A207">
        <v>206</v>
      </c>
      <c r="B207">
        <v>27</v>
      </c>
      <c r="C207" t="s">
        <v>12</v>
      </c>
      <c r="D207">
        <v>23.9</v>
      </c>
      <c r="E207">
        <v>0.40699999999999997</v>
      </c>
      <c r="F207">
        <v>111</v>
      </c>
      <c r="G207">
        <v>0</v>
      </c>
      <c r="H207">
        <v>0</v>
      </c>
      <c r="I207">
        <v>28</v>
      </c>
      <c r="J207" t="str">
        <f>VLOOKUP(B207,[1]Sheet1!$A$1:$B$12,2,TRUE)</f>
        <v>25-29</v>
      </c>
      <c r="K207" t="str">
        <f t="shared" si="6"/>
        <v>Not Diabetes</v>
      </c>
      <c r="L207" t="str">
        <f t="shared" si="7"/>
        <v>Healthy Weight</v>
      </c>
    </row>
    <row r="208" spans="1:12" x14ac:dyDescent="0.3">
      <c r="A208">
        <v>207</v>
      </c>
      <c r="B208">
        <v>57</v>
      </c>
      <c r="C208" t="s">
        <v>12</v>
      </c>
      <c r="D208">
        <v>37.5</v>
      </c>
      <c r="E208">
        <v>0.60499999999999998</v>
      </c>
      <c r="F208">
        <v>196</v>
      </c>
      <c r="G208">
        <v>280</v>
      </c>
      <c r="H208">
        <v>1</v>
      </c>
      <c r="I208">
        <v>29</v>
      </c>
      <c r="J208" t="str">
        <f>VLOOKUP(B208,[1]Sheet1!$A$1:$B$12,2,TRUE)</f>
        <v>55-59</v>
      </c>
      <c r="K208" t="str">
        <f t="shared" si="6"/>
        <v>Diabetes</v>
      </c>
      <c r="L208" t="str">
        <f t="shared" si="7"/>
        <v>Obese</v>
      </c>
    </row>
    <row r="209" spans="1:12" x14ac:dyDescent="0.3">
      <c r="A209">
        <v>208</v>
      </c>
      <c r="B209">
        <v>52</v>
      </c>
      <c r="C209" t="s">
        <v>12</v>
      </c>
      <c r="D209">
        <v>37.700000000000003</v>
      </c>
      <c r="E209">
        <v>0.151</v>
      </c>
      <c r="F209">
        <v>162</v>
      </c>
      <c r="G209">
        <v>0</v>
      </c>
      <c r="H209">
        <v>1</v>
      </c>
      <c r="I209">
        <v>0</v>
      </c>
      <c r="J209" t="str">
        <f>VLOOKUP(B209,[1]Sheet1!$A$1:$B$12,2,TRUE)</f>
        <v>50-54</v>
      </c>
      <c r="K209" t="str">
        <f t="shared" si="6"/>
        <v>Diabetes</v>
      </c>
      <c r="L209" t="str">
        <f t="shared" si="7"/>
        <v>Obese</v>
      </c>
    </row>
    <row r="210" spans="1:12" x14ac:dyDescent="0.3">
      <c r="A210">
        <v>209</v>
      </c>
      <c r="B210">
        <v>21</v>
      </c>
      <c r="C210" t="s">
        <v>12</v>
      </c>
      <c r="D210">
        <v>33.200000000000003</v>
      </c>
      <c r="E210">
        <v>0.28899999999999998</v>
      </c>
      <c r="F210">
        <v>96</v>
      </c>
      <c r="G210">
        <v>87</v>
      </c>
      <c r="H210">
        <v>0</v>
      </c>
      <c r="I210">
        <v>27</v>
      </c>
      <c r="J210" t="str">
        <f>VLOOKUP(B210,[1]Sheet1!$A$1:$B$12,2,TRUE)</f>
        <v>20-24</v>
      </c>
      <c r="K210" t="str">
        <f t="shared" si="6"/>
        <v>Not Diabetes</v>
      </c>
      <c r="L210" t="str">
        <f t="shared" si="7"/>
        <v>Obese</v>
      </c>
    </row>
    <row r="211" spans="1:12" x14ac:dyDescent="0.3">
      <c r="A211">
        <v>210</v>
      </c>
      <c r="B211">
        <v>41</v>
      </c>
      <c r="C211" t="s">
        <v>12</v>
      </c>
      <c r="D211">
        <v>35.5</v>
      </c>
      <c r="E211">
        <v>0.35499999999999998</v>
      </c>
      <c r="F211">
        <v>184</v>
      </c>
      <c r="G211">
        <v>0</v>
      </c>
      <c r="H211">
        <v>1</v>
      </c>
      <c r="I211">
        <v>33</v>
      </c>
      <c r="J211" t="str">
        <f>VLOOKUP(B211,[1]Sheet1!$A$1:$B$12,2,TRUE)</f>
        <v>40-44</v>
      </c>
      <c r="K211" t="str">
        <f t="shared" si="6"/>
        <v>Diabetes</v>
      </c>
      <c r="L211" t="str">
        <f t="shared" si="7"/>
        <v>Obese</v>
      </c>
    </row>
    <row r="212" spans="1:12" x14ac:dyDescent="0.3">
      <c r="A212">
        <v>211</v>
      </c>
      <c r="B212">
        <v>25</v>
      </c>
      <c r="C212" t="s">
        <v>12</v>
      </c>
      <c r="D212">
        <v>27.7</v>
      </c>
      <c r="E212">
        <v>0.28999999999999998</v>
      </c>
      <c r="F212">
        <v>81</v>
      </c>
      <c r="G212">
        <v>0</v>
      </c>
      <c r="H212">
        <v>0</v>
      </c>
      <c r="I212">
        <v>22</v>
      </c>
      <c r="J212" t="str">
        <f>VLOOKUP(B212,[1]Sheet1!$A$1:$B$12,2,TRUE)</f>
        <v>25-29</v>
      </c>
      <c r="K212" t="str">
        <f t="shared" si="6"/>
        <v>Not Diabetes</v>
      </c>
      <c r="L212" t="str">
        <f t="shared" si="7"/>
        <v>Overweight</v>
      </c>
    </row>
    <row r="213" spans="1:12" x14ac:dyDescent="0.3">
      <c r="A213">
        <v>212</v>
      </c>
      <c r="B213">
        <v>24</v>
      </c>
      <c r="C213" t="s">
        <v>12</v>
      </c>
      <c r="D213">
        <v>42.8</v>
      </c>
      <c r="E213">
        <v>0.375</v>
      </c>
      <c r="F213">
        <v>147</v>
      </c>
      <c r="G213">
        <v>0</v>
      </c>
      <c r="H213">
        <v>0</v>
      </c>
      <c r="I213">
        <v>54</v>
      </c>
      <c r="J213" t="str">
        <f>VLOOKUP(B213,[1]Sheet1!$A$1:$B$12,2,TRUE)</f>
        <v>20-24</v>
      </c>
      <c r="K213" t="str">
        <f t="shared" si="6"/>
        <v>Not Diabetes</v>
      </c>
      <c r="L213" t="str">
        <f t="shared" si="7"/>
        <v>Obese</v>
      </c>
    </row>
    <row r="214" spans="1:12" x14ac:dyDescent="0.3">
      <c r="A214">
        <v>213</v>
      </c>
      <c r="B214">
        <v>60</v>
      </c>
      <c r="C214" t="s">
        <v>12</v>
      </c>
      <c r="D214">
        <v>34.200000000000003</v>
      </c>
      <c r="E214">
        <v>0.16400000000000001</v>
      </c>
      <c r="F214">
        <v>179</v>
      </c>
      <c r="G214">
        <v>0</v>
      </c>
      <c r="H214">
        <v>0</v>
      </c>
      <c r="I214">
        <v>31</v>
      </c>
      <c r="J214" t="str">
        <f>VLOOKUP(B214,[1]Sheet1!$A$1:$B$12,2,TRUE)</f>
        <v>60-64</v>
      </c>
      <c r="K214" t="str">
        <f t="shared" si="6"/>
        <v>Not Diabetes</v>
      </c>
      <c r="L214" t="str">
        <f t="shared" si="7"/>
        <v>Obese</v>
      </c>
    </row>
    <row r="215" spans="1:12" x14ac:dyDescent="0.3">
      <c r="A215">
        <v>214</v>
      </c>
      <c r="B215">
        <v>24</v>
      </c>
      <c r="C215" t="s">
        <v>12</v>
      </c>
      <c r="D215">
        <v>42.6</v>
      </c>
      <c r="E215">
        <v>0.43099999999999999</v>
      </c>
      <c r="F215">
        <v>140</v>
      </c>
      <c r="G215">
        <v>130</v>
      </c>
      <c r="H215">
        <v>1</v>
      </c>
      <c r="I215">
        <v>26</v>
      </c>
      <c r="J215" t="str">
        <f>VLOOKUP(B215,[1]Sheet1!$A$1:$B$12,2,TRUE)</f>
        <v>20-24</v>
      </c>
      <c r="K215" t="str">
        <f t="shared" si="6"/>
        <v>Diabetes</v>
      </c>
      <c r="L215" t="str">
        <f t="shared" si="7"/>
        <v>Obese</v>
      </c>
    </row>
    <row r="216" spans="1:12" x14ac:dyDescent="0.3">
      <c r="A216">
        <v>215</v>
      </c>
      <c r="B216">
        <v>36</v>
      </c>
      <c r="C216" t="s">
        <v>12</v>
      </c>
      <c r="D216">
        <v>34.200000000000003</v>
      </c>
      <c r="E216">
        <v>0.26</v>
      </c>
      <c r="F216">
        <v>112</v>
      </c>
      <c r="G216">
        <v>175</v>
      </c>
      <c r="H216">
        <v>1</v>
      </c>
      <c r="I216">
        <v>32</v>
      </c>
      <c r="J216" t="str">
        <f>VLOOKUP(B216,[1]Sheet1!$A$1:$B$12,2,TRUE)</f>
        <v>35-39</v>
      </c>
      <c r="K216" t="str">
        <f t="shared" si="6"/>
        <v>Diabetes</v>
      </c>
      <c r="L216" t="str">
        <f t="shared" si="7"/>
        <v>Obese</v>
      </c>
    </row>
    <row r="217" spans="1:12" x14ac:dyDescent="0.3">
      <c r="A217">
        <v>216</v>
      </c>
      <c r="B217">
        <v>38</v>
      </c>
      <c r="C217" t="s">
        <v>12</v>
      </c>
      <c r="D217">
        <v>41.8</v>
      </c>
      <c r="E217">
        <v>0.74199999999999999</v>
      </c>
      <c r="F217">
        <v>151</v>
      </c>
      <c r="G217">
        <v>271</v>
      </c>
      <c r="H217">
        <v>1</v>
      </c>
      <c r="I217">
        <v>40</v>
      </c>
      <c r="J217" t="str">
        <f>VLOOKUP(B217,[1]Sheet1!$A$1:$B$12,2,TRUE)</f>
        <v>35-39</v>
      </c>
      <c r="K217" t="str">
        <f t="shared" si="6"/>
        <v>Diabetes</v>
      </c>
      <c r="L217" t="str">
        <f t="shared" si="7"/>
        <v>Obese</v>
      </c>
    </row>
    <row r="218" spans="1:12" x14ac:dyDescent="0.3">
      <c r="A218">
        <v>217</v>
      </c>
      <c r="B218">
        <v>25</v>
      </c>
      <c r="C218" t="s">
        <v>12</v>
      </c>
      <c r="D218">
        <v>35.799999999999997</v>
      </c>
      <c r="E218">
        <v>0.51400000000000001</v>
      </c>
      <c r="F218">
        <v>109</v>
      </c>
      <c r="G218">
        <v>129</v>
      </c>
      <c r="H218">
        <v>1</v>
      </c>
      <c r="I218">
        <v>41</v>
      </c>
      <c r="J218" t="str">
        <f>VLOOKUP(B218,[1]Sheet1!$A$1:$B$12,2,TRUE)</f>
        <v>25-29</v>
      </c>
      <c r="K218" t="str">
        <f t="shared" si="6"/>
        <v>Diabetes</v>
      </c>
      <c r="L218" t="str">
        <f t="shared" si="7"/>
        <v>Obese</v>
      </c>
    </row>
    <row r="219" spans="1:12" x14ac:dyDescent="0.3">
      <c r="A219">
        <v>218</v>
      </c>
      <c r="B219">
        <v>32</v>
      </c>
      <c r="C219" t="s">
        <v>12</v>
      </c>
      <c r="D219">
        <v>30</v>
      </c>
      <c r="E219">
        <v>0.46400000000000002</v>
      </c>
      <c r="F219">
        <v>125</v>
      </c>
      <c r="G219">
        <v>120</v>
      </c>
      <c r="H219">
        <v>0</v>
      </c>
      <c r="I219">
        <v>30</v>
      </c>
      <c r="J219" t="str">
        <f>VLOOKUP(B219,[1]Sheet1!$A$1:$B$12,2,TRUE)</f>
        <v>30-34</v>
      </c>
      <c r="K219" t="str">
        <f t="shared" si="6"/>
        <v>Not Diabetes</v>
      </c>
      <c r="L219" t="str">
        <f t="shared" si="7"/>
        <v>Overweight</v>
      </c>
    </row>
    <row r="220" spans="1:12" x14ac:dyDescent="0.3">
      <c r="A220">
        <v>219</v>
      </c>
      <c r="B220">
        <v>32</v>
      </c>
      <c r="C220" t="s">
        <v>12</v>
      </c>
      <c r="D220">
        <v>29</v>
      </c>
      <c r="E220">
        <v>1.224</v>
      </c>
      <c r="F220">
        <v>85</v>
      </c>
      <c r="G220">
        <v>0</v>
      </c>
      <c r="H220">
        <v>1</v>
      </c>
      <c r="I220">
        <v>22</v>
      </c>
      <c r="J220" t="str">
        <f>VLOOKUP(B220,[1]Sheet1!$A$1:$B$12,2,TRUE)</f>
        <v>30-34</v>
      </c>
      <c r="K220" t="str">
        <f t="shared" si="6"/>
        <v>Diabetes</v>
      </c>
      <c r="L220" t="str">
        <f t="shared" si="7"/>
        <v>Overweight</v>
      </c>
    </row>
    <row r="221" spans="1:12" x14ac:dyDescent="0.3">
      <c r="A221">
        <v>220</v>
      </c>
      <c r="B221">
        <v>41</v>
      </c>
      <c r="C221" t="s">
        <v>12</v>
      </c>
      <c r="D221">
        <v>37.799999999999997</v>
      </c>
      <c r="E221">
        <v>0.26100000000000001</v>
      </c>
      <c r="F221">
        <v>112</v>
      </c>
      <c r="G221">
        <v>0</v>
      </c>
      <c r="H221">
        <v>1</v>
      </c>
      <c r="I221">
        <v>0</v>
      </c>
      <c r="J221" t="str">
        <f>VLOOKUP(B221,[1]Sheet1!$A$1:$B$12,2,TRUE)</f>
        <v>40-44</v>
      </c>
      <c r="K221" t="str">
        <f t="shared" si="6"/>
        <v>Diabetes</v>
      </c>
      <c r="L221" t="str">
        <f t="shared" si="7"/>
        <v>Obese</v>
      </c>
    </row>
    <row r="222" spans="1:12" x14ac:dyDescent="0.3">
      <c r="A222">
        <v>221</v>
      </c>
      <c r="B222">
        <v>21</v>
      </c>
      <c r="C222" t="s">
        <v>12</v>
      </c>
      <c r="D222">
        <v>34.6</v>
      </c>
      <c r="E222">
        <v>1.0720000000000001</v>
      </c>
      <c r="F222">
        <v>177</v>
      </c>
      <c r="G222">
        <v>478</v>
      </c>
      <c r="H222">
        <v>1</v>
      </c>
      <c r="I222">
        <v>29</v>
      </c>
      <c r="J222" t="str">
        <f>VLOOKUP(B222,[1]Sheet1!$A$1:$B$12,2,TRUE)</f>
        <v>20-24</v>
      </c>
      <c r="K222" t="str">
        <f t="shared" si="6"/>
        <v>Diabetes</v>
      </c>
      <c r="L222" t="str">
        <f t="shared" si="7"/>
        <v>Obese</v>
      </c>
    </row>
    <row r="223" spans="1:12" x14ac:dyDescent="0.3">
      <c r="A223">
        <v>222</v>
      </c>
      <c r="B223">
        <v>66</v>
      </c>
      <c r="C223" t="s">
        <v>12</v>
      </c>
      <c r="D223">
        <v>31.6</v>
      </c>
      <c r="E223">
        <v>0.80500000000000005</v>
      </c>
      <c r="F223">
        <v>158</v>
      </c>
      <c r="G223">
        <v>0</v>
      </c>
      <c r="H223">
        <v>1</v>
      </c>
      <c r="I223">
        <v>0</v>
      </c>
      <c r="J223" t="str">
        <f>VLOOKUP(B223,[1]Sheet1!$A$1:$B$12,2,TRUE)</f>
        <v>65-69</v>
      </c>
      <c r="K223" t="str">
        <f t="shared" si="6"/>
        <v>Diabetes</v>
      </c>
      <c r="L223" t="str">
        <f t="shared" si="7"/>
        <v>Obese</v>
      </c>
    </row>
    <row r="224" spans="1:12" x14ac:dyDescent="0.3">
      <c r="A224">
        <v>223</v>
      </c>
      <c r="B224">
        <v>37</v>
      </c>
      <c r="C224" t="s">
        <v>12</v>
      </c>
      <c r="D224">
        <v>25.2</v>
      </c>
      <c r="E224">
        <v>0.20899999999999999</v>
      </c>
      <c r="F224">
        <v>119</v>
      </c>
      <c r="G224">
        <v>0</v>
      </c>
      <c r="H224">
        <v>0</v>
      </c>
      <c r="I224">
        <v>0</v>
      </c>
      <c r="J224" t="str">
        <f>VLOOKUP(B224,[1]Sheet1!$A$1:$B$12,2,TRUE)</f>
        <v>35-39</v>
      </c>
      <c r="K224" t="str">
        <f t="shared" si="6"/>
        <v>Not Diabetes</v>
      </c>
      <c r="L224" t="str">
        <f t="shared" si="7"/>
        <v>Overweight</v>
      </c>
    </row>
    <row r="225" spans="1:12" x14ac:dyDescent="0.3">
      <c r="A225">
        <v>224</v>
      </c>
      <c r="B225">
        <v>61</v>
      </c>
      <c r="C225" t="s">
        <v>12</v>
      </c>
      <c r="D225">
        <v>28.8</v>
      </c>
      <c r="E225">
        <v>0.68700000000000006</v>
      </c>
      <c r="F225">
        <v>142</v>
      </c>
      <c r="G225">
        <v>190</v>
      </c>
      <c r="H225">
        <v>0</v>
      </c>
      <c r="I225">
        <v>33</v>
      </c>
      <c r="J225" t="str">
        <f>VLOOKUP(B225,[1]Sheet1!$A$1:$B$12,2,TRUE)</f>
        <v>60-64</v>
      </c>
      <c r="K225" t="str">
        <f t="shared" si="6"/>
        <v>Not Diabetes</v>
      </c>
      <c r="L225" t="str">
        <f t="shared" si="7"/>
        <v>Overweight</v>
      </c>
    </row>
    <row r="226" spans="1:12" x14ac:dyDescent="0.3">
      <c r="A226">
        <v>225</v>
      </c>
      <c r="B226">
        <v>26</v>
      </c>
      <c r="C226" t="s">
        <v>12</v>
      </c>
      <c r="D226">
        <v>23.6</v>
      </c>
      <c r="E226">
        <v>0.66600000000000004</v>
      </c>
      <c r="F226">
        <v>100</v>
      </c>
      <c r="G226">
        <v>56</v>
      </c>
      <c r="H226">
        <v>0</v>
      </c>
      <c r="I226">
        <v>15</v>
      </c>
      <c r="J226" t="str">
        <f>VLOOKUP(B226,[1]Sheet1!$A$1:$B$12,2,TRUE)</f>
        <v>25-29</v>
      </c>
      <c r="K226" t="str">
        <f t="shared" si="6"/>
        <v>Not Diabetes</v>
      </c>
      <c r="L226" t="str">
        <f t="shared" si="7"/>
        <v>Healthy Weight</v>
      </c>
    </row>
    <row r="227" spans="1:12" x14ac:dyDescent="0.3">
      <c r="A227">
        <v>226</v>
      </c>
      <c r="B227">
        <v>22</v>
      </c>
      <c r="C227" t="s">
        <v>12</v>
      </c>
      <c r="D227">
        <v>34.6</v>
      </c>
      <c r="E227">
        <v>0.10100000000000001</v>
      </c>
      <c r="F227">
        <v>87</v>
      </c>
      <c r="G227">
        <v>32</v>
      </c>
      <c r="H227">
        <v>0</v>
      </c>
      <c r="I227">
        <v>27</v>
      </c>
      <c r="J227" t="str">
        <f>VLOOKUP(B227,[1]Sheet1!$A$1:$B$12,2,TRUE)</f>
        <v>20-24</v>
      </c>
      <c r="K227" t="str">
        <f t="shared" si="6"/>
        <v>Not Diabetes</v>
      </c>
      <c r="L227" t="str">
        <f t="shared" si="7"/>
        <v>Obese</v>
      </c>
    </row>
    <row r="228" spans="1:12" x14ac:dyDescent="0.3">
      <c r="A228">
        <v>227</v>
      </c>
      <c r="B228">
        <v>26</v>
      </c>
      <c r="C228" t="s">
        <v>12</v>
      </c>
      <c r="D228">
        <v>35.700000000000003</v>
      </c>
      <c r="E228">
        <v>0.19800000000000001</v>
      </c>
      <c r="F228">
        <v>101</v>
      </c>
      <c r="G228">
        <v>0</v>
      </c>
      <c r="H228">
        <v>0</v>
      </c>
      <c r="I228">
        <v>0</v>
      </c>
      <c r="J228" t="str">
        <f>VLOOKUP(B228,[1]Sheet1!$A$1:$B$12,2,TRUE)</f>
        <v>25-29</v>
      </c>
      <c r="K228" t="str">
        <f t="shared" si="6"/>
        <v>Not Diabetes</v>
      </c>
      <c r="L228" t="str">
        <f t="shared" si="7"/>
        <v>Obese</v>
      </c>
    </row>
    <row r="229" spans="1:12" x14ac:dyDescent="0.3">
      <c r="A229">
        <v>228</v>
      </c>
      <c r="B229">
        <v>24</v>
      </c>
      <c r="C229" t="s">
        <v>12</v>
      </c>
      <c r="D229">
        <v>37.200000000000003</v>
      </c>
      <c r="E229">
        <v>0.65200000000000002</v>
      </c>
      <c r="F229">
        <v>162</v>
      </c>
      <c r="G229">
        <v>0</v>
      </c>
      <c r="H229">
        <v>1</v>
      </c>
      <c r="I229">
        <v>38</v>
      </c>
      <c r="J229" t="str">
        <f>VLOOKUP(B229,[1]Sheet1!$A$1:$B$12,2,TRUE)</f>
        <v>20-24</v>
      </c>
      <c r="K229" t="str">
        <f t="shared" si="6"/>
        <v>Diabetes</v>
      </c>
      <c r="L229" t="str">
        <f t="shared" si="7"/>
        <v>Obese</v>
      </c>
    </row>
    <row r="230" spans="1:12" x14ac:dyDescent="0.3">
      <c r="A230">
        <v>229</v>
      </c>
      <c r="B230">
        <v>31</v>
      </c>
      <c r="C230" t="s">
        <v>12</v>
      </c>
      <c r="D230">
        <v>36.700000000000003</v>
      </c>
      <c r="E230">
        <v>2.3290000000000002</v>
      </c>
      <c r="F230">
        <v>197</v>
      </c>
      <c r="G230">
        <v>744</v>
      </c>
      <c r="H230">
        <v>0</v>
      </c>
      <c r="I230">
        <v>39</v>
      </c>
      <c r="J230" t="str">
        <f>VLOOKUP(B230,[1]Sheet1!$A$1:$B$12,2,TRUE)</f>
        <v>30-34</v>
      </c>
      <c r="K230" t="str">
        <f t="shared" si="6"/>
        <v>Not Diabetes</v>
      </c>
      <c r="L230" t="str">
        <f t="shared" si="7"/>
        <v>Obese</v>
      </c>
    </row>
    <row r="231" spans="1:12" x14ac:dyDescent="0.3">
      <c r="A231">
        <v>230</v>
      </c>
      <c r="B231">
        <v>24</v>
      </c>
      <c r="C231" t="s">
        <v>12</v>
      </c>
      <c r="D231">
        <v>45.2</v>
      </c>
      <c r="E231">
        <v>8.8999999999999996E-2</v>
      </c>
      <c r="F231">
        <v>117</v>
      </c>
      <c r="G231">
        <v>53</v>
      </c>
      <c r="H231">
        <v>0</v>
      </c>
      <c r="I231">
        <v>31</v>
      </c>
      <c r="J231" t="str">
        <f>VLOOKUP(B231,[1]Sheet1!$A$1:$B$12,2,TRUE)</f>
        <v>20-24</v>
      </c>
      <c r="K231" t="str">
        <f t="shared" si="6"/>
        <v>Not Diabetes</v>
      </c>
      <c r="L231" t="str">
        <f t="shared" si="7"/>
        <v>Obese</v>
      </c>
    </row>
    <row r="232" spans="1:12" x14ac:dyDescent="0.3">
      <c r="A232">
        <v>231</v>
      </c>
      <c r="B232">
        <v>22</v>
      </c>
      <c r="C232" t="s">
        <v>12</v>
      </c>
      <c r="D232">
        <v>44</v>
      </c>
      <c r="E232">
        <v>0.64500000000000002</v>
      </c>
      <c r="F232">
        <v>142</v>
      </c>
      <c r="G232">
        <v>0</v>
      </c>
      <c r="H232">
        <v>1</v>
      </c>
      <c r="I232">
        <v>0</v>
      </c>
      <c r="J232" t="str">
        <f>VLOOKUP(B232,[1]Sheet1!$A$1:$B$12,2,TRUE)</f>
        <v>20-24</v>
      </c>
      <c r="K232" t="str">
        <f t="shared" si="6"/>
        <v>Diabetes</v>
      </c>
      <c r="L232" t="str">
        <f t="shared" si="7"/>
        <v>Obese</v>
      </c>
    </row>
    <row r="233" spans="1:12" x14ac:dyDescent="0.3">
      <c r="A233">
        <v>232</v>
      </c>
      <c r="B233">
        <v>46</v>
      </c>
      <c r="C233" t="s">
        <v>12</v>
      </c>
      <c r="D233">
        <v>46.2</v>
      </c>
      <c r="E233">
        <v>0.23799999999999999</v>
      </c>
      <c r="F233">
        <v>134</v>
      </c>
      <c r="G233">
        <v>370</v>
      </c>
      <c r="H233">
        <v>1</v>
      </c>
      <c r="I233">
        <v>37</v>
      </c>
      <c r="J233" t="str">
        <f>VLOOKUP(B233,[1]Sheet1!$A$1:$B$12,2,TRUE)</f>
        <v>45-49</v>
      </c>
      <c r="K233" t="str">
        <f t="shared" si="6"/>
        <v>Diabetes</v>
      </c>
      <c r="L233" t="str">
        <f t="shared" si="7"/>
        <v>Obese</v>
      </c>
    </row>
    <row r="234" spans="1:12" x14ac:dyDescent="0.3">
      <c r="A234">
        <v>233</v>
      </c>
      <c r="B234">
        <v>22</v>
      </c>
      <c r="C234" t="s">
        <v>12</v>
      </c>
      <c r="D234">
        <v>25.4</v>
      </c>
      <c r="E234">
        <v>0.58299999999999996</v>
      </c>
      <c r="F234">
        <v>79</v>
      </c>
      <c r="G234">
        <v>37</v>
      </c>
      <c r="H234">
        <v>0</v>
      </c>
      <c r="I234">
        <v>25</v>
      </c>
      <c r="J234" t="str">
        <f>VLOOKUP(B234,[1]Sheet1!$A$1:$B$12,2,TRUE)</f>
        <v>20-24</v>
      </c>
      <c r="K234" t="str">
        <f t="shared" si="6"/>
        <v>Not Diabetes</v>
      </c>
      <c r="L234" t="str">
        <f t="shared" si="7"/>
        <v>Overweight</v>
      </c>
    </row>
    <row r="235" spans="1:12" x14ac:dyDescent="0.3">
      <c r="A235">
        <v>234</v>
      </c>
      <c r="B235">
        <v>29</v>
      </c>
      <c r="C235" t="s">
        <v>12</v>
      </c>
      <c r="D235">
        <v>35</v>
      </c>
      <c r="E235">
        <v>0.39400000000000002</v>
      </c>
      <c r="F235">
        <v>122</v>
      </c>
      <c r="G235">
        <v>0</v>
      </c>
      <c r="H235">
        <v>0</v>
      </c>
      <c r="I235">
        <v>0</v>
      </c>
      <c r="J235" t="str">
        <f>VLOOKUP(B235,[1]Sheet1!$A$1:$B$12,2,TRUE)</f>
        <v>25-29</v>
      </c>
      <c r="K235" t="str">
        <f t="shared" si="6"/>
        <v>Not Diabetes</v>
      </c>
      <c r="L235" t="str">
        <f t="shared" si="7"/>
        <v>Obese</v>
      </c>
    </row>
    <row r="236" spans="1:12" x14ac:dyDescent="0.3">
      <c r="A236">
        <v>235</v>
      </c>
      <c r="B236">
        <v>23</v>
      </c>
      <c r="C236" t="s">
        <v>12</v>
      </c>
      <c r="D236">
        <v>29.7</v>
      </c>
      <c r="E236">
        <v>0.29299999999999998</v>
      </c>
      <c r="F236">
        <v>74</v>
      </c>
      <c r="G236">
        <v>45</v>
      </c>
      <c r="H236">
        <v>0</v>
      </c>
      <c r="I236">
        <v>28</v>
      </c>
      <c r="J236" t="str">
        <f>VLOOKUP(B236,[1]Sheet1!$A$1:$B$12,2,TRUE)</f>
        <v>20-24</v>
      </c>
      <c r="K236" t="str">
        <f t="shared" si="6"/>
        <v>Not Diabetes</v>
      </c>
      <c r="L236" t="str">
        <f t="shared" si="7"/>
        <v>Overweight</v>
      </c>
    </row>
    <row r="237" spans="1:12" x14ac:dyDescent="0.3">
      <c r="A237">
        <v>236</v>
      </c>
      <c r="B237">
        <v>26</v>
      </c>
      <c r="C237" t="s">
        <v>12</v>
      </c>
      <c r="D237">
        <v>43.6</v>
      </c>
      <c r="E237">
        <v>0.47899999999999998</v>
      </c>
      <c r="F237">
        <v>171</v>
      </c>
      <c r="G237">
        <v>0</v>
      </c>
      <c r="H237">
        <v>1</v>
      </c>
      <c r="I237">
        <v>0</v>
      </c>
      <c r="J237" t="str">
        <f>VLOOKUP(B237,[1]Sheet1!$A$1:$B$12,2,TRUE)</f>
        <v>25-29</v>
      </c>
      <c r="K237" t="str">
        <f t="shared" si="6"/>
        <v>Diabetes</v>
      </c>
      <c r="L237" t="str">
        <f t="shared" si="7"/>
        <v>Obese</v>
      </c>
    </row>
    <row r="238" spans="1:12" x14ac:dyDescent="0.3">
      <c r="A238">
        <v>237</v>
      </c>
      <c r="B238">
        <v>51</v>
      </c>
      <c r="C238" t="s">
        <v>12</v>
      </c>
      <c r="D238">
        <v>35.9</v>
      </c>
      <c r="E238">
        <v>0.58599999999999997</v>
      </c>
      <c r="F238">
        <v>181</v>
      </c>
      <c r="G238">
        <v>192</v>
      </c>
      <c r="H238">
        <v>1</v>
      </c>
      <c r="I238">
        <v>21</v>
      </c>
      <c r="J238" t="str">
        <f>VLOOKUP(B238,[1]Sheet1!$A$1:$B$12,2,TRUE)</f>
        <v>50-54</v>
      </c>
      <c r="K238" t="str">
        <f t="shared" si="6"/>
        <v>Diabetes</v>
      </c>
      <c r="L238" t="str">
        <f t="shared" si="7"/>
        <v>Obese</v>
      </c>
    </row>
    <row r="239" spans="1:12" x14ac:dyDescent="0.3">
      <c r="A239">
        <v>238</v>
      </c>
      <c r="B239">
        <v>23</v>
      </c>
      <c r="C239" t="s">
        <v>12</v>
      </c>
      <c r="D239">
        <v>44.1</v>
      </c>
      <c r="E239">
        <v>0.68600000000000005</v>
      </c>
      <c r="F239">
        <v>179</v>
      </c>
      <c r="G239">
        <v>0</v>
      </c>
      <c r="H239">
        <v>1</v>
      </c>
      <c r="I239">
        <v>27</v>
      </c>
      <c r="J239" t="str">
        <f>VLOOKUP(B239,[1]Sheet1!$A$1:$B$12,2,TRUE)</f>
        <v>20-24</v>
      </c>
      <c r="K239" t="str">
        <f t="shared" si="6"/>
        <v>Diabetes</v>
      </c>
      <c r="L239" t="str">
        <f t="shared" si="7"/>
        <v>Obese</v>
      </c>
    </row>
    <row r="240" spans="1:12" x14ac:dyDescent="0.3">
      <c r="A240">
        <v>239</v>
      </c>
      <c r="B240">
        <v>32</v>
      </c>
      <c r="C240" t="s">
        <v>12</v>
      </c>
      <c r="D240">
        <v>30.8</v>
      </c>
      <c r="E240">
        <v>0.83099999999999996</v>
      </c>
      <c r="F240">
        <v>164</v>
      </c>
      <c r="G240">
        <v>0</v>
      </c>
      <c r="H240">
        <v>1</v>
      </c>
      <c r="I240">
        <v>21</v>
      </c>
      <c r="J240" t="str">
        <f>VLOOKUP(B240,[1]Sheet1!$A$1:$B$12,2,TRUE)</f>
        <v>30-34</v>
      </c>
      <c r="K240" t="str">
        <f t="shared" si="6"/>
        <v>Diabetes</v>
      </c>
      <c r="L240" t="str">
        <f t="shared" si="7"/>
        <v>Obese</v>
      </c>
    </row>
    <row r="241" spans="1:12" x14ac:dyDescent="0.3">
      <c r="A241">
        <v>240</v>
      </c>
      <c r="B241">
        <v>27</v>
      </c>
      <c r="C241" t="s">
        <v>12</v>
      </c>
      <c r="D241">
        <v>18.399999999999999</v>
      </c>
      <c r="E241">
        <v>0.58199999999999996</v>
      </c>
      <c r="F241">
        <v>104</v>
      </c>
      <c r="G241">
        <v>0</v>
      </c>
      <c r="H241">
        <v>0</v>
      </c>
      <c r="I241">
        <v>0</v>
      </c>
      <c r="J241" t="str">
        <f>VLOOKUP(B241,[1]Sheet1!$A$1:$B$12,2,TRUE)</f>
        <v>25-29</v>
      </c>
      <c r="K241" t="str">
        <f t="shared" si="6"/>
        <v>Not Diabetes</v>
      </c>
      <c r="L241" t="str">
        <f t="shared" si="7"/>
        <v>Underweight</v>
      </c>
    </row>
    <row r="242" spans="1:12" x14ac:dyDescent="0.3">
      <c r="A242">
        <v>241</v>
      </c>
      <c r="B242">
        <v>21</v>
      </c>
      <c r="C242" t="s">
        <v>12</v>
      </c>
      <c r="D242">
        <v>29.2</v>
      </c>
      <c r="E242">
        <v>0.192</v>
      </c>
      <c r="F242">
        <v>91</v>
      </c>
      <c r="G242">
        <v>0</v>
      </c>
      <c r="H242">
        <v>0</v>
      </c>
      <c r="I242">
        <v>24</v>
      </c>
      <c r="J242" t="str">
        <f>VLOOKUP(B242,[1]Sheet1!$A$1:$B$12,2,TRUE)</f>
        <v>20-24</v>
      </c>
      <c r="K242" t="str">
        <f t="shared" si="6"/>
        <v>Not Diabetes</v>
      </c>
      <c r="L242" t="str">
        <f t="shared" si="7"/>
        <v>Overweight</v>
      </c>
    </row>
    <row r="243" spans="1:12" x14ac:dyDescent="0.3">
      <c r="A243">
        <v>242</v>
      </c>
      <c r="B243">
        <v>22</v>
      </c>
      <c r="C243" t="s">
        <v>12</v>
      </c>
      <c r="D243">
        <v>33.1</v>
      </c>
      <c r="E243">
        <v>0.44600000000000001</v>
      </c>
      <c r="F243">
        <v>91</v>
      </c>
      <c r="G243">
        <v>88</v>
      </c>
      <c r="H243">
        <v>0</v>
      </c>
      <c r="I243">
        <v>32</v>
      </c>
      <c r="J243" t="str">
        <f>VLOOKUP(B243,[1]Sheet1!$A$1:$B$12,2,TRUE)</f>
        <v>20-24</v>
      </c>
      <c r="K243" t="str">
        <f t="shared" si="6"/>
        <v>Not Diabetes</v>
      </c>
      <c r="L243" t="str">
        <f t="shared" si="7"/>
        <v>Obese</v>
      </c>
    </row>
    <row r="244" spans="1:12" x14ac:dyDescent="0.3">
      <c r="A244">
        <v>243</v>
      </c>
      <c r="B244">
        <v>22</v>
      </c>
      <c r="C244" t="s">
        <v>12</v>
      </c>
      <c r="D244">
        <v>25.6</v>
      </c>
      <c r="E244">
        <v>0.40200000000000002</v>
      </c>
      <c r="F244">
        <v>139</v>
      </c>
      <c r="G244">
        <v>0</v>
      </c>
      <c r="H244">
        <v>1</v>
      </c>
      <c r="I244">
        <v>0</v>
      </c>
      <c r="J244" t="str">
        <f>VLOOKUP(B244,[1]Sheet1!$A$1:$B$12,2,TRUE)</f>
        <v>20-24</v>
      </c>
      <c r="K244" t="str">
        <f t="shared" si="6"/>
        <v>Diabetes</v>
      </c>
      <c r="L244" t="str">
        <f t="shared" si="7"/>
        <v>Overweight</v>
      </c>
    </row>
    <row r="245" spans="1:12" x14ac:dyDescent="0.3">
      <c r="A245">
        <v>244</v>
      </c>
      <c r="B245">
        <v>33</v>
      </c>
      <c r="C245" t="s">
        <v>12</v>
      </c>
      <c r="D245">
        <v>27.1</v>
      </c>
      <c r="E245">
        <v>1.3180000000000001</v>
      </c>
      <c r="F245">
        <v>119</v>
      </c>
      <c r="G245">
        <v>176</v>
      </c>
      <c r="H245">
        <v>1</v>
      </c>
      <c r="I245">
        <v>22</v>
      </c>
      <c r="J245" t="str">
        <f>VLOOKUP(B245,[1]Sheet1!$A$1:$B$12,2,TRUE)</f>
        <v>30-34</v>
      </c>
      <c r="K245" t="str">
        <f t="shared" si="6"/>
        <v>Diabetes</v>
      </c>
      <c r="L245" t="str">
        <f t="shared" si="7"/>
        <v>Overweight</v>
      </c>
    </row>
    <row r="246" spans="1:12" x14ac:dyDescent="0.3">
      <c r="A246">
        <v>245</v>
      </c>
      <c r="B246">
        <v>29</v>
      </c>
      <c r="C246" t="s">
        <v>12</v>
      </c>
      <c r="D246">
        <v>38.200000000000003</v>
      </c>
      <c r="E246">
        <v>0.32900000000000001</v>
      </c>
      <c r="F246">
        <v>146</v>
      </c>
      <c r="G246">
        <v>194</v>
      </c>
      <c r="H246">
        <v>0</v>
      </c>
      <c r="I246">
        <v>35</v>
      </c>
      <c r="J246" t="str">
        <f>VLOOKUP(B246,[1]Sheet1!$A$1:$B$12,2,TRUE)</f>
        <v>25-29</v>
      </c>
      <c r="K246" t="str">
        <f t="shared" si="6"/>
        <v>Not Diabetes</v>
      </c>
      <c r="L246" t="str">
        <f t="shared" si="7"/>
        <v>Obese</v>
      </c>
    </row>
    <row r="247" spans="1:12" x14ac:dyDescent="0.3">
      <c r="A247">
        <v>246</v>
      </c>
      <c r="B247">
        <v>49</v>
      </c>
      <c r="C247" t="s">
        <v>12</v>
      </c>
      <c r="D247">
        <v>30</v>
      </c>
      <c r="E247">
        <v>1.2130000000000001</v>
      </c>
      <c r="F247">
        <v>184</v>
      </c>
      <c r="G247">
        <v>0</v>
      </c>
      <c r="H247">
        <v>1</v>
      </c>
      <c r="I247">
        <v>15</v>
      </c>
      <c r="J247" t="str">
        <f>VLOOKUP(B247,[1]Sheet1!$A$1:$B$12,2,TRUE)</f>
        <v>45-49</v>
      </c>
      <c r="K247" t="str">
        <f t="shared" si="6"/>
        <v>Diabetes</v>
      </c>
      <c r="L247" t="str">
        <f t="shared" si="7"/>
        <v>Overweight</v>
      </c>
    </row>
    <row r="248" spans="1:12" x14ac:dyDescent="0.3">
      <c r="A248">
        <v>247</v>
      </c>
      <c r="B248">
        <v>41</v>
      </c>
      <c r="C248" t="s">
        <v>12</v>
      </c>
      <c r="D248">
        <v>31.2</v>
      </c>
      <c r="E248">
        <v>0.25800000000000001</v>
      </c>
      <c r="F248">
        <v>122</v>
      </c>
      <c r="G248">
        <v>0</v>
      </c>
      <c r="H248">
        <v>0</v>
      </c>
      <c r="I248">
        <v>0</v>
      </c>
      <c r="J248" t="str">
        <f>VLOOKUP(B248,[1]Sheet1!$A$1:$B$12,2,TRUE)</f>
        <v>40-44</v>
      </c>
      <c r="K248" t="str">
        <f t="shared" si="6"/>
        <v>Not Diabetes</v>
      </c>
      <c r="L248" t="str">
        <f t="shared" si="7"/>
        <v>Obese</v>
      </c>
    </row>
    <row r="249" spans="1:12" x14ac:dyDescent="0.3">
      <c r="A249">
        <v>248</v>
      </c>
      <c r="B249">
        <v>23</v>
      </c>
      <c r="C249" t="s">
        <v>12</v>
      </c>
      <c r="D249">
        <v>52.3</v>
      </c>
      <c r="E249">
        <v>0.42699999999999999</v>
      </c>
      <c r="F249">
        <v>165</v>
      </c>
      <c r="G249">
        <v>680</v>
      </c>
      <c r="H249">
        <v>0</v>
      </c>
      <c r="I249">
        <v>33</v>
      </c>
      <c r="J249" t="str">
        <f>VLOOKUP(B249,[1]Sheet1!$A$1:$B$12,2,TRUE)</f>
        <v>20-24</v>
      </c>
      <c r="K249" t="str">
        <f t="shared" si="6"/>
        <v>Not Diabetes</v>
      </c>
      <c r="L249" t="str">
        <f t="shared" si="7"/>
        <v>Obese</v>
      </c>
    </row>
    <row r="250" spans="1:12" x14ac:dyDescent="0.3">
      <c r="A250">
        <v>249</v>
      </c>
      <c r="B250">
        <v>34</v>
      </c>
      <c r="C250" t="s">
        <v>12</v>
      </c>
      <c r="D250">
        <v>35.4</v>
      </c>
      <c r="E250">
        <v>0.28199999999999997</v>
      </c>
      <c r="F250">
        <v>124</v>
      </c>
      <c r="G250">
        <v>402</v>
      </c>
      <c r="H250">
        <v>0</v>
      </c>
      <c r="I250">
        <v>33</v>
      </c>
      <c r="J250" t="str">
        <f>VLOOKUP(B250,[1]Sheet1!$A$1:$B$12,2,TRUE)</f>
        <v>30-34</v>
      </c>
      <c r="K250" t="str">
        <f t="shared" si="6"/>
        <v>Not Diabetes</v>
      </c>
      <c r="L250" t="str">
        <f t="shared" si="7"/>
        <v>Obese</v>
      </c>
    </row>
    <row r="251" spans="1:12" x14ac:dyDescent="0.3">
      <c r="A251">
        <v>250</v>
      </c>
      <c r="B251">
        <v>23</v>
      </c>
      <c r="C251" t="s">
        <v>12</v>
      </c>
      <c r="D251">
        <v>30.1</v>
      </c>
      <c r="E251">
        <v>0.14299999999999999</v>
      </c>
      <c r="F251">
        <v>111</v>
      </c>
      <c r="G251">
        <v>0</v>
      </c>
      <c r="H251">
        <v>0</v>
      </c>
      <c r="I251">
        <v>19</v>
      </c>
      <c r="J251" t="str">
        <f>VLOOKUP(B251,[1]Sheet1!$A$1:$B$12,2,TRUE)</f>
        <v>20-24</v>
      </c>
      <c r="K251" t="str">
        <f t="shared" si="6"/>
        <v>Not Diabetes</v>
      </c>
      <c r="L251" t="str">
        <f t="shared" si="7"/>
        <v>Obese</v>
      </c>
    </row>
    <row r="252" spans="1:12" x14ac:dyDescent="0.3">
      <c r="A252">
        <v>251</v>
      </c>
      <c r="B252">
        <v>42</v>
      </c>
      <c r="C252" t="s">
        <v>12</v>
      </c>
      <c r="D252">
        <v>31.2</v>
      </c>
      <c r="E252">
        <v>0.38</v>
      </c>
      <c r="F252">
        <v>106</v>
      </c>
      <c r="G252">
        <v>0</v>
      </c>
      <c r="H252">
        <v>0</v>
      </c>
      <c r="I252">
        <v>0</v>
      </c>
      <c r="J252" t="str">
        <f>VLOOKUP(B252,[1]Sheet1!$A$1:$B$12,2,TRUE)</f>
        <v>40-44</v>
      </c>
      <c r="K252" t="str">
        <f t="shared" si="6"/>
        <v>Not Diabetes</v>
      </c>
      <c r="L252" t="str">
        <f t="shared" si="7"/>
        <v>Obese</v>
      </c>
    </row>
    <row r="253" spans="1:12" x14ac:dyDescent="0.3">
      <c r="A253">
        <v>252</v>
      </c>
      <c r="B253">
        <v>27</v>
      </c>
      <c r="C253" t="s">
        <v>12</v>
      </c>
      <c r="D253">
        <v>28</v>
      </c>
      <c r="E253">
        <v>0.28399999999999997</v>
      </c>
      <c r="F253">
        <v>129</v>
      </c>
      <c r="G253">
        <v>0</v>
      </c>
      <c r="H253">
        <v>0</v>
      </c>
      <c r="I253">
        <v>0</v>
      </c>
      <c r="J253" t="str">
        <f>VLOOKUP(B253,[1]Sheet1!$A$1:$B$12,2,TRUE)</f>
        <v>25-29</v>
      </c>
      <c r="K253" t="str">
        <f t="shared" si="6"/>
        <v>Not Diabetes</v>
      </c>
      <c r="L253" t="str">
        <f t="shared" si="7"/>
        <v>Overweight</v>
      </c>
    </row>
    <row r="254" spans="1:12" x14ac:dyDescent="0.3">
      <c r="A254">
        <v>253</v>
      </c>
      <c r="B254">
        <v>24</v>
      </c>
      <c r="C254" t="s">
        <v>12</v>
      </c>
      <c r="D254">
        <v>24.4</v>
      </c>
      <c r="E254">
        <v>0.249</v>
      </c>
      <c r="F254">
        <v>90</v>
      </c>
      <c r="G254">
        <v>55</v>
      </c>
      <c r="H254">
        <v>0</v>
      </c>
      <c r="I254">
        <v>14</v>
      </c>
      <c r="J254" t="str">
        <f>VLOOKUP(B254,[1]Sheet1!$A$1:$B$12,2,TRUE)</f>
        <v>20-24</v>
      </c>
      <c r="K254" t="str">
        <f t="shared" si="6"/>
        <v>Not Diabetes</v>
      </c>
      <c r="L254" t="str">
        <f t="shared" si="7"/>
        <v>Healthy Weight</v>
      </c>
    </row>
    <row r="255" spans="1:12" x14ac:dyDescent="0.3">
      <c r="A255">
        <v>254</v>
      </c>
      <c r="B255">
        <v>25</v>
      </c>
      <c r="C255" t="s">
        <v>12</v>
      </c>
      <c r="D255">
        <v>35.799999999999997</v>
      </c>
      <c r="E255">
        <v>0.23799999999999999</v>
      </c>
      <c r="F255">
        <v>86</v>
      </c>
      <c r="G255">
        <v>0</v>
      </c>
      <c r="H255">
        <v>0</v>
      </c>
      <c r="I255">
        <v>32</v>
      </c>
      <c r="J255" t="str">
        <f>VLOOKUP(B255,[1]Sheet1!$A$1:$B$12,2,TRUE)</f>
        <v>25-29</v>
      </c>
      <c r="K255" t="str">
        <f t="shared" si="6"/>
        <v>Not Diabetes</v>
      </c>
      <c r="L255" t="str">
        <f t="shared" si="7"/>
        <v>Obese</v>
      </c>
    </row>
    <row r="256" spans="1:12" x14ac:dyDescent="0.3">
      <c r="A256">
        <v>255</v>
      </c>
      <c r="B256">
        <v>44</v>
      </c>
      <c r="C256" t="s">
        <v>12</v>
      </c>
      <c r="D256">
        <v>27.6</v>
      </c>
      <c r="E256">
        <v>0.92600000000000005</v>
      </c>
      <c r="F256">
        <v>92</v>
      </c>
      <c r="G256">
        <v>258</v>
      </c>
      <c r="H256">
        <v>1</v>
      </c>
      <c r="I256">
        <v>7</v>
      </c>
      <c r="J256" t="str">
        <f>VLOOKUP(B256,[1]Sheet1!$A$1:$B$12,2,TRUE)</f>
        <v>40-44</v>
      </c>
      <c r="K256" t="str">
        <f t="shared" si="6"/>
        <v>Diabetes</v>
      </c>
      <c r="L256" t="str">
        <f t="shared" si="7"/>
        <v>Overweight</v>
      </c>
    </row>
    <row r="257" spans="1:12" x14ac:dyDescent="0.3">
      <c r="A257">
        <v>256</v>
      </c>
      <c r="B257">
        <v>21</v>
      </c>
      <c r="C257" t="s">
        <v>12</v>
      </c>
      <c r="D257">
        <v>33.6</v>
      </c>
      <c r="E257">
        <v>0.54300000000000004</v>
      </c>
      <c r="F257">
        <v>113</v>
      </c>
      <c r="G257">
        <v>0</v>
      </c>
      <c r="H257">
        <v>1</v>
      </c>
      <c r="I257">
        <v>35</v>
      </c>
      <c r="J257" t="str">
        <f>VLOOKUP(B257,[1]Sheet1!$A$1:$B$12,2,TRUE)</f>
        <v>20-24</v>
      </c>
      <c r="K257" t="str">
        <f t="shared" si="6"/>
        <v>Diabetes</v>
      </c>
      <c r="L257" t="str">
        <f t="shared" si="7"/>
        <v>Obese</v>
      </c>
    </row>
    <row r="258" spans="1:12" x14ac:dyDescent="0.3">
      <c r="A258">
        <v>257</v>
      </c>
      <c r="B258">
        <v>30</v>
      </c>
      <c r="C258" t="s">
        <v>12</v>
      </c>
      <c r="D258">
        <v>30.1</v>
      </c>
      <c r="E258">
        <v>0.55700000000000005</v>
      </c>
      <c r="F258">
        <v>111</v>
      </c>
      <c r="G258">
        <v>0</v>
      </c>
      <c r="H258">
        <v>0</v>
      </c>
      <c r="I258">
        <v>39</v>
      </c>
      <c r="J258" t="str">
        <f>VLOOKUP(B258,[1]Sheet1!$A$1:$B$12,2,TRUE)</f>
        <v>30-34</v>
      </c>
      <c r="K258" t="str">
        <f t="shared" si="6"/>
        <v>Not Diabetes</v>
      </c>
      <c r="L258" t="str">
        <f t="shared" si="7"/>
        <v>Obese</v>
      </c>
    </row>
    <row r="259" spans="1:12" x14ac:dyDescent="0.3">
      <c r="A259">
        <v>258</v>
      </c>
      <c r="B259">
        <v>25</v>
      </c>
      <c r="C259" t="s">
        <v>13</v>
      </c>
      <c r="D259">
        <v>28.7</v>
      </c>
      <c r="E259">
        <v>9.1999999999999998E-2</v>
      </c>
      <c r="F259">
        <v>114</v>
      </c>
      <c r="G259">
        <v>0</v>
      </c>
      <c r="H259">
        <v>0</v>
      </c>
      <c r="I259">
        <v>22</v>
      </c>
      <c r="J259" t="str">
        <f>VLOOKUP(B259,[1]Sheet1!$A$1:$B$12,2,TRUE)</f>
        <v>25-29</v>
      </c>
      <c r="K259" t="str">
        <f t="shared" ref="K259:K322" si="8">IF(H259=0,"Not Diabetes","Diabetes")</f>
        <v>Not Diabetes</v>
      </c>
      <c r="L259" t="str">
        <f t="shared" si="7"/>
        <v>Overweight</v>
      </c>
    </row>
    <row r="260" spans="1:12" x14ac:dyDescent="0.3">
      <c r="A260">
        <v>259</v>
      </c>
      <c r="B260">
        <v>24</v>
      </c>
      <c r="C260" t="s">
        <v>13</v>
      </c>
      <c r="D260">
        <v>25.9</v>
      </c>
      <c r="E260">
        <v>0.65500000000000003</v>
      </c>
      <c r="F260">
        <v>193</v>
      </c>
      <c r="G260">
        <v>375</v>
      </c>
      <c r="H260">
        <v>0</v>
      </c>
      <c r="I260">
        <v>16</v>
      </c>
      <c r="J260" t="str">
        <f>VLOOKUP(B260,[1]Sheet1!$A$1:$B$12,2,TRUE)</f>
        <v>20-24</v>
      </c>
      <c r="K260" t="str">
        <f t="shared" si="8"/>
        <v>Not Diabetes</v>
      </c>
      <c r="L260" t="str">
        <f t="shared" ref="L260:L323" si="9">IF(D260&gt;30,"Obese",IF(D260&gt;=25,"Overweight",IF(D260&gt;=18.5,"Healthy Weight","Underweight")))</f>
        <v>Overweight</v>
      </c>
    </row>
    <row r="261" spans="1:12" x14ac:dyDescent="0.3">
      <c r="A261">
        <v>260</v>
      </c>
      <c r="B261">
        <v>51</v>
      </c>
      <c r="C261" t="s">
        <v>13</v>
      </c>
      <c r="D261">
        <v>33.299999999999997</v>
      </c>
      <c r="E261">
        <v>1.353</v>
      </c>
      <c r="F261">
        <v>155</v>
      </c>
      <c r="G261">
        <v>150</v>
      </c>
      <c r="H261">
        <v>1</v>
      </c>
      <c r="I261">
        <v>28</v>
      </c>
      <c r="J261" t="str">
        <f>VLOOKUP(B261,[1]Sheet1!$A$1:$B$12,2,TRUE)</f>
        <v>50-54</v>
      </c>
      <c r="K261" t="str">
        <f t="shared" si="8"/>
        <v>Diabetes</v>
      </c>
      <c r="L261" t="str">
        <f t="shared" si="9"/>
        <v>Obese</v>
      </c>
    </row>
    <row r="262" spans="1:12" x14ac:dyDescent="0.3">
      <c r="A262">
        <v>261</v>
      </c>
      <c r="B262">
        <v>34</v>
      </c>
      <c r="C262" t="s">
        <v>13</v>
      </c>
      <c r="D262">
        <v>30.9</v>
      </c>
      <c r="E262">
        <v>0.29899999999999999</v>
      </c>
      <c r="F262">
        <v>191</v>
      </c>
      <c r="G262">
        <v>130</v>
      </c>
      <c r="H262">
        <v>0</v>
      </c>
      <c r="I262">
        <v>15</v>
      </c>
      <c r="J262" t="str">
        <f>VLOOKUP(B262,[1]Sheet1!$A$1:$B$12,2,TRUE)</f>
        <v>30-34</v>
      </c>
      <c r="K262" t="str">
        <f t="shared" si="8"/>
        <v>Not Diabetes</v>
      </c>
      <c r="L262" t="str">
        <f t="shared" si="9"/>
        <v>Obese</v>
      </c>
    </row>
    <row r="263" spans="1:12" x14ac:dyDescent="0.3">
      <c r="A263">
        <v>262</v>
      </c>
      <c r="B263">
        <v>27</v>
      </c>
      <c r="C263" t="s">
        <v>13</v>
      </c>
      <c r="D263">
        <v>30</v>
      </c>
      <c r="E263">
        <v>0.76100000000000001</v>
      </c>
      <c r="F263">
        <v>141</v>
      </c>
      <c r="G263">
        <v>0</v>
      </c>
      <c r="H263">
        <v>1</v>
      </c>
      <c r="I263">
        <v>0</v>
      </c>
      <c r="J263" t="str">
        <f>VLOOKUP(B263,[1]Sheet1!$A$1:$B$12,2,TRUE)</f>
        <v>25-29</v>
      </c>
      <c r="K263" t="str">
        <f t="shared" si="8"/>
        <v>Diabetes</v>
      </c>
      <c r="L263" t="str">
        <f t="shared" si="9"/>
        <v>Overweight</v>
      </c>
    </row>
    <row r="264" spans="1:12" x14ac:dyDescent="0.3">
      <c r="A264">
        <v>263</v>
      </c>
      <c r="B264">
        <v>24</v>
      </c>
      <c r="C264" t="s">
        <v>13</v>
      </c>
      <c r="D264">
        <v>32.1</v>
      </c>
      <c r="E264">
        <v>0.61199999999999999</v>
      </c>
      <c r="F264">
        <v>95</v>
      </c>
      <c r="G264">
        <v>0</v>
      </c>
      <c r="H264">
        <v>0</v>
      </c>
      <c r="I264">
        <v>32</v>
      </c>
      <c r="J264" t="str">
        <f>VLOOKUP(B264,[1]Sheet1!$A$1:$B$12,2,TRUE)</f>
        <v>20-24</v>
      </c>
      <c r="K264" t="str">
        <f t="shared" si="8"/>
        <v>Not Diabetes</v>
      </c>
      <c r="L264" t="str">
        <f t="shared" si="9"/>
        <v>Obese</v>
      </c>
    </row>
    <row r="265" spans="1:12" x14ac:dyDescent="0.3">
      <c r="A265">
        <v>264</v>
      </c>
      <c r="B265">
        <v>63</v>
      </c>
      <c r="C265" t="s">
        <v>13</v>
      </c>
      <c r="D265">
        <v>32.4</v>
      </c>
      <c r="E265">
        <v>0.2</v>
      </c>
      <c r="F265">
        <v>142</v>
      </c>
      <c r="G265">
        <v>0</v>
      </c>
      <c r="H265">
        <v>0</v>
      </c>
      <c r="I265">
        <v>15</v>
      </c>
      <c r="J265" t="str">
        <f>VLOOKUP(B265,[1]Sheet1!$A$1:$B$12,2,TRUE)</f>
        <v>60-64</v>
      </c>
      <c r="K265" t="str">
        <f t="shared" si="8"/>
        <v>Not Diabetes</v>
      </c>
      <c r="L265" t="str">
        <f t="shared" si="9"/>
        <v>Obese</v>
      </c>
    </row>
    <row r="266" spans="1:12" x14ac:dyDescent="0.3">
      <c r="A266">
        <v>265</v>
      </c>
      <c r="B266">
        <v>35</v>
      </c>
      <c r="C266" t="s">
        <v>13</v>
      </c>
      <c r="D266">
        <v>32</v>
      </c>
      <c r="E266">
        <v>0.22600000000000001</v>
      </c>
      <c r="F266">
        <v>123</v>
      </c>
      <c r="G266">
        <v>0</v>
      </c>
      <c r="H266">
        <v>1</v>
      </c>
      <c r="I266">
        <v>0</v>
      </c>
      <c r="J266" t="str">
        <f>VLOOKUP(B266,[1]Sheet1!$A$1:$B$12,2,TRUE)</f>
        <v>35-39</v>
      </c>
      <c r="K266" t="str">
        <f t="shared" si="8"/>
        <v>Diabetes</v>
      </c>
      <c r="L266" t="str">
        <f t="shared" si="9"/>
        <v>Obese</v>
      </c>
    </row>
    <row r="267" spans="1:12" x14ac:dyDescent="0.3">
      <c r="A267">
        <v>266</v>
      </c>
      <c r="B267">
        <v>43</v>
      </c>
      <c r="C267" t="s">
        <v>13</v>
      </c>
      <c r="D267">
        <v>33.6</v>
      </c>
      <c r="E267">
        <v>0.997</v>
      </c>
      <c r="F267">
        <v>96</v>
      </c>
      <c r="G267">
        <v>67</v>
      </c>
      <c r="H267">
        <v>0</v>
      </c>
      <c r="I267">
        <v>18</v>
      </c>
      <c r="J267" t="str">
        <f>VLOOKUP(B267,[1]Sheet1!$A$1:$B$12,2,TRUE)</f>
        <v>40-44</v>
      </c>
      <c r="K267" t="str">
        <f t="shared" si="8"/>
        <v>Not Diabetes</v>
      </c>
      <c r="L267" t="str">
        <f t="shared" si="9"/>
        <v>Obese</v>
      </c>
    </row>
    <row r="268" spans="1:12" x14ac:dyDescent="0.3">
      <c r="A268">
        <v>267</v>
      </c>
      <c r="B268">
        <v>25</v>
      </c>
      <c r="C268" t="s">
        <v>13</v>
      </c>
      <c r="D268">
        <v>36.299999999999997</v>
      </c>
      <c r="E268">
        <v>0.93300000000000005</v>
      </c>
      <c r="F268">
        <v>138</v>
      </c>
      <c r="G268">
        <v>0</v>
      </c>
      <c r="H268">
        <v>1</v>
      </c>
      <c r="I268">
        <v>0</v>
      </c>
      <c r="J268" t="str">
        <f>VLOOKUP(B268,[1]Sheet1!$A$1:$B$12,2,TRUE)</f>
        <v>25-29</v>
      </c>
      <c r="K268" t="str">
        <f t="shared" si="8"/>
        <v>Diabetes</v>
      </c>
      <c r="L268" t="str">
        <f t="shared" si="9"/>
        <v>Obese</v>
      </c>
    </row>
    <row r="269" spans="1:12" x14ac:dyDescent="0.3">
      <c r="A269">
        <v>268</v>
      </c>
      <c r="B269">
        <v>24</v>
      </c>
      <c r="C269" t="s">
        <v>13</v>
      </c>
      <c r="D269">
        <v>40</v>
      </c>
      <c r="E269">
        <v>1.101</v>
      </c>
      <c r="F269">
        <v>128</v>
      </c>
      <c r="G269">
        <v>0</v>
      </c>
      <c r="H269">
        <v>0</v>
      </c>
      <c r="I269">
        <v>42</v>
      </c>
      <c r="J269" t="str">
        <f>VLOOKUP(B269,[1]Sheet1!$A$1:$B$12,2,TRUE)</f>
        <v>20-24</v>
      </c>
      <c r="K269" t="str">
        <f t="shared" si="8"/>
        <v>Not Diabetes</v>
      </c>
      <c r="L269" t="str">
        <f t="shared" si="9"/>
        <v>Obese</v>
      </c>
    </row>
    <row r="270" spans="1:12" x14ac:dyDescent="0.3">
      <c r="A270">
        <v>269</v>
      </c>
      <c r="B270">
        <v>21</v>
      </c>
      <c r="C270" t="s">
        <v>13</v>
      </c>
      <c r="D270">
        <v>25.1</v>
      </c>
      <c r="E270">
        <v>7.8E-2</v>
      </c>
      <c r="F270">
        <v>102</v>
      </c>
      <c r="G270">
        <v>0</v>
      </c>
      <c r="H270">
        <v>0</v>
      </c>
      <c r="I270">
        <v>0</v>
      </c>
      <c r="J270" t="str">
        <f>VLOOKUP(B270,[1]Sheet1!$A$1:$B$12,2,TRUE)</f>
        <v>20-24</v>
      </c>
      <c r="K270" t="str">
        <f t="shared" si="8"/>
        <v>Not Diabetes</v>
      </c>
      <c r="L270" t="str">
        <f t="shared" si="9"/>
        <v>Overweight</v>
      </c>
    </row>
    <row r="271" spans="1:12" x14ac:dyDescent="0.3">
      <c r="A271">
        <v>270</v>
      </c>
      <c r="B271">
        <v>28</v>
      </c>
      <c r="C271" t="s">
        <v>13</v>
      </c>
      <c r="D271">
        <v>27.5</v>
      </c>
      <c r="E271">
        <v>0.24</v>
      </c>
      <c r="F271">
        <v>146</v>
      </c>
      <c r="G271">
        <v>0</v>
      </c>
      <c r="H271">
        <v>1</v>
      </c>
      <c r="I271">
        <v>0</v>
      </c>
      <c r="J271" t="str">
        <f>VLOOKUP(B271,[1]Sheet1!$A$1:$B$12,2,TRUE)</f>
        <v>25-29</v>
      </c>
      <c r="K271" t="str">
        <f t="shared" si="8"/>
        <v>Diabetes</v>
      </c>
      <c r="L271" t="str">
        <f t="shared" si="9"/>
        <v>Overweight</v>
      </c>
    </row>
    <row r="272" spans="1:12" x14ac:dyDescent="0.3">
      <c r="A272">
        <v>271</v>
      </c>
      <c r="B272">
        <v>38</v>
      </c>
      <c r="C272" t="s">
        <v>13</v>
      </c>
      <c r="D272">
        <v>45.6</v>
      </c>
      <c r="E272">
        <v>1.1359999999999999</v>
      </c>
      <c r="F272">
        <v>101</v>
      </c>
      <c r="G272">
        <v>0</v>
      </c>
      <c r="H272">
        <v>1</v>
      </c>
      <c r="I272">
        <v>37</v>
      </c>
      <c r="J272" t="str">
        <f>VLOOKUP(B272,[1]Sheet1!$A$1:$B$12,2,TRUE)</f>
        <v>35-39</v>
      </c>
      <c r="K272" t="str">
        <f t="shared" si="8"/>
        <v>Diabetes</v>
      </c>
      <c r="L272" t="str">
        <f t="shared" si="9"/>
        <v>Obese</v>
      </c>
    </row>
    <row r="273" spans="1:12" x14ac:dyDescent="0.3">
      <c r="A273">
        <v>272</v>
      </c>
      <c r="B273">
        <v>21</v>
      </c>
      <c r="C273" t="s">
        <v>13</v>
      </c>
      <c r="D273">
        <v>25.2</v>
      </c>
      <c r="E273">
        <v>0.128</v>
      </c>
      <c r="F273">
        <v>108</v>
      </c>
      <c r="G273">
        <v>56</v>
      </c>
      <c r="H273">
        <v>0</v>
      </c>
      <c r="I273">
        <v>32</v>
      </c>
      <c r="J273" t="str">
        <f>VLOOKUP(B273,[1]Sheet1!$A$1:$B$12,2,TRUE)</f>
        <v>20-24</v>
      </c>
      <c r="K273" t="str">
        <f t="shared" si="8"/>
        <v>Not Diabetes</v>
      </c>
      <c r="L273" t="str">
        <f t="shared" si="9"/>
        <v>Overweight</v>
      </c>
    </row>
    <row r="274" spans="1:12" x14ac:dyDescent="0.3">
      <c r="A274">
        <v>273</v>
      </c>
      <c r="B274">
        <v>40</v>
      </c>
      <c r="C274" t="s">
        <v>13</v>
      </c>
      <c r="D274">
        <v>23</v>
      </c>
      <c r="E274">
        <v>0.254</v>
      </c>
      <c r="F274">
        <v>122</v>
      </c>
      <c r="G274">
        <v>0</v>
      </c>
      <c r="H274">
        <v>0</v>
      </c>
      <c r="I274">
        <v>0</v>
      </c>
      <c r="J274" t="str">
        <f>VLOOKUP(B274,[1]Sheet1!$A$1:$B$12,2,TRUE)</f>
        <v>40-44</v>
      </c>
      <c r="K274" t="str">
        <f t="shared" si="8"/>
        <v>Not Diabetes</v>
      </c>
      <c r="L274" t="str">
        <f t="shared" si="9"/>
        <v>Healthy Weight</v>
      </c>
    </row>
    <row r="275" spans="1:12" x14ac:dyDescent="0.3">
      <c r="A275">
        <v>274</v>
      </c>
      <c r="B275">
        <v>21</v>
      </c>
      <c r="C275" t="s">
        <v>13</v>
      </c>
      <c r="D275">
        <v>33.200000000000003</v>
      </c>
      <c r="E275">
        <v>0.42199999999999999</v>
      </c>
      <c r="F275">
        <v>71</v>
      </c>
      <c r="G275">
        <v>45</v>
      </c>
      <c r="H275">
        <v>0</v>
      </c>
      <c r="I275">
        <v>50</v>
      </c>
      <c r="J275" t="str">
        <f>VLOOKUP(B275,[1]Sheet1!$A$1:$B$12,2,TRUE)</f>
        <v>20-24</v>
      </c>
      <c r="K275" t="str">
        <f t="shared" si="8"/>
        <v>Not Diabetes</v>
      </c>
      <c r="L275" t="str">
        <f t="shared" si="9"/>
        <v>Obese</v>
      </c>
    </row>
    <row r="276" spans="1:12" x14ac:dyDescent="0.3">
      <c r="A276">
        <v>275</v>
      </c>
      <c r="B276">
        <v>52</v>
      </c>
      <c r="C276" t="s">
        <v>13</v>
      </c>
      <c r="D276">
        <v>34.200000000000003</v>
      </c>
      <c r="E276">
        <v>0.251</v>
      </c>
      <c r="F276">
        <v>106</v>
      </c>
      <c r="G276">
        <v>0</v>
      </c>
      <c r="H276">
        <v>0</v>
      </c>
      <c r="I276">
        <v>0</v>
      </c>
      <c r="J276" t="str">
        <f>VLOOKUP(B276,[1]Sheet1!$A$1:$B$12,2,TRUE)</f>
        <v>50-54</v>
      </c>
      <c r="K276" t="str">
        <f t="shared" si="8"/>
        <v>Not Diabetes</v>
      </c>
      <c r="L276" t="str">
        <f t="shared" si="9"/>
        <v>Obese</v>
      </c>
    </row>
    <row r="277" spans="1:12" x14ac:dyDescent="0.3">
      <c r="A277">
        <v>276</v>
      </c>
      <c r="B277">
        <v>25</v>
      </c>
      <c r="C277" t="s">
        <v>13</v>
      </c>
      <c r="D277">
        <v>40.5</v>
      </c>
      <c r="E277">
        <v>0.67700000000000005</v>
      </c>
      <c r="F277">
        <v>100</v>
      </c>
      <c r="G277">
        <v>57</v>
      </c>
      <c r="H277">
        <v>0</v>
      </c>
      <c r="I277">
        <v>52</v>
      </c>
      <c r="J277" t="str">
        <f>VLOOKUP(B277,[1]Sheet1!$A$1:$B$12,2,TRUE)</f>
        <v>25-29</v>
      </c>
      <c r="K277" t="str">
        <f t="shared" si="8"/>
        <v>Not Diabetes</v>
      </c>
      <c r="L277" t="str">
        <f t="shared" si="9"/>
        <v>Obese</v>
      </c>
    </row>
    <row r="278" spans="1:12" x14ac:dyDescent="0.3">
      <c r="A278">
        <v>277</v>
      </c>
      <c r="B278">
        <v>29</v>
      </c>
      <c r="C278" t="s">
        <v>13</v>
      </c>
      <c r="D278">
        <v>26.5</v>
      </c>
      <c r="E278">
        <v>0.29599999999999999</v>
      </c>
      <c r="F278">
        <v>106</v>
      </c>
      <c r="G278">
        <v>0</v>
      </c>
      <c r="H278">
        <v>1</v>
      </c>
      <c r="I278">
        <v>24</v>
      </c>
      <c r="J278" t="str">
        <f>VLOOKUP(B278,[1]Sheet1!$A$1:$B$12,2,TRUE)</f>
        <v>25-29</v>
      </c>
      <c r="K278" t="str">
        <f t="shared" si="8"/>
        <v>Diabetes</v>
      </c>
      <c r="L278" t="str">
        <f t="shared" si="9"/>
        <v>Overweight</v>
      </c>
    </row>
    <row r="279" spans="1:12" x14ac:dyDescent="0.3">
      <c r="A279">
        <v>278</v>
      </c>
      <c r="B279">
        <v>23</v>
      </c>
      <c r="C279" t="s">
        <v>13</v>
      </c>
      <c r="D279">
        <v>27.8</v>
      </c>
      <c r="E279">
        <v>0.45400000000000001</v>
      </c>
      <c r="F279">
        <v>104</v>
      </c>
      <c r="G279">
        <v>116</v>
      </c>
      <c r="H279">
        <v>0</v>
      </c>
      <c r="I279">
        <v>23</v>
      </c>
      <c r="J279" t="str">
        <f>VLOOKUP(B279,[1]Sheet1!$A$1:$B$12,2,TRUE)</f>
        <v>20-24</v>
      </c>
      <c r="K279" t="str">
        <f t="shared" si="8"/>
        <v>Not Diabetes</v>
      </c>
      <c r="L279" t="str">
        <f t="shared" si="9"/>
        <v>Overweight</v>
      </c>
    </row>
    <row r="280" spans="1:12" x14ac:dyDescent="0.3">
      <c r="A280">
        <v>279</v>
      </c>
      <c r="B280">
        <v>57</v>
      </c>
      <c r="C280" t="s">
        <v>13</v>
      </c>
      <c r="D280">
        <v>24.9</v>
      </c>
      <c r="E280">
        <v>0.74399999999999999</v>
      </c>
      <c r="F280">
        <v>114</v>
      </c>
      <c r="G280">
        <v>0</v>
      </c>
      <c r="H280">
        <v>0</v>
      </c>
      <c r="I280">
        <v>0</v>
      </c>
      <c r="J280" t="str">
        <f>VLOOKUP(B280,[1]Sheet1!$A$1:$B$12,2,TRUE)</f>
        <v>55-59</v>
      </c>
      <c r="K280" t="str">
        <f t="shared" si="8"/>
        <v>Not Diabetes</v>
      </c>
      <c r="L280" t="str">
        <f t="shared" si="9"/>
        <v>Healthy Weight</v>
      </c>
    </row>
    <row r="281" spans="1:12" x14ac:dyDescent="0.3">
      <c r="A281">
        <v>280</v>
      </c>
      <c r="B281">
        <v>22</v>
      </c>
      <c r="C281" t="s">
        <v>13</v>
      </c>
      <c r="D281">
        <v>25.3</v>
      </c>
      <c r="E281">
        <v>0.88100000000000001</v>
      </c>
      <c r="F281">
        <v>108</v>
      </c>
      <c r="G281">
        <v>278</v>
      </c>
      <c r="H281">
        <v>0</v>
      </c>
      <c r="I281">
        <v>10</v>
      </c>
      <c r="J281" t="str">
        <f>VLOOKUP(B281,[1]Sheet1!$A$1:$B$12,2,TRUE)</f>
        <v>20-24</v>
      </c>
      <c r="K281" t="str">
        <f t="shared" si="8"/>
        <v>Not Diabetes</v>
      </c>
      <c r="L281" t="str">
        <f t="shared" si="9"/>
        <v>Overweight</v>
      </c>
    </row>
    <row r="282" spans="1:12" x14ac:dyDescent="0.3">
      <c r="A282">
        <v>281</v>
      </c>
      <c r="B282">
        <v>28</v>
      </c>
      <c r="C282" t="s">
        <v>13</v>
      </c>
      <c r="D282">
        <v>37.9</v>
      </c>
      <c r="E282">
        <v>0.33400000000000002</v>
      </c>
      <c r="F282">
        <v>146</v>
      </c>
      <c r="G282">
        <v>0</v>
      </c>
      <c r="H282">
        <v>1</v>
      </c>
      <c r="I282">
        <v>0</v>
      </c>
      <c r="J282" t="str">
        <f>VLOOKUP(B282,[1]Sheet1!$A$1:$B$12,2,TRUE)</f>
        <v>25-29</v>
      </c>
      <c r="K282" t="str">
        <f t="shared" si="8"/>
        <v>Diabetes</v>
      </c>
      <c r="L282" t="str">
        <f t="shared" si="9"/>
        <v>Obese</v>
      </c>
    </row>
    <row r="283" spans="1:12" x14ac:dyDescent="0.3">
      <c r="A283">
        <v>282</v>
      </c>
      <c r="B283">
        <v>39</v>
      </c>
      <c r="C283" t="s">
        <v>13</v>
      </c>
      <c r="D283">
        <v>35.9</v>
      </c>
      <c r="E283">
        <v>0.28000000000000003</v>
      </c>
      <c r="F283">
        <v>129</v>
      </c>
      <c r="G283">
        <v>122</v>
      </c>
      <c r="H283">
        <v>0</v>
      </c>
      <c r="I283">
        <v>28</v>
      </c>
      <c r="J283" t="str">
        <f>VLOOKUP(B283,[1]Sheet1!$A$1:$B$12,2,TRUE)</f>
        <v>35-39</v>
      </c>
      <c r="K283" t="str">
        <f t="shared" si="8"/>
        <v>Not Diabetes</v>
      </c>
      <c r="L283" t="str">
        <f t="shared" si="9"/>
        <v>Obese</v>
      </c>
    </row>
    <row r="284" spans="1:12" x14ac:dyDescent="0.3">
      <c r="A284">
        <v>283</v>
      </c>
      <c r="B284">
        <v>37</v>
      </c>
      <c r="C284" t="s">
        <v>13</v>
      </c>
      <c r="D284">
        <v>32.4</v>
      </c>
      <c r="E284">
        <v>0.26200000000000001</v>
      </c>
      <c r="F284">
        <v>133</v>
      </c>
      <c r="G284">
        <v>155</v>
      </c>
      <c r="H284">
        <v>0</v>
      </c>
      <c r="I284">
        <v>15</v>
      </c>
      <c r="J284" t="str">
        <f>VLOOKUP(B284,[1]Sheet1!$A$1:$B$12,2,TRUE)</f>
        <v>35-39</v>
      </c>
      <c r="K284" t="str">
        <f t="shared" si="8"/>
        <v>Not Diabetes</v>
      </c>
      <c r="L284" t="str">
        <f t="shared" si="9"/>
        <v>Obese</v>
      </c>
    </row>
    <row r="285" spans="1:12" x14ac:dyDescent="0.3">
      <c r="A285">
        <v>284</v>
      </c>
      <c r="B285">
        <v>47</v>
      </c>
      <c r="C285" t="s">
        <v>13</v>
      </c>
      <c r="D285">
        <v>30.4</v>
      </c>
      <c r="E285">
        <v>0.16500000000000001</v>
      </c>
      <c r="F285">
        <v>161</v>
      </c>
      <c r="G285">
        <v>0</v>
      </c>
      <c r="H285">
        <v>1</v>
      </c>
      <c r="I285">
        <v>0</v>
      </c>
      <c r="J285" t="str">
        <f>VLOOKUP(B285,[1]Sheet1!$A$1:$B$12,2,TRUE)</f>
        <v>45-49</v>
      </c>
      <c r="K285" t="str">
        <f t="shared" si="8"/>
        <v>Diabetes</v>
      </c>
      <c r="L285" t="str">
        <f t="shared" si="9"/>
        <v>Obese</v>
      </c>
    </row>
    <row r="286" spans="1:12" x14ac:dyDescent="0.3">
      <c r="A286">
        <v>285</v>
      </c>
      <c r="B286">
        <v>52</v>
      </c>
      <c r="C286" t="s">
        <v>13</v>
      </c>
      <c r="D286">
        <v>27</v>
      </c>
      <c r="E286">
        <v>0.25900000000000001</v>
      </c>
      <c r="F286">
        <v>108</v>
      </c>
      <c r="G286">
        <v>0</v>
      </c>
      <c r="H286">
        <v>1</v>
      </c>
      <c r="I286">
        <v>0</v>
      </c>
      <c r="J286" t="str">
        <f>VLOOKUP(B286,[1]Sheet1!$A$1:$B$12,2,TRUE)</f>
        <v>50-54</v>
      </c>
      <c r="K286" t="str">
        <f t="shared" si="8"/>
        <v>Diabetes</v>
      </c>
      <c r="L286" t="str">
        <f t="shared" si="9"/>
        <v>Overweight</v>
      </c>
    </row>
    <row r="287" spans="1:12" x14ac:dyDescent="0.3">
      <c r="A287">
        <v>286</v>
      </c>
      <c r="B287">
        <v>51</v>
      </c>
      <c r="C287" t="s">
        <v>13</v>
      </c>
      <c r="D287">
        <v>26</v>
      </c>
      <c r="E287">
        <v>0.64700000000000002</v>
      </c>
      <c r="F287">
        <v>136</v>
      </c>
      <c r="G287">
        <v>135</v>
      </c>
      <c r="H287">
        <v>0</v>
      </c>
      <c r="I287">
        <v>26</v>
      </c>
      <c r="J287" t="str">
        <f>VLOOKUP(B287,[1]Sheet1!$A$1:$B$12,2,TRUE)</f>
        <v>50-54</v>
      </c>
      <c r="K287" t="str">
        <f t="shared" si="8"/>
        <v>Not Diabetes</v>
      </c>
      <c r="L287" t="str">
        <f t="shared" si="9"/>
        <v>Overweight</v>
      </c>
    </row>
    <row r="288" spans="1:12" x14ac:dyDescent="0.3">
      <c r="A288">
        <v>287</v>
      </c>
      <c r="B288">
        <v>34</v>
      </c>
      <c r="C288" t="s">
        <v>13</v>
      </c>
      <c r="D288">
        <v>38.700000000000003</v>
      </c>
      <c r="E288">
        <v>0.61899999999999999</v>
      </c>
      <c r="F288">
        <v>155</v>
      </c>
      <c r="G288">
        <v>545</v>
      </c>
      <c r="H288">
        <v>0</v>
      </c>
      <c r="I288">
        <v>44</v>
      </c>
      <c r="J288" t="str">
        <f>VLOOKUP(B288,[1]Sheet1!$A$1:$B$12,2,TRUE)</f>
        <v>30-34</v>
      </c>
      <c r="K288" t="str">
        <f t="shared" si="8"/>
        <v>Not Diabetes</v>
      </c>
      <c r="L288" t="str">
        <f t="shared" si="9"/>
        <v>Obese</v>
      </c>
    </row>
    <row r="289" spans="1:12" x14ac:dyDescent="0.3">
      <c r="A289">
        <v>288</v>
      </c>
      <c r="B289">
        <v>29</v>
      </c>
      <c r="C289" t="s">
        <v>13</v>
      </c>
      <c r="D289">
        <v>45.6</v>
      </c>
      <c r="E289">
        <v>0.80800000000000005</v>
      </c>
      <c r="F289">
        <v>119</v>
      </c>
      <c r="G289">
        <v>220</v>
      </c>
      <c r="H289">
        <v>1</v>
      </c>
      <c r="I289">
        <v>39</v>
      </c>
      <c r="J289" t="str">
        <f>VLOOKUP(B289,[1]Sheet1!$A$1:$B$12,2,TRUE)</f>
        <v>25-29</v>
      </c>
      <c r="K289" t="str">
        <f t="shared" si="8"/>
        <v>Diabetes</v>
      </c>
      <c r="L289" t="str">
        <f t="shared" si="9"/>
        <v>Obese</v>
      </c>
    </row>
    <row r="290" spans="1:12" x14ac:dyDescent="0.3">
      <c r="A290">
        <v>289</v>
      </c>
      <c r="B290">
        <v>26</v>
      </c>
      <c r="C290" t="s">
        <v>13</v>
      </c>
      <c r="D290">
        <v>20.8</v>
      </c>
      <c r="E290">
        <v>0.34</v>
      </c>
      <c r="F290">
        <v>96</v>
      </c>
      <c r="G290">
        <v>49</v>
      </c>
      <c r="H290">
        <v>0</v>
      </c>
      <c r="I290">
        <v>17</v>
      </c>
      <c r="J290" t="str">
        <f>VLOOKUP(B290,[1]Sheet1!$A$1:$B$12,2,TRUE)</f>
        <v>25-29</v>
      </c>
      <c r="K290" t="str">
        <f t="shared" si="8"/>
        <v>Not Diabetes</v>
      </c>
      <c r="L290" t="str">
        <f t="shared" si="9"/>
        <v>Healthy Weight</v>
      </c>
    </row>
    <row r="291" spans="1:12" x14ac:dyDescent="0.3">
      <c r="A291">
        <v>290</v>
      </c>
      <c r="B291">
        <v>33</v>
      </c>
      <c r="C291" t="s">
        <v>13</v>
      </c>
      <c r="D291">
        <v>36.1</v>
      </c>
      <c r="E291">
        <v>0.26300000000000001</v>
      </c>
      <c r="F291">
        <v>108</v>
      </c>
      <c r="G291">
        <v>75</v>
      </c>
      <c r="H291">
        <v>0</v>
      </c>
      <c r="I291">
        <v>43</v>
      </c>
      <c r="J291" t="str">
        <f>VLOOKUP(B291,[1]Sheet1!$A$1:$B$12,2,TRUE)</f>
        <v>30-34</v>
      </c>
      <c r="K291" t="str">
        <f t="shared" si="8"/>
        <v>Not Diabetes</v>
      </c>
      <c r="L291" t="str">
        <f t="shared" si="9"/>
        <v>Obese</v>
      </c>
    </row>
    <row r="292" spans="1:12" x14ac:dyDescent="0.3">
      <c r="A292">
        <v>291</v>
      </c>
      <c r="B292">
        <v>21</v>
      </c>
      <c r="C292" t="s">
        <v>13</v>
      </c>
      <c r="D292">
        <v>36.9</v>
      </c>
      <c r="E292">
        <v>0.434</v>
      </c>
      <c r="F292">
        <v>78</v>
      </c>
      <c r="G292">
        <v>40</v>
      </c>
      <c r="H292">
        <v>0</v>
      </c>
      <c r="I292">
        <v>29</v>
      </c>
      <c r="J292" t="str">
        <f>VLOOKUP(B292,[1]Sheet1!$A$1:$B$12,2,TRUE)</f>
        <v>20-24</v>
      </c>
      <c r="K292" t="str">
        <f t="shared" si="8"/>
        <v>Not Diabetes</v>
      </c>
      <c r="L292" t="str">
        <f t="shared" si="9"/>
        <v>Obese</v>
      </c>
    </row>
    <row r="293" spans="1:12" x14ac:dyDescent="0.3">
      <c r="A293">
        <v>292</v>
      </c>
      <c r="B293">
        <v>25</v>
      </c>
      <c r="C293" t="s">
        <v>13</v>
      </c>
      <c r="D293">
        <v>36.6</v>
      </c>
      <c r="E293">
        <v>0.75700000000000001</v>
      </c>
      <c r="F293">
        <v>107</v>
      </c>
      <c r="G293">
        <v>74</v>
      </c>
      <c r="H293">
        <v>1</v>
      </c>
      <c r="I293">
        <v>30</v>
      </c>
      <c r="J293" t="str">
        <f>VLOOKUP(B293,[1]Sheet1!$A$1:$B$12,2,TRUE)</f>
        <v>25-29</v>
      </c>
      <c r="K293" t="str">
        <f t="shared" si="8"/>
        <v>Diabetes</v>
      </c>
      <c r="L293" t="str">
        <f t="shared" si="9"/>
        <v>Obese</v>
      </c>
    </row>
    <row r="294" spans="1:12" x14ac:dyDescent="0.3">
      <c r="A294">
        <v>293</v>
      </c>
      <c r="B294">
        <v>31</v>
      </c>
      <c r="C294" t="s">
        <v>13</v>
      </c>
      <c r="D294">
        <v>43.3</v>
      </c>
      <c r="E294">
        <v>1.224</v>
      </c>
      <c r="F294">
        <v>128</v>
      </c>
      <c r="G294">
        <v>182</v>
      </c>
      <c r="H294">
        <v>1</v>
      </c>
      <c r="I294">
        <v>37</v>
      </c>
      <c r="J294" t="str">
        <f>VLOOKUP(B294,[1]Sheet1!$A$1:$B$12,2,TRUE)</f>
        <v>30-34</v>
      </c>
      <c r="K294" t="str">
        <f t="shared" si="8"/>
        <v>Diabetes</v>
      </c>
      <c r="L294" t="str">
        <f t="shared" si="9"/>
        <v>Obese</v>
      </c>
    </row>
    <row r="295" spans="1:12" x14ac:dyDescent="0.3">
      <c r="A295">
        <v>294</v>
      </c>
      <c r="B295">
        <v>24</v>
      </c>
      <c r="C295" t="s">
        <v>13</v>
      </c>
      <c r="D295">
        <v>40.5</v>
      </c>
      <c r="E295">
        <v>0.61299999999999999</v>
      </c>
      <c r="F295">
        <v>128</v>
      </c>
      <c r="G295">
        <v>194</v>
      </c>
      <c r="H295">
        <v>1</v>
      </c>
      <c r="I295">
        <v>45</v>
      </c>
      <c r="J295" t="str">
        <f>VLOOKUP(B295,[1]Sheet1!$A$1:$B$12,2,TRUE)</f>
        <v>20-24</v>
      </c>
      <c r="K295" t="str">
        <f t="shared" si="8"/>
        <v>Diabetes</v>
      </c>
      <c r="L295" t="str">
        <f t="shared" si="9"/>
        <v>Obese</v>
      </c>
    </row>
    <row r="296" spans="1:12" x14ac:dyDescent="0.3">
      <c r="A296">
        <v>295</v>
      </c>
      <c r="B296">
        <v>65</v>
      </c>
      <c r="C296" t="s">
        <v>13</v>
      </c>
      <c r="D296">
        <v>21.9</v>
      </c>
      <c r="E296">
        <v>0.254</v>
      </c>
      <c r="F296">
        <v>161</v>
      </c>
      <c r="G296">
        <v>0</v>
      </c>
      <c r="H296">
        <v>0</v>
      </c>
      <c r="I296">
        <v>0</v>
      </c>
      <c r="J296" t="str">
        <f>VLOOKUP(B296,[1]Sheet1!$A$1:$B$12,2,TRUE)</f>
        <v>65-69</v>
      </c>
      <c r="K296" t="str">
        <f t="shared" si="8"/>
        <v>Not Diabetes</v>
      </c>
      <c r="L296" t="str">
        <f t="shared" si="9"/>
        <v>Healthy Weight</v>
      </c>
    </row>
    <row r="297" spans="1:12" x14ac:dyDescent="0.3">
      <c r="A297">
        <v>296</v>
      </c>
      <c r="B297">
        <v>28</v>
      </c>
      <c r="C297" t="s">
        <v>13</v>
      </c>
      <c r="D297">
        <v>35.5</v>
      </c>
      <c r="E297">
        <v>0.69199999999999995</v>
      </c>
      <c r="F297">
        <v>151</v>
      </c>
      <c r="G297">
        <v>120</v>
      </c>
      <c r="H297">
        <v>0</v>
      </c>
      <c r="I297">
        <v>31</v>
      </c>
      <c r="J297" t="str">
        <f>VLOOKUP(B297,[1]Sheet1!$A$1:$B$12,2,TRUE)</f>
        <v>25-29</v>
      </c>
      <c r="K297" t="str">
        <f t="shared" si="8"/>
        <v>Not Diabetes</v>
      </c>
      <c r="L297" t="str">
        <f t="shared" si="9"/>
        <v>Obese</v>
      </c>
    </row>
    <row r="298" spans="1:12" x14ac:dyDescent="0.3">
      <c r="A298">
        <v>297</v>
      </c>
      <c r="B298">
        <v>29</v>
      </c>
      <c r="C298" t="s">
        <v>13</v>
      </c>
      <c r="D298">
        <v>28</v>
      </c>
      <c r="E298">
        <v>0.33700000000000002</v>
      </c>
      <c r="F298">
        <v>146</v>
      </c>
      <c r="G298">
        <v>360</v>
      </c>
      <c r="H298">
        <v>1</v>
      </c>
      <c r="I298">
        <v>38</v>
      </c>
      <c r="J298" t="str">
        <f>VLOOKUP(B298,[1]Sheet1!$A$1:$B$12,2,TRUE)</f>
        <v>25-29</v>
      </c>
      <c r="K298" t="str">
        <f t="shared" si="8"/>
        <v>Diabetes</v>
      </c>
      <c r="L298" t="str">
        <f t="shared" si="9"/>
        <v>Overweight</v>
      </c>
    </row>
    <row r="299" spans="1:12" x14ac:dyDescent="0.3">
      <c r="A299">
        <v>298</v>
      </c>
      <c r="B299">
        <v>24</v>
      </c>
      <c r="C299" t="s">
        <v>13</v>
      </c>
      <c r="D299">
        <v>30.7</v>
      </c>
      <c r="E299">
        <v>0.52</v>
      </c>
      <c r="F299">
        <v>126</v>
      </c>
      <c r="G299">
        <v>215</v>
      </c>
      <c r="H299">
        <v>0</v>
      </c>
      <c r="I299">
        <v>29</v>
      </c>
      <c r="J299" t="str">
        <f>VLOOKUP(B299,[1]Sheet1!$A$1:$B$12,2,TRUE)</f>
        <v>20-24</v>
      </c>
      <c r="K299" t="str">
        <f t="shared" si="8"/>
        <v>Not Diabetes</v>
      </c>
      <c r="L299" t="str">
        <f t="shared" si="9"/>
        <v>Obese</v>
      </c>
    </row>
    <row r="300" spans="1:12" x14ac:dyDescent="0.3">
      <c r="A300">
        <v>299</v>
      </c>
      <c r="B300">
        <v>46</v>
      </c>
      <c r="C300" t="s">
        <v>13</v>
      </c>
      <c r="D300">
        <v>36.6</v>
      </c>
      <c r="E300">
        <v>0.41199999999999998</v>
      </c>
      <c r="F300">
        <v>100</v>
      </c>
      <c r="G300">
        <v>184</v>
      </c>
      <c r="H300">
        <v>1</v>
      </c>
      <c r="I300">
        <v>25</v>
      </c>
      <c r="J300" t="str">
        <f>VLOOKUP(B300,[1]Sheet1!$A$1:$B$12,2,TRUE)</f>
        <v>45-49</v>
      </c>
      <c r="K300" t="str">
        <f t="shared" si="8"/>
        <v>Diabetes</v>
      </c>
      <c r="L300" t="str">
        <f t="shared" si="9"/>
        <v>Obese</v>
      </c>
    </row>
    <row r="301" spans="1:12" x14ac:dyDescent="0.3">
      <c r="A301">
        <v>300</v>
      </c>
      <c r="B301">
        <v>58</v>
      </c>
      <c r="C301" t="s">
        <v>13</v>
      </c>
      <c r="D301">
        <v>23.6</v>
      </c>
      <c r="E301">
        <v>0.84</v>
      </c>
      <c r="F301">
        <v>112</v>
      </c>
      <c r="G301">
        <v>0</v>
      </c>
      <c r="H301">
        <v>0</v>
      </c>
      <c r="I301">
        <v>0</v>
      </c>
      <c r="J301" t="str">
        <f>VLOOKUP(B301,[1]Sheet1!$A$1:$B$12,2,TRUE)</f>
        <v>55-59</v>
      </c>
      <c r="K301" t="str">
        <f t="shared" si="8"/>
        <v>Not Diabetes</v>
      </c>
      <c r="L301" t="str">
        <f t="shared" si="9"/>
        <v>Healthy Weight</v>
      </c>
    </row>
    <row r="302" spans="1:12" x14ac:dyDescent="0.3">
      <c r="A302">
        <v>301</v>
      </c>
      <c r="B302">
        <v>30</v>
      </c>
      <c r="C302" t="s">
        <v>13</v>
      </c>
      <c r="D302">
        <v>32.299999999999997</v>
      </c>
      <c r="E302">
        <v>0.83899999999999997</v>
      </c>
      <c r="F302">
        <v>167</v>
      </c>
      <c r="G302">
        <v>0</v>
      </c>
      <c r="H302">
        <v>1</v>
      </c>
      <c r="I302">
        <v>0</v>
      </c>
      <c r="J302" t="str">
        <f>VLOOKUP(B302,[1]Sheet1!$A$1:$B$12,2,TRUE)</f>
        <v>30-34</v>
      </c>
      <c r="K302" t="str">
        <f t="shared" si="8"/>
        <v>Diabetes</v>
      </c>
      <c r="L302" t="str">
        <f t="shared" si="9"/>
        <v>Obese</v>
      </c>
    </row>
    <row r="303" spans="1:12" x14ac:dyDescent="0.3">
      <c r="A303">
        <v>302</v>
      </c>
      <c r="B303">
        <v>25</v>
      </c>
      <c r="C303" t="s">
        <v>13</v>
      </c>
      <c r="D303">
        <v>31.6</v>
      </c>
      <c r="E303">
        <v>0.42199999999999999</v>
      </c>
      <c r="F303">
        <v>144</v>
      </c>
      <c r="G303">
        <v>135</v>
      </c>
      <c r="H303">
        <v>1</v>
      </c>
      <c r="I303">
        <v>33</v>
      </c>
      <c r="J303" t="str">
        <f>VLOOKUP(B303,[1]Sheet1!$A$1:$B$12,2,TRUE)</f>
        <v>25-29</v>
      </c>
      <c r="K303" t="str">
        <f t="shared" si="8"/>
        <v>Diabetes</v>
      </c>
      <c r="L303" t="str">
        <f t="shared" si="9"/>
        <v>Obese</v>
      </c>
    </row>
    <row r="304" spans="1:12" x14ac:dyDescent="0.3">
      <c r="A304">
        <v>303</v>
      </c>
      <c r="B304">
        <v>35</v>
      </c>
      <c r="C304" t="s">
        <v>13</v>
      </c>
      <c r="D304">
        <v>35.799999999999997</v>
      </c>
      <c r="E304">
        <v>0.156</v>
      </c>
      <c r="F304">
        <v>77</v>
      </c>
      <c r="G304">
        <v>42</v>
      </c>
      <c r="H304">
        <v>0</v>
      </c>
      <c r="I304">
        <v>41</v>
      </c>
      <c r="J304" t="str">
        <f>VLOOKUP(B304,[1]Sheet1!$A$1:$B$12,2,TRUE)</f>
        <v>35-39</v>
      </c>
      <c r="K304" t="str">
        <f t="shared" si="8"/>
        <v>Not Diabetes</v>
      </c>
      <c r="L304" t="str">
        <f t="shared" si="9"/>
        <v>Obese</v>
      </c>
    </row>
    <row r="305" spans="1:12" x14ac:dyDescent="0.3">
      <c r="A305">
        <v>304</v>
      </c>
      <c r="B305">
        <v>28</v>
      </c>
      <c r="C305" t="s">
        <v>13</v>
      </c>
      <c r="D305">
        <v>52.9</v>
      </c>
      <c r="E305">
        <v>0.20899999999999999</v>
      </c>
      <c r="F305">
        <v>115</v>
      </c>
      <c r="G305">
        <v>0</v>
      </c>
      <c r="H305">
        <v>1</v>
      </c>
      <c r="I305">
        <v>0</v>
      </c>
      <c r="J305" t="str">
        <f>VLOOKUP(B305,[1]Sheet1!$A$1:$B$12,2,TRUE)</f>
        <v>25-29</v>
      </c>
      <c r="K305" t="str">
        <f t="shared" si="8"/>
        <v>Diabetes</v>
      </c>
      <c r="L305" t="str">
        <f t="shared" si="9"/>
        <v>Obese</v>
      </c>
    </row>
    <row r="306" spans="1:12" x14ac:dyDescent="0.3">
      <c r="A306">
        <v>305</v>
      </c>
      <c r="B306">
        <v>37</v>
      </c>
      <c r="C306" t="s">
        <v>13</v>
      </c>
      <c r="D306">
        <v>21</v>
      </c>
      <c r="E306">
        <v>0.20699999999999999</v>
      </c>
      <c r="F306">
        <v>150</v>
      </c>
      <c r="G306">
        <v>0</v>
      </c>
      <c r="H306">
        <v>0</v>
      </c>
      <c r="I306">
        <v>0</v>
      </c>
      <c r="J306" t="str">
        <f>VLOOKUP(B306,[1]Sheet1!$A$1:$B$12,2,TRUE)</f>
        <v>35-39</v>
      </c>
      <c r="K306" t="str">
        <f t="shared" si="8"/>
        <v>Not Diabetes</v>
      </c>
      <c r="L306" t="str">
        <f t="shared" si="9"/>
        <v>Healthy Weight</v>
      </c>
    </row>
    <row r="307" spans="1:12" x14ac:dyDescent="0.3">
      <c r="A307">
        <v>306</v>
      </c>
      <c r="B307">
        <v>29</v>
      </c>
      <c r="C307" t="s">
        <v>13</v>
      </c>
      <c r="D307">
        <v>39.700000000000003</v>
      </c>
      <c r="E307">
        <v>0.215</v>
      </c>
      <c r="F307">
        <v>120</v>
      </c>
      <c r="G307">
        <v>105</v>
      </c>
      <c r="H307">
        <v>0</v>
      </c>
      <c r="I307">
        <v>37</v>
      </c>
      <c r="J307" t="str">
        <f>VLOOKUP(B307,[1]Sheet1!$A$1:$B$12,2,TRUE)</f>
        <v>25-29</v>
      </c>
      <c r="K307" t="str">
        <f t="shared" si="8"/>
        <v>Not Diabetes</v>
      </c>
      <c r="L307" t="str">
        <f t="shared" si="9"/>
        <v>Obese</v>
      </c>
    </row>
    <row r="308" spans="1:12" x14ac:dyDescent="0.3">
      <c r="A308">
        <v>307</v>
      </c>
      <c r="B308">
        <v>47</v>
      </c>
      <c r="C308" t="s">
        <v>13</v>
      </c>
      <c r="D308">
        <v>25.5</v>
      </c>
      <c r="E308">
        <v>0.32600000000000001</v>
      </c>
      <c r="F308">
        <v>161</v>
      </c>
      <c r="G308">
        <v>132</v>
      </c>
      <c r="H308">
        <v>1</v>
      </c>
      <c r="I308">
        <v>23</v>
      </c>
      <c r="J308" t="str">
        <f>VLOOKUP(B308,[1]Sheet1!$A$1:$B$12,2,TRUE)</f>
        <v>45-49</v>
      </c>
      <c r="K308" t="str">
        <f t="shared" si="8"/>
        <v>Diabetes</v>
      </c>
      <c r="L308" t="str">
        <f t="shared" si="9"/>
        <v>Overweight</v>
      </c>
    </row>
    <row r="309" spans="1:12" x14ac:dyDescent="0.3">
      <c r="A309">
        <v>308</v>
      </c>
      <c r="B309">
        <v>21</v>
      </c>
      <c r="C309" t="s">
        <v>13</v>
      </c>
      <c r="D309">
        <v>24.8</v>
      </c>
      <c r="E309">
        <v>0.14299999999999999</v>
      </c>
      <c r="F309">
        <v>137</v>
      </c>
      <c r="G309">
        <v>148</v>
      </c>
      <c r="H309">
        <v>0</v>
      </c>
      <c r="I309">
        <v>14</v>
      </c>
      <c r="J309" t="str">
        <f>VLOOKUP(B309,[1]Sheet1!$A$1:$B$12,2,TRUE)</f>
        <v>20-24</v>
      </c>
      <c r="K309" t="str">
        <f t="shared" si="8"/>
        <v>Not Diabetes</v>
      </c>
      <c r="L309" t="str">
        <f t="shared" si="9"/>
        <v>Healthy Weight</v>
      </c>
    </row>
    <row r="310" spans="1:12" x14ac:dyDescent="0.3">
      <c r="A310">
        <v>309</v>
      </c>
      <c r="B310">
        <v>25</v>
      </c>
      <c r="C310" t="s">
        <v>13</v>
      </c>
      <c r="D310">
        <v>30.5</v>
      </c>
      <c r="E310">
        <v>1.391</v>
      </c>
      <c r="F310">
        <v>128</v>
      </c>
      <c r="G310">
        <v>180</v>
      </c>
      <c r="H310">
        <v>1</v>
      </c>
      <c r="I310">
        <v>19</v>
      </c>
      <c r="J310" t="str">
        <f>VLOOKUP(B310,[1]Sheet1!$A$1:$B$12,2,TRUE)</f>
        <v>25-29</v>
      </c>
      <c r="K310" t="str">
        <f t="shared" si="8"/>
        <v>Diabetes</v>
      </c>
      <c r="L310" t="str">
        <f t="shared" si="9"/>
        <v>Obese</v>
      </c>
    </row>
    <row r="311" spans="1:12" x14ac:dyDescent="0.3">
      <c r="A311">
        <v>310</v>
      </c>
      <c r="B311">
        <v>30</v>
      </c>
      <c r="C311" t="s">
        <v>13</v>
      </c>
      <c r="D311">
        <v>32.9</v>
      </c>
      <c r="E311">
        <v>0.875</v>
      </c>
      <c r="F311">
        <v>124</v>
      </c>
      <c r="G311">
        <v>205</v>
      </c>
      <c r="H311">
        <v>1</v>
      </c>
      <c r="I311">
        <v>28</v>
      </c>
      <c r="J311" t="str">
        <f>VLOOKUP(B311,[1]Sheet1!$A$1:$B$12,2,TRUE)</f>
        <v>30-34</v>
      </c>
      <c r="K311" t="str">
        <f t="shared" si="8"/>
        <v>Diabetes</v>
      </c>
      <c r="L311" t="str">
        <f t="shared" si="9"/>
        <v>Obese</v>
      </c>
    </row>
    <row r="312" spans="1:12" x14ac:dyDescent="0.3">
      <c r="A312">
        <v>311</v>
      </c>
      <c r="B312">
        <v>41</v>
      </c>
      <c r="C312" t="s">
        <v>13</v>
      </c>
      <c r="D312">
        <v>26.2</v>
      </c>
      <c r="E312">
        <v>0.313</v>
      </c>
      <c r="F312">
        <v>80</v>
      </c>
      <c r="G312">
        <v>0</v>
      </c>
      <c r="H312">
        <v>0</v>
      </c>
      <c r="I312">
        <v>30</v>
      </c>
      <c r="J312" t="str">
        <f>VLOOKUP(B312,[1]Sheet1!$A$1:$B$12,2,TRUE)</f>
        <v>40-44</v>
      </c>
      <c r="K312" t="str">
        <f t="shared" si="8"/>
        <v>Not Diabetes</v>
      </c>
      <c r="L312" t="str">
        <f t="shared" si="9"/>
        <v>Overweight</v>
      </c>
    </row>
    <row r="313" spans="1:12" x14ac:dyDescent="0.3">
      <c r="A313">
        <v>312</v>
      </c>
      <c r="B313">
        <v>22</v>
      </c>
      <c r="C313" t="s">
        <v>13</v>
      </c>
      <c r="D313">
        <v>39.4</v>
      </c>
      <c r="E313">
        <v>0.60499999999999998</v>
      </c>
      <c r="F313">
        <v>106</v>
      </c>
      <c r="G313">
        <v>148</v>
      </c>
      <c r="H313">
        <v>0</v>
      </c>
      <c r="I313">
        <v>37</v>
      </c>
      <c r="J313" t="str">
        <f>VLOOKUP(B313,[1]Sheet1!$A$1:$B$12,2,TRUE)</f>
        <v>20-24</v>
      </c>
      <c r="K313" t="str">
        <f t="shared" si="8"/>
        <v>Not Diabetes</v>
      </c>
      <c r="L313" t="str">
        <f t="shared" si="9"/>
        <v>Obese</v>
      </c>
    </row>
    <row r="314" spans="1:12" x14ac:dyDescent="0.3">
      <c r="A314">
        <v>313</v>
      </c>
      <c r="B314">
        <v>27</v>
      </c>
      <c r="C314" t="s">
        <v>13</v>
      </c>
      <c r="D314">
        <v>26.6</v>
      </c>
      <c r="E314">
        <v>0.433</v>
      </c>
      <c r="F314">
        <v>155</v>
      </c>
      <c r="G314">
        <v>96</v>
      </c>
      <c r="H314">
        <v>1</v>
      </c>
      <c r="I314">
        <v>17</v>
      </c>
      <c r="J314" t="str">
        <f>VLOOKUP(B314,[1]Sheet1!$A$1:$B$12,2,TRUE)</f>
        <v>25-29</v>
      </c>
      <c r="K314" t="str">
        <f t="shared" si="8"/>
        <v>Diabetes</v>
      </c>
      <c r="L314" t="str">
        <f t="shared" si="9"/>
        <v>Overweight</v>
      </c>
    </row>
    <row r="315" spans="1:12" x14ac:dyDescent="0.3">
      <c r="A315">
        <v>314</v>
      </c>
      <c r="B315">
        <v>25</v>
      </c>
      <c r="C315" t="s">
        <v>13</v>
      </c>
      <c r="D315">
        <v>29.5</v>
      </c>
      <c r="E315">
        <v>0.626</v>
      </c>
      <c r="F315">
        <v>113</v>
      </c>
      <c r="G315">
        <v>85</v>
      </c>
      <c r="H315">
        <v>0</v>
      </c>
      <c r="I315">
        <v>10</v>
      </c>
      <c r="J315" t="str">
        <f>VLOOKUP(B315,[1]Sheet1!$A$1:$B$12,2,TRUE)</f>
        <v>25-29</v>
      </c>
      <c r="K315" t="str">
        <f t="shared" si="8"/>
        <v>Not Diabetes</v>
      </c>
      <c r="L315" t="str">
        <f t="shared" si="9"/>
        <v>Overweight</v>
      </c>
    </row>
    <row r="316" spans="1:12" x14ac:dyDescent="0.3">
      <c r="A316">
        <v>315</v>
      </c>
      <c r="B316">
        <v>43</v>
      </c>
      <c r="C316" t="s">
        <v>13</v>
      </c>
      <c r="D316">
        <v>35.9</v>
      </c>
      <c r="E316">
        <v>1.127</v>
      </c>
      <c r="F316">
        <v>109</v>
      </c>
      <c r="G316">
        <v>0</v>
      </c>
      <c r="H316">
        <v>1</v>
      </c>
      <c r="I316">
        <v>31</v>
      </c>
      <c r="J316" t="str">
        <f>VLOOKUP(B316,[1]Sheet1!$A$1:$B$12,2,TRUE)</f>
        <v>40-44</v>
      </c>
      <c r="K316" t="str">
        <f t="shared" si="8"/>
        <v>Diabetes</v>
      </c>
      <c r="L316" t="str">
        <f t="shared" si="9"/>
        <v>Obese</v>
      </c>
    </row>
    <row r="317" spans="1:12" x14ac:dyDescent="0.3">
      <c r="A317">
        <v>316</v>
      </c>
      <c r="B317">
        <v>26</v>
      </c>
      <c r="C317" t="s">
        <v>13</v>
      </c>
      <c r="D317">
        <v>34.1</v>
      </c>
      <c r="E317">
        <v>0.315</v>
      </c>
      <c r="F317">
        <v>112</v>
      </c>
      <c r="G317">
        <v>94</v>
      </c>
      <c r="H317">
        <v>0</v>
      </c>
      <c r="I317">
        <v>22</v>
      </c>
      <c r="J317" t="str">
        <f>VLOOKUP(B317,[1]Sheet1!$A$1:$B$12,2,TRUE)</f>
        <v>25-29</v>
      </c>
      <c r="K317" t="str">
        <f t="shared" si="8"/>
        <v>Not Diabetes</v>
      </c>
      <c r="L317" t="str">
        <f t="shared" si="9"/>
        <v>Obese</v>
      </c>
    </row>
    <row r="318" spans="1:12" x14ac:dyDescent="0.3">
      <c r="A318">
        <v>317</v>
      </c>
      <c r="B318">
        <v>30</v>
      </c>
      <c r="C318" t="s">
        <v>13</v>
      </c>
      <c r="D318">
        <v>19.3</v>
      </c>
      <c r="E318">
        <v>0.28399999999999997</v>
      </c>
      <c r="F318">
        <v>99</v>
      </c>
      <c r="G318">
        <v>64</v>
      </c>
      <c r="H318">
        <v>0</v>
      </c>
      <c r="I318">
        <v>11</v>
      </c>
      <c r="J318" t="str">
        <f>VLOOKUP(B318,[1]Sheet1!$A$1:$B$12,2,TRUE)</f>
        <v>30-34</v>
      </c>
      <c r="K318" t="str">
        <f t="shared" si="8"/>
        <v>Not Diabetes</v>
      </c>
      <c r="L318" t="str">
        <f t="shared" si="9"/>
        <v>Healthy Weight</v>
      </c>
    </row>
    <row r="319" spans="1:12" x14ac:dyDescent="0.3">
      <c r="A319">
        <v>318</v>
      </c>
      <c r="B319">
        <v>29</v>
      </c>
      <c r="C319" t="s">
        <v>13</v>
      </c>
      <c r="D319">
        <v>30.5</v>
      </c>
      <c r="E319">
        <v>0.34499999999999997</v>
      </c>
      <c r="F319">
        <v>182</v>
      </c>
      <c r="G319">
        <v>0</v>
      </c>
      <c r="H319">
        <v>1</v>
      </c>
      <c r="I319">
        <v>0</v>
      </c>
      <c r="J319" t="str">
        <f>VLOOKUP(B319,[1]Sheet1!$A$1:$B$12,2,TRUE)</f>
        <v>25-29</v>
      </c>
      <c r="K319" t="str">
        <f t="shared" si="8"/>
        <v>Diabetes</v>
      </c>
      <c r="L319" t="str">
        <f t="shared" si="9"/>
        <v>Obese</v>
      </c>
    </row>
    <row r="320" spans="1:12" x14ac:dyDescent="0.3">
      <c r="A320">
        <v>319</v>
      </c>
      <c r="B320">
        <v>28</v>
      </c>
      <c r="C320" t="s">
        <v>13</v>
      </c>
      <c r="D320">
        <v>38.1</v>
      </c>
      <c r="E320">
        <v>0.15</v>
      </c>
      <c r="F320">
        <v>115</v>
      </c>
      <c r="G320">
        <v>140</v>
      </c>
      <c r="H320">
        <v>0</v>
      </c>
      <c r="I320">
        <v>39</v>
      </c>
      <c r="J320" t="str">
        <f>VLOOKUP(B320,[1]Sheet1!$A$1:$B$12,2,TRUE)</f>
        <v>25-29</v>
      </c>
      <c r="K320" t="str">
        <f t="shared" si="8"/>
        <v>Not Diabetes</v>
      </c>
      <c r="L320" t="str">
        <f t="shared" si="9"/>
        <v>Obese</v>
      </c>
    </row>
    <row r="321" spans="1:12" x14ac:dyDescent="0.3">
      <c r="A321">
        <v>320</v>
      </c>
      <c r="B321">
        <v>59</v>
      </c>
      <c r="C321" t="s">
        <v>13</v>
      </c>
      <c r="D321">
        <v>23.5</v>
      </c>
      <c r="E321">
        <v>0.129</v>
      </c>
      <c r="F321">
        <v>194</v>
      </c>
      <c r="G321">
        <v>0</v>
      </c>
      <c r="H321">
        <v>1</v>
      </c>
      <c r="I321">
        <v>0</v>
      </c>
      <c r="J321" t="str">
        <f>VLOOKUP(B321,[1]Sheet1!$A$1:$B$12,2,TRUE)</f>
        <v>55-59</v>
      </c>
      <c r="K321" t="str">
        <f t="shared" si="8"/>
        <v>Diabetes</v>
      </c>
      <c r="L321" t="str">
        <f t="shared" si="9"/>
        <v>Healthy Weight</v>
      </c>
    </row>
    <row r="322" spans="1:12" x14ac:dyDescent="0.3">
      <c r="A322">
        <v>321</v>
      </c>
      <c r="B322">
        <v>31</v>
      </c>
      <c r="C322" t="s">
        <v>13</v>
      </c>
      <c r="D322">
        <v>27.5</v>
      </c>
      <c r="E322">
        <v>0.52700000000000002</v>
      </c>
      <c r="F322">
        <v>129</v>
      </c>
      <c r="G322">
        <v>231</v>
      </c>
      <c r="H322">
        <v>0</v>
      </c>
      <c r="I322">
        <v>12</v>
      </c>
      <c r="J322" t="str">
        <f>VLOOKUP(B322,[1]Sheet1!$A$1:$B$12,2,TRUE)</f>
        <v>30-34</v>
      </c>
      <c r="K322" t="str">
        <f t="shared" si="8"/>
        <v>Not Diabetes</v>
      </c>
      <c r="L322" t="str">
        <f t="shared" si="9"/>
        <v>Overweight</v>
      </c>
    </row>
    <row r="323" spans="1:12" x14ac:dyDescent="0.3">
      <c r="A323">
        <v>322</v>
      </c>
      <c r="B323">
        <v>25</v>
      </c>
      <c r="C323" t="s">
        <v>13</v>
      </c>
      <c r="D323">
        <v>31.6</v>
      </c>
      <c r="E323">
        <v>0.19700000000000001</v>
      </c>
      <c r="F323">
        <v>112</v>
      </c>
      <c r="G323">
        <v>0</v>
      </c>
      <c r="H323">
        <v>1</v>
      </c>
      <c r="I323">
        <v>30</v>
      </c>
      <c r="J323" t="str">
        <f>VLOOKUP(B323,[1]Sheet1!$A$1:$B$12,2,TRUE)</f>
        <v>25-29</v>
      </c>
      <c r="K323" t="str">
        <f t="shared" ref="K323:K386" si="10">IF(H323=0,"Not Diabetes","Diabetes")</f>
        <v>Diabetes</v>
      </c>
      <c r="L323" t="str">
        <f t="shared" si="9"/>
        <v>Obese</v>
      </c>
    </row>
    <row r="324" spans="1:12" x14ac:dyDescent="0.3">
      <c r="A324">
        <v>323</v>
      </c>
      <c r="B324">
        <v>36</v>
      </c>
      <c r="C324" t="s">
        <v>13</v>
      </c>
      <c r="D324">
        <v>27.4</v>
      </c>
      <c r="E324">
        <v>0.254</v>
      </c>
      <c r="F324">
        <v>124</v>
      </c>
      <c r="G324">
        <v>0</v>
      </c>
      <c r="H324">
        <v>1</v>
      </c>
      <c r="I324">
        <v>20</v>
      </c>
      <c r="J324" t="str">
        <f>VLOOKUP(B324,[1]Sheet1!$A$1:$B$12,2,TRUE)</f>
        <v>35-39</v>
      </c>
      <c r="K324" t="str">
        <f t="shared" si="10"/>
        <v>Diabetes</v>
      </c>
      <c r="L324" t="str">
        <f t="shared" ref="L324:L387" si="11">IF(D324&gt;30,"Obese",IF(D324&gt;=25,"Overweight",IF(D324&gt;=18.5,"Healthy Weight","Underweight")))</f>
        <v>Overweight</v>
      </c>
    </row>
    <row r="325" spans="1:12" x14ac:dyDescent="0.3">
      <c r="A325">
        <v>324</v>
      </c>
      <c r="B325">
        <v>43</v>
      </c>
      <c r="C325" t="s">
        <v>13</v>
      </c>
      <c r="D325">
        <v>26.8</v>
      </c>
      <c r="E325">
        <v>0.73099999999999998</v>
      </c>
      <c r="F325">
        <v>152</v>
      </c>
      <c r="G325">
        <v>29</v>
      </c>
      <c r="H325">
        <v>1</v>
      </c>
      <c r="I325">
        <v>33</v>
      </c>
      <c r="J325" t="str">
        <f>VLOOKUP(B325,[1]Sheet1!$A$1:$B$12,2,TRUE)</f>
        <v>40-44</v>
      </c>
      <c r="K325" t="str">
        <f t="shared" si="10"/>
        <v>Diabetes</v>
      </c>
      <c r="L325" t="str">
        <f t="shared" si="11"/>
        <v>Overweight</v>
      </c>
    </row>
    <row r="326" spans="1:12" x14ac:dyDescent="0.3">
      <c r="A326">
        <v>325</v>
      </c>
      <c r="B326">
        <v>21</v>
      </c>
      <c r="C326" t="s">
        <v>13</v>
      </c>
      <c r="D326">
        <v>35.700000000000003</v>
      </c>
      <c r="E326">
        <v>0.14799999999999999</v>
      </c>
      <c r="F326">
        <v>112</v>
      </c>
      <c r="G326">
        <v>0</v>
      </c>
      <c r="H326">
        <v>0</v>
      </c>
      <c r="I326">
        <v>32</v>
      </c>
      <c r="J326" t="str">
        <f>VLOOKUP(B326,[1]Sheet1!$A$1:$B$12,2,TRUE)</f>
        <v>20-24</v>
      </c>
      <c r="K326" t="str">
        <f t="shared" si="10"/>
        <v>Not Diabetes</v>
      </c>
      <c r="L326" t="str">
        <f t="shared" si="11"/>
        <v>Obese</v>
      </c>
    </row>
    <row r="327" spans="1:12" x14ac:dyDescent="0.3">
      <c r="A327">
        <v>326</v>
      </c>
      <c r="B327">
        <v>24</v>
      </c>
      <c r="C327" t="s">
        <v>13</v>
      </c>
      <c r="D327">
        <v>25.6</v>
      </c>
      <c r="E327">
        <v>0.123</v>
      </c>
      <c r="F327">
        <v>157</v>
      </c>
      <c r="G327">
        <v>168</v>
      </c>
      <c r="H327">
        <v>0</v>
      </c>
      <c r="I327">
        <v>21</v>
      </c>
      <c r="J327" t="str">
        <f>VLOOKUP(B327,[1]Sheet1!$A$1:$B$12,2,TRUE)</f>
        <v>20-24</v>
      </c>
      <c r="K327" t="str">
        <f t="shared" si="10"/>
        <v>Not Diabetes</v>
      </c>
      <c r="L327" t="str">
        <f t="shared" si="11"/>
        <v>Overweight</v>
      </c>
    </row>
    <row r="328" spans="1:12" x14ac:dyDescent="0.3">
      <c r="A328">
        <v>327</v>
      </c>
      <c r="B328">
        <v>30</v>
      </c>
      <c r="C328" t="s">
        <v>13</v>
      </c>
      <c r="D328">
        <v>35.1</v>
      </c>
      <c r="E328">
        <v>0.69199999999999995</v>
      </c>
      <c r="F328">
        <v>122</v>
      </c>
      <c r="G328">
        <v>156</v>
      </c>
      <c r="H328">
        <v>1</v>
      </c>
      <c r="I328">
        <v>32</v>
      </c>
      <c r="J328" t="str">
        <f>VLOOKUP(B328,[1]Sheet1!$A$1:$B$12,2,TRUE)</f>
        <v>30-34</v>
      </c>
      <c r="K328" t="str">
        <f t="shared" si="10"/>
        <v>Diabetes</v>
      </c>
      <c r="L328" t="str">
        <f t="shared" si="11"/>
        <v>Obese</v>
      </c>
    </row>
    <row r="329" spans="1:12" x14ac:dyDescent="0.3">
      <c r="A329">
        <v>328</v>
      </c>
      <c r="B329">
        <v>37</v>
      </c>
      <c r="C329" t="s">
        <v>13</v>
      </c>
      <c r="D329">
        <v>35.1</v>
      </c>
      <c r="E329">
        <v>0.2</v>
      </c>
      <c r="F329">
        <v>179</v>
      </c>
      <c r="G329">
        <v>0</v>
      </c>
      <c r="H329">
        <v>0</v>
      </c>
      <c r="I329">
        <v>0</v>
      </c>
      <c r="J329" t="str">
        <f>VLOOKUP(B329,[1]Sheet1!$A$1:$B$12,2,TRUE)</f>
        <v>35-39</v>
      </c>
      <c r="K329" t="str">
        <f t="shared" si="10"/>
        <v>Not Diabetes</v>
      </c>
      <c r="L329" t="str">
        <f t="shared" si="11"/>
        <v>Obese</v>
      </c>
    </row>
    <row r="330" spans="1:12" x14ac:dyDescent="0.3">
      <c r="A330">
        <v>329</v>
      </c>
      <c r="B330">
        <v>23</v>
      </c>
      <c r="C330" t="s">
        <v>13</v>
      </c>
      <c r="D330">
        <v>45.5</v>
      </c>
      <c r="E330">
        <v>0.127</v>
      </c>
      <c r="F330">
        <v>102</v>
      </c>
      <c r="G330">
        <v>120</v>
      </c>
      <c r="H330">
        <v>1</v>
      </c>
      <c r="I330">
        <v>36</v>
      </c>
      <c r="J330" t="str">
        <f>VLOOKUP(B330,[1]Sheet1!$A$1:$B$12,2,TRUE)</f>
        <v>20-24</v>
      </c>
      <c r="K330" t="str">
        <f t="shared" si="10"/>
        <v>Diabetes</v>
      </c>
      <c r="L330" t="str">
        <f t="shared" si="11"/>
        <v>Obese</v>
      </c>
    </row>
    <row r="331" spans="1:12" x14ac:dyDescent="0.3">
      <c r="A331">
        <v>330</v>
      </c>
      <c r="B331">
        <v>37</v>
      </c>
      <c r="C331" t="s">
        <v>13</v>
      </c>
      <c r="D331">
        <v>30.8</v>
      </c>
      <c r="E331">
        <v>0.122</v>
      </c>
      <c r="F331">
        <v>105</v>
      </c>
      <c r="G331">
        <v>68</v>
      </c>
      <c r="H331">
        <v>0</v>
      </c>
      <c r="I331">
        <v>32</v>
      </c>
      <c r="J331" t="str">
        <f>VLOOKUP(B331,[1]Sheet1!$A$1:$B$12,2,TRUE)</f>
        <v>35-39</v>
      </c>
      <c r="K331" t="str">
        <f t="shared" si="10"/>
        <v>Not Diabetes</v>
      </c>
      <c r="L331" t="str">
        <f t="shared" si="11"/>
        <v>Obese</v>
      </c>
    </row>
    <row r="332" spans="1:12" x14ac:dyDescent="0.3">
      <c r="A332">
        <v>331</v>
      </c>
      <c r="B332">
        <v>46</v>
      </c>
      <c r="C332" t="s">
        <v>13</v>
      </c>
      <c r="D332">
        <v>23.1</v>
      </c>
      <c r="E332">
        <v>1.476</v>
      </c>
      <c r="F332">
        <v>118</v>
      </c>
      <c r="G332">
        <v>0</v>
      </c>
      <c r="H332">
        <v>0</v>
      </c>
      <c r="I332">
        <v>19</v>
      </c>
      <c r="J332" t="str">
        <f>VLOOKUP(B332,[1]Sheet1!$A$1:$B$12,2,TRUE)</f>
        <v>45-49</v>
      </c>
      <c r="K332" t="str">
        <f t="shared" si="10"/>
        <v>Not Diabetes</v>
      </c>
      <c r="L332" t="str">
        <f t="shared" si="11"/>
        <v>Healthy Weight</v>
      </c>
    </row>
    <row r="333" spans="1:12" x14ac:dyDescent="0.3">
      <c r="A333">
        <v>332</v>
      </c>
      <c r="B333">
        <v>25</v>
      </c>
      <c r="C333" t="s">
        <v>13</v>
      </c>
      <c r="D333">
        <v>32.700000000000003</v>
      </c>
      <c r="E333">
        <v>0.16600000000000001</v>
      </c>
      <c r="F333">
        <v>87</v>
      </c>
      <c r="G333">
        <v>52</v>
      </c>
      <c r="H333">
        <v>0</v>
      </c>
      <c r="I333">
        <v>16</v>
      </c>
      <c r="J333" t="str">
        <f>VLOOKUP(B333,[1]Sheet1!$A$1:$B$12,2,TRUE)</f>
        <v>25-29</v>
      </c>
      <c r="K333" t="str">
        <f t="shared" si="10"/>
        <v>Not Diabetes</v>
      </c>
      <c r="L333" t="str">
        <f t="shared" si="11"/>
        <v>Obese</v>
      </c>
    </row>
    <row r="334" spans="1:12" x14ac:dyDescent="0.3">
      <c r="A334">
        <v>333</v>
      </c>
      <c r="B334">
        <v>41</v>
      </c>
      <c r="C334" t="s">
        <v>13</v>
      </c>
      <c r="D334">
        <v>43.3</v>
      </c>
      <c r="E334">
        <v>0.28199999999999997</v>
      </c>
      <c r="F334">
        <v>180</v>
      </c>
      <c r="G334">
        <v>0</v>
      </c>
      <c r="H334">
        <v>1</v>
      </c>
      <c r="I334">
        <v>0</v>
      </c>
      <c r="J334" t="str">
        <f>VLOOKUP(B334,[1]Sheet1!$A$1:$B$12,2,TRUE)</f>
        <v>40-44</v>
      </c>
      <c r="K334" t="str">
        <f t="shared" si="10"/>
        <v>Diabetes</v>
      </c>
      <c r="L334" t="str">
        <f t="shared" si="11"/>
        <v>Obese</v>
      </c>
    </row>
    <row r="335" spans="1:12" x14ac:dyDescent="0.3">
      <c r="A335">
        <v>334</v>
      </c>
      <c r="B335">
        <v>44</v>
      </c>
      <c r="C335" t="s">
        <v>13</v>
      </c>
      <c r="D335">
        <v>23.6</v>
      </c>
      <c r="E335">
        <v>0.13700000000000001</v>
      </c>
      <c r="F335">
        <v>106</v>
      </c>
      <c r="G335">
        <v>0</v>
      </c>
      <c r="H335">
        <v>0</v>
      </c>
      <c r="I335">
        <v>0</v>
      </c>
      <c r="J335" t="str">
        <f>VLOOKUP(B335,[1]Sheet1!$A$1:$B$12,2,TRUE)</f>
        <v>40-44</v>
      </c>
      <c r="K335" t="str">
        <f t="shared" si="10"/>
        <v>Not Diabetes</v>
      </c>
      <c r="L335" t="str">
        <f t="shared" si="11"/>
        <v>Healthy Weight</v>
      </c>
    </row>
    <row r="336" spans="1:12" x14ac:dyDescent="0.3">
      <c r="A336">
        <v>335</v>
      </c>
      <c r="B336">
        <v>22</v>
      </c>
      <c r="C336" t="s">
        <v>13</v>
      </c>
      <c r="D336">
        <v>23.9</v>
      </c>
      <c r="E336">
        <v>0.26</v>
      </c>
      <c r="F336">
        <v>95</v>
      </c>
      <c r="G336">
        <v>58</v>
      </c>
      <c r="H336">
        <v>0</v>
      </c>
      <c r="I336">
        <v>18</v>
      </c>
      <c r="J336" t="str">
        <f>VLOOKUP(B336,[1]Sheet1!$A$1:$B$12,2,TRUE)</f>
        <v>20-24</v>
      </c>
      <c r="K336" t="str">
        <f t="shared" si="10"/>
        <v>Not Diabetes</v>
      </c>
      <c r="L336" t="str">
        <f t="shared" si="11"/>
        <v>Healthy Weight</v>
      </c>
    </row>
    <row r="337" spans="1:12" x14ac:dyDescent="0.3">
      <c r="A337">
        <v>336</v>
      </c>
      <c r="B337">
        <v>26</v>
      </c>
      <c r="C337" t="s">
        <v>13</v>
      </c>
      <c r="D337">
        <v>47.9</v>
      </c>
      <c r="E337">
        <v>0.25900000000000001</v>
      </c>
      <c r="F337">
        <v>165</v>
      </c>
      <c r="G337">
        <v>255</v>
      </c>
      <c r="H337">
        <v>0</v>
      </c>
      <c r="I337">
        <v>43</v>
      </c>
      <c r="J337" t="str">
        <f>VLOOKUP(B337,[1]Sheet1!$A$1:$B$12,2,TRUE)</f>
        <v>25-29</v>
      </c>
      <c r="K337" t="str">
        <f t="shared" si="10"/>
        <v>Not Diabetes</v>
      </c>
      <c r="L337" t="str">
        <f t="shared" si="11"/>
        <v>Obese</v>
      </c>
    </row>
    <row r="338" spans="1:12" x14ac:dyDescent="0.3">
      <c r="A338">
        <v>337</v>
      </c>
      <c r="B338">
        <v>44</v>
      </c>
      <c r="C338" t="s">
        <v>13</v>
      </c>
      <c r="D338">
        <v>33.799999999999997</v>
      </c>
      <c r="E338">
        <v>0.93200000000000005</v>
      </c>
      <c r="F338">
        <v>117</v>
      </c>
      <c r="G338">
        <v>0</v>
      </c>
      <c r="H338">
        <v>0</v>
      </c>
      <c r="I338">
        <v>0</v>
      </c>
      <c r="J338" t="str">
        <f>VLOOKUP(B338,[1]Sheet1!$A$1:$B$12,2,TRUE)</f>
        <v>40-44</v>
      </c>
      <c r="K338" t="str">
        <f t="shared" si="10"/>
        <v>Not Diabetes</v>
      </c>
      <c r="L338" t="str">
        <f t="shared" si="11"/>
        <v>Obese</v>
      </c>
    </row>
    <row r="339" spans="1:12" x14ac:dyDescent="0.3">
      <c r="A339">
        <v>338</v>
      </c>
      <c r="B339">
        <v>44</v>
      </c>
      <c r="C339" t="s">
        <v>13</v>
      </c>
      <c r="D339">
        <v>31.2</v>
      </c>
      <c r="E339">
        <v>0.34300000000000003</v>
      </c>
      <c r="F339">
        <v>115</v>
      </c>
      <c r="G339">
        <v>0</v>
      </c>
      <c r="H339">
        <v>1</v>
      </c>
      <c r="I339">
        <v>0</v>
      </c>
      <c r="J339" t="str">
        <f>VLOOKUP(B339,[1]Sheet1!$A$1:$B$12,2,TRUE)</f>
        <v>40-44</v>
      </c>
      <c r="K339" t="str">
        <f t="shared" si="10"/>
        <v>Diabetes</v>
      </c>
      <c r="L339" t="str">
        <f t="shared" si="11"/>
        <v>Obese</v>
      </c>
    </row>
    <row r="340" spans="1:12" x14ac:dyDescent="0.3">
      <c r="A340">
        <v>339</v>
      </c>
      <c r="B340">
        <v>33</v>
      </c>
      <c r="C340" t="s">
        <v>13</v>
      </c>
      <c r="D340">
        <v>34.200000000000003</v>
      </c>
      <c r="E340">
        <v>0.89300000000000002</v>
      </c>
      <c r="F340">
        <v>152</v>
      </c>
      <c r="G340">
        <v>171</v>
      </c>
      <c r="H340">
        <v>1</v>
      </c>
      <c r="I340">
        <v>34</v>
      </c>
      <c r="J340" t="str">
        <f>VLOOKUP(B340,[1]Sheet1!$A$1:$B$12,2,TRUE)</f>
        <v>30-34</v>
      </c>
      <c r="K340" t="str">
        <f t="shared" si="10"/>
        <v>Diabetes</v>
      </c>
      <c r="L340" t="str">
        <f t="shared" si="11"/>
        <v>Obese</v>
      </c>
    </row>
    <row r="341" spans="1:12" x14ac:dyDescent="0.3">
      <c r="A341">
        <v>340</v>
      </c>
      <c r="B341">
        <v>41</v>
      </c>
      <c r="C341" t="s">
        <v>13</v>
      </c>
      <c r="D341">
        <v>39.9</v>
      </c>
      <c r="E341">
        <v>0.33100000000000002</v>
      </c>
      <c r="F341">
        <v>178</v>
      </c>
      <c r="G341">
        <v>0</v>
      </c>
      <c r="H341">
        <v>1</v>
      </c>
      <c r="I341">
        <v>0</v>
      </c>
      <c r="J341" t="str">
        <f>VLOOKUP(B341,[1]Sheet1!$A$1:$B$12,2,TRUE)</f>
        <v>40-44</v>
      </c>
      <c r="K341" t="str">
        <f t="shared" si="10"/>
        <v>Diabetes</v>
      </c>
      <c r="L341" t="str">
        <f t="shared" si="11"/>
        <v>Obese</v>
      </c>
    </row>
    <row r="342" spans="1:12" x14ac:dyDescent="0.3">
      <c r="A342">
        <v>341</v>
      </c>
      <c r="B342">
        <v>22</v>
      </c>
      <c r="C342" t="s">
        <v>13</v>
      </c>
      <c r="D342">
        <v>25.9</v>
      </c>
      <c r="E342">
        <v>0.47199999999999998</v>
      </c>
      <c r="F342">
        <v>130</v>
      </c>
      <c r="G342">
        <v>105</v>
      </c>
      <c r="H342">
        <v>0</v>
      </c>
      <c r="I342">
        <v>13</v>
      </c>
      <c r="J342" t="str">
        <f>VLOOKUP(B342,[1]Sheet1!$A$1:$B$12,2,TRUE)</f>
        <v>20-24</v>
      </c>
      <c r="K342" t="str">
        <f t="shared" si="10"/>
        <v>Not Diabetes</v>
      </c>
      <c r="L342" t="str">
        <f t="shared" si="11"/>
        <v>Overweight</v>
      </c>
    </row>
    <row r="343" spans="1:12" x14ac:dyDescent="0.3">
      <c r="A343">
        <v>342</v>
      </c>
      <c r="B343">
        <v>36</v>
      </c>
      <c r="C343" t="s">
        <v>13</v>
      </c>
      <c r="D343">
        <v>25.9</v>
      </c>
      <c r="E343">
        <v>0.67300000000000004</v>
      </c>
      <c r="F343">
        <v>95</v>
      </c>
      <c r="G343">
        <v>73</v>
      </c>
      <c r="H343">
        <v>0</v>
      </c>
      <c r="I343">
        <v>21</v>
      </c>
      <c r="J343" t="str">
        <f>VLOOKUP(B343,[1]Sheet1!$A$1:$B$12,2,TRUE)</f>
        <v>35-39</v>
      </c>
      <c r="K343" t="str">
        <f t="shared" si="10"/>
        <v>Not Diabetes</v>
      </c>
      <c r="L343" t="str">
        <f t="shared" si="11"/>
        <v>Overweight</v>
      </c>
    </row>
    <row r="344" spans="1:12" x14ac:dyDescent="0.3">
      <c r="A344">
        <v>343</v>
      </c>
      <c r="B344">
        <v>22</v>
      </c>
      <c r="C344" t="s">
        <v>13</v>
      </c>
      <c r="D344">
        <v>32</v>
      </c>
      <c r="E344">
        <v>0.38900000000000001</v>
      </c>
      <c r="F344">
        <v>0</v>
      </c>
      <c r="G344">
        <v>0</v>
      </c>
      <c r="H344">
        <v>0</v>
      </c>
      <c r="I344">
        <v>35</v>
      </c>
      <c r="J344" t="str">
        <f>VLOOKUP(B344,[1]Sheet1!$A$1:$B$12,2,TRUE)</f>
        <v>20-24</v>
      </c>
      <c r="K344" t="str">
        <f t="shared" si="10"/>
        <v>Not Diabetes</v>
      </c>
      <c r="L344" t="str">
        <f t="shared" si="11"/>
        <v>Obese</v>
      </c>
    </row>
    <row r="345" spans="1:12" x14ac:dyDescent="0.3">
      <c r="A345">
        <v>344</v>
      </c>
      <c r="B345">
        <v>33</v>
      </c>
      <c r="C345" t="s">
        <v>13</v>
      </c>
      <c r="D345">
        <v>34.700000000000003</v>
      </c>
      <c r="E345">
        <v>0.28999999999999998</v>
      </c>
      <c r="F345">
        <v>122</v>
      </c>
      <c r="G345">
        <v>0</v>
      </c>
      <c r="H345">
        <v>0</v>
      </c>
      <c r="I345">
        <v>0</v>
      </c>
      <c r="J345" t="str">
        <f>VLOOKUP(B345,[1]Sheet1!$A$1:$B$12,2,TRUE)</f>
        <v>30-34</v>
      </c>
      <c r="K345" t="str">
        <f t="shared" si="10"/>
        <v>Not Diabetes</v>
      </c>
      <c r="L345" t="str">
        <f t="shared" si="11"/>
        <v>Obese</v>
      </c>
    </row>
    <row r="346" spans="1:12" x14ac:dyDescent="0.3">
      <c r="A346">
        <v>345</v>
      </c>
      <c r="B346">
        <v>57</v>
      </c>
      <c r="C346" t="s">
        <v>13</v>
      </c>
      <c r="D346">
        <v>36.799999999999997</v>
      </c>
      <c r="E346">
        <v>0.48499999999999999</v>
      </c>
      <c r="F346">
        <v>95</v>
      </c>
      <c r="G346">
        <v>0</v>
      </c>
      <c r="H346">
        <v>0</v>
      </c>
      <c r="I346">
        <v>0</v>
      </c>
      <c r="J346" t="str">
        <f>VLOOKUP(B346,[1]Sheet1!$A$1:$B$12,2,TRUE)</f>
        <v>55-59</v>
      </c>
      <c r="K346" t="str">
        <f t="shared" si="10"/>
        <v>Not Diabetes</v>
      </c>
      <c r="L346" t="str">
        <f t="shared" si="11"/>
        <v>Obese</v>
      </c>
    </row>
    <row r="347" spans="1:12" x14ac:dyDescent="0.3">
      <c r="A347">
        <v>346</v>
      </c>
      <c r="B347">
        <v>49</v>
      </c>
      <c r="C347" t="s">
        <v>13</v>
      </c>
      <c r="D347">
        <v>38.5</v>
      </c>
      <c r="E347">
        <v>0.34899999999999998</v>
      </c>
      <c r="F347">
        <v>126</v>
      </c>
      <c r="G347">
        <v>108</v>
      </c>
      <c r="H347">
        <v>0</v>
      </c>
      <c r="I347">
        <v>36</v>
      </c>
      <c r="J347" t="str">
        <f>VLOOKUP(B347,[1]Sheet1!$A$1:$B$12,2,TRUE)</f>
        <v>45-49</v>
      </c>
      <c r="K347" t="str">
        <f t="shared" si="10"/>
        <v>Not Diabetes</v>
      </c>
      <c r="L347" t="str">
        <f t="shared" si="11"/>
        <v>Obese</v>
      </c>
    </row>
    <row r="348" spans="1:12" x14ac:dyDescent="0.3">
      <c r="A348">
        <v>347</v>
      </c>
      <c r="B348">
        <v>22</v>
      </c>
      <c r="C348" t="s">
        <v>13</v>
      </c>
      <c r="D348">
        <v>28.7</v>
      </c>
      <c r="E348">
        <v>0.65400000000000003</v>
      </c>
      <c r="F348">
        <v>139</v>
      </c>
      <c r="G348">
        <v>83</v>
      </c>
      <c r="H348">
        <v>0</v>
      </c>
      <c r="I348">
        <v>19</v>
      </c>
      <c r="J348" t="str">
        <f>VLOOKUP(B348,[1]Sheet1!$A$1:$B$12,2,TRUE)</f>
        <v>20-24</v>
      </c>
      <c r="K348" t="str">
        <f t="shared" si="10"/>
        <v>Not Diabetes</v>
      </c>
      <c r="L348" t="str">
        <f t="shared" si="11"/>
        <v>Overweight</v>
      </c>
    </row>
    <row r="349" spans="1:12" x14ac:dyDescent="0.3">
      <c r="A349">
        <v>348</v>
      </c>
      <c r="B349">
        <v>23</v>
      </c>
      <c r="C349" t="s">
        <v>13</v>
      </c>
      <c r="D349">
        <v>23.5</v>
      </c>
      <c r="E349">
        <v>0.187</v>
      </c>
      <c r="F349">
        <v>116</v>
      </c>
      <c r="G349">
        <v>0</v>
      </c>
      <c r="H349">
        <v>0</v>
      </c>
      <c r="I349">
        <v>0</v>
      </c>
      <c r="J349" t="str">
        <f>VLOOKUP(B349,[1]Sheet1!$A$1:$B$12,2,TRUE)</f>
        <v>20-24</v>
      </c>
      <c r="K349" t="str">
        <f t="shared" si="10"/>
        <v>Not Diabetes</v>
      </c>
      <c r="L349" t="str">
        <f t="shared" si="11"/>
        <v>Healthy Weight</v>
      </c>
    </row>
    <row r="350" spans="1:12" x14ac:dyDescent="0.3">
      <c r="A350">
        <v>349</v>
      </c>
      <c r="B350">
        <v>26</v>
      </c>
      <c r="C350" t="s">
        <v>13</v>
      </c>
      <c r="D350">
        <v>21.8</v>
      </c>
      <c r="E350">
        <v>0.27900000000000003</v>
      </c>
      <c r="F350">
        <v>99</v>
      </c>
      <c r="G350">
        <v>74</v>
      </c>
      <c r="H350">
        <v>0</v>
      </c>
      <c r="I350">
        <v>19</v>
      </c>
      <c r="J350" t="str">
        <f>VLOOKUP(B350,[1]Sheet1!$A$1:$B$12,2,TRUE)</f>
        <v>25-29</v>
      </c>
      <c r="K350" t="str">
        <f t="shared" si="10"/>
        <v>Not Diabetes</v>
      </c>
      <c r="L350" t="str">
        <f t="shared" si="11"/>
        <v>Healthy Weight</v>
      </c>
    </row>
    <row r="351" spans="1:12" x14ac:dyDescent="0.3">
      <c r="A351">
        <v>350</v>
      </c>
      <c r="B351">
        <v>37</v>
      </c>
      <c r="C351" t="s">
        <v>13</v>
      </c>
      <c r="D351">
        <v>41</v>
      </c>
      <c r="E351">
        <v>0.34599999999999997</v>
      </c>
      <c r="F351">
        <v>0</v>
      </c>
      <c r="G351">
        <v>0</v>
      </c>
      <c r="H351">
        <v>1</v>
      </c>
      <c r="I351">
        <v>32</v>
      </c>
      <c r="J351" t="str">
        <f>VLOOKUP(B351,[1]Sheet1!$A$1:$B$12,2,TRUE)</f>
        <v>35-39</v>
      </c>
      <c r="K351" t="str">
        <f t="shared" si="10"/>
        <v>Diabetes</v>
      </c>
      <c r="L351" t="str">
        <f t="shared" si="11"/>
        <v>Obese</v>
      </c>
    </row>
    <row r="352" spans="1:12" x14ac:dyDescent="0.3">
      <c r="A352">
        <v>351</v>
      </c>
      <c r="B352">
        <v>29</v>
      </c>
      <c r="C352" t="s">
        <v>13</v>
      </c>
      <c r="D352">
        <v>42.2</v>
      </c>
      <c r="E352">
        <v>0.23699999999999999</v>
      </c>
      <c r="F352">
        <v>92</v>
      </c>
      <c r="G352">
        <v>0</v>
      </c>
      <c r="H352">
        <v>0</v>
      </c>
      <c r="I352">
        <v>0</v>
      </c>
      <c r="J352" t="str">
        <f>VLOOKUP(B352,[1]Sheet1!$A$1:$B$12,2,TRUE)</f>
        <v>25-29</v>
      </c>
      <c r="K352" t="str">
        <f t="shared" si="10"/>
        <v>Not Diabetes</v>
      </c>
      <c r="L352" t="str">
        <f t="shared" si="11"/>
        <v>Obese</v>
      </c>
    </row>
    <row r="353" spans="1:12" x14ac:dyDescent="0.3">
      <c r="A353">
        <v>352</v>
      </c>
      <c r="B353">
        <v>30</v>
      </c>
      <c r="C353" t="s">
        <v>13</v>
      </c>
      <c r="D353">
        <v>31.2</v>
      </c>
      <c r="E353">
        <v>0.252</v>
      </c>
      <c r="F353">
        <v>137</v>
      </c>
      <c r="G353">
        <v>0</v>
      </c>
      <c r="H353">
        <v>0</v>
      </c>
      <c r="I353">
        <v>0</v>
      </c>
      <c r="J353" t="str">
        <f>VLOOKUP(B353,[1]Sheet1!$A$1:$B$12,2,TRUE)</f>
        <v>30-34</v>
      </c>
      <c r="K353" t="str">
        <f t="shared" si="10"/>
        <v>Not Diabetes</v>
      </c>
      <c r="L353" t="str">
        <f t="shared" si="11"/>
        <v>Obese</v>
      </c>
    </row>
    <row r="354" spans="1:12" x14ac:dyDescent="0.3">
      <c r="A354">
        <v>353</v>
      </c>
      <c r="B354">
        <v>46</v>
      </c>
      <c r="C354" t="s">
        <v>13</v>
      </c>
      <c r="D354">
        <v>34.4</v>
      </c>
      <c r="E354">
        <v>0.24299999999999999</v>
      </c>
      <c r="F354">
        <v>61</v>
      </c>
      <c r="G354">
        <v>0</v>
      </c>
      <c r="H354">
        <v>0</v>
      </c>
      <c r="I354">
        <v>28</v>
      </c>
      <c r="J354" t="str">
        <f>VLOOKUP(B354,[1]Sheet1!$A$1:$B$12,2,TRUE)</f>
        <v>45-49</v>
      </c>
      <c r="K354" t="str">
        <f t="shared" si="10"/>
        <v>Not Diabetes</v>
      </c>
      <c r="L354" t="str">
        <f t="shared" si="11"/>
        <v>Obese</v>
      </c>
    </row>
    <row r="355" spans="1:12" x14ac:dyDescent="0.3">
      <c r="A355">
        <v>354</v>
      </c>
      <c r="B355">
        <v>24</v>
      </c>
      <c r="C355" t="s">
        <v>13</v>
      </c>
      <c r="D355">
        <v>27.2</v>
      </c>
      <c r="E355">
        <v>0.57999999999999996</v>
      </c>
      <c r="F355">
        <v>90</v>
      </c>
      <c r="G355">
        <v>43</v>
      </c>
      <c r="H355">
        <v>0</v>
      </c>
      <c r="I355">
        <v>12</v>
      </c>
      <c r="J355" t="str">
        <f>VLOOKUP(B355,[1]Sheet1!$A$1:$B$12,2,TRUE)</f>
        <v>20-24</v>
      </c>
      <c r="K355" t="str">
        <f t="shared" si="10"/>
        <v>Not Diabetes</v>
      </c>
      <c r="L355" t="str">
        <f t="shared" si="11"/>
        <v>Overweight</v>
      </c>
    </row>
    <row r="356" spans="1:12" x14ac:dyDescent="0.3">
      <c r="A356">
        <v>355</v>
      </c>
      <c r="B356">
        <v>21</v>
      </c>
      <c r="C356" t="s">
        <v>13</v>
      </c>
      <c r="D356">
        <v>42.7</v>
      </c>
      <c r="E356">
        <v>0.55900000000000005</v>
      </c>
      <c r="F356">
        <v>90</v>
      </c>
      <c r="G356">
        <v>0</v>
      </c>
      <c r="H356">
        <v>0</v>
      </c>
      <c r="I356">
        <v>0</v>
      </c>
      <c r="J356" t="str">
        <f>VLOOKUP(B356,[1]Sheet1!$A$1:$B$12,2,TRUE)</f>
        <v>20-24</v>
      </c>
      <c r="K356" t="str">
        <f t="shared" si="10"/>
        <v>Not Diabetes</v>
      </c>
      <c r="L356" t="str">
        <f t="shared" si="11"/>
        <v>Obese</v>
      </c>
    </row>
    <row r="357" spans="1:12" x14ac:dyDescent="0.3">
      <c r="A357">
        <v>356</v>
      </c>
      <c r="B357">
        <v>49</v>
      </c>
      <c r="C357" t="s">
        <v>13</v>
      </c>
      <c r="D357">
        <v>30.4</v>
      </c>
      <c r="E357">
        <v>0.30199999999999999</v>
      </c>
      <c r="F357">
        <v>165</v>
      </c>
      <c r="G357">
        <v>0</v>
      </c>
      <c r="H357">
        <v>1</v>
      </c>
      <c r="I357">
        <v>0</v>
      </c>
      <c r="J357" t="str">
        <f>VLOOKUP(B357,[1]Sheet1!$A$1:$B$12,2,TRUE)</f>
        <v>45-49</v>
      </c>
      <c r="K357" t="str">
        <f t="shared" si="10"/>
        <v>Diabetes</v>
      </c>
      <c r="L357" t="str">
        <f t="shared" si="11"/>
        <v>Obese</v>
      </c>
    </row>
    <row r="358" spans="1:12" x14ac:dyDescent="0.3">
      <c r="A358">
        <v>357</v>
      </c>
      <c r="B358">
        <v>28</v>
      </c>
      <c r="C358" t="s">
        <v>13</v>
      </c>
      <c r="D358">
        <v>33.299999999999997</v>
      </c>
      <c r="E358">
        <v>0.96199999999999997</v>
      </c>
      <c r="F358">
        <v>125</v>
      </c>
      <c r="G358">
        <v>167</v>
      </c>
      <c r="H358">
        <v>1</v>
      </c>
      <c r="I358">
        <v>40</v>
      </c>
      <c r="J358" t="str">
        <f>VLOOKUP(B358,[1]Sheet1!$A$1:$B$12,2,TRUE)</f>
        <v>25-29</v>
      </c>
      <c r="K358" t="str">
        <f t="shared" si="10"/>
        <v>Diabetes</v>
      </c>
      <c r="L358" t="str">
        <f t="shared" si="11"/>
        <v>Obese</v>
      </c>
    </row>
    <row r="359" spans="1:12" x14ac:dyDescent="0.3">
      <c r="A359">
        <v>358</v>
      </c>
      <c r="B359">
        <v>44</v>
      </c>
      <c r="C359" t="s">
        <v>13</v>
      </c>
      <c r="D359">
        <v>39.9</v>
      </c>
      <c r="E359">
        <v>0.56899999999999995</v>
      </c>
      <c r="F359">
        <v>129</v>
      </c>
      <c r="G359">
        <v>0</v>
      </c>
      <c r="H359">
        <v>1</v>
      </c>
      <c r="I359">
        <v>30</v>
      </c>
      <c r="J359" t="str">
        <f>VLOOKUP(B359,[1]Sheet1!$A$1:$B$12,2,TRUE)</f>
        <v>40-44</v>
      </c>
      <c r="K359" t="str">
        <f t="shared" si="10"/>
        <v>Diabetes</v>
      </c>
      <c r="L359" t="str">
        <f t="shared" si="11"/>
        <v>Obese</v>
      </c>
    </row>
    <row r="360" spans="1:12" x14ac:dyDescent="0.3">
      <c r="A360">
        <v>359</v>
      </c>
      <c r="B360">
        <v>48</v>
      </c>
      <c r="C360" t="s">
        <v>13</v>
      </c>
      <c r="D360">
        <v>35.299999999999997</v>
      </c>
      <c r="E360">
        <v>0.378</v>
      </c>
      <c r="F360">
        <v>88</v>
      </c>
      <c r="G360">
        <v>54</v>
      </c>
      <c r="H360">
        <v>0</v>
      </c>
      <c r="I360">
        <v>40</v>
      </c>
      <c r="J360" t="str">
        <f>VLOOKUP(B360,[1]Sheet1!$A$1:$B$12,2,TRUE)</f>
        <v>45-49</v>
      </c>
      <c r="K360" t="str">
        <f t="shared" si="10"/>
        <v>Not Diabetes</v>
      </c>
      <c r="L360" t="str">
        <f t="shared" si="11"/>
        <v>Obese</v>
      </c>
    </row>
    <row r="361" spans="1:12" x14ac:dyDescent="0.3">
      <c r="A361">
        <v>360</v>
      </c>
      <c r="B361">
        <v>29</v>
      </c>
      <c r="C361" t="s">
        <v>13</v>
      </c>
      <c r="D361">
        <v>36.5</v>
      </c>
      <c r="E361">
        <v>0.875</v>
      </c>
      <c r="F361">
        <v>196</v>
      </c>
      <c r="G361">
        <v>249</v>
      </c>
      <c r="H361">
        <v>1</v>
      </c>
      <c r="I361">
        <v>36</v>
      </c>
      <c r="J361" t="str">
        <f>VLOOKUP(B361,[1]Sheet1!$A$1:$B$12,2,TRUE)</f>
        <v>25-29</v>
      </c>
      <c r="K361" t="str">
        <f t="shared" si="10"/>
        <v>Diabetes</v>
      </c>
      <c r="L361" t="str">
        <f t="shared" si="11"/>
        <v>Obese</v>
      </c>
    </row>
    <row r="362" spans="1:12" x14ac:dyDescent="0.3">
      <c r="A362">
        <v>361</v>
      </c>
      <c r="B362">
        <v>29</v>
      </c>
      <c r="C362" t="s">
        <v>13</v>
      </c>
      <c r="D362">
        <v>31.2</v>
      </c>
      <c r="E362">
        <v>0.58299999999999996</v>
      </c>
      <c r="F362">
        <v>189</v>
      </c>
      <c r="G362">
        <v>325</v>
      </c>
      <c r="H362">
        <v>1</v>
      </c>
      <c r="I362">
        <v>33</v>
      </c>
      <c r="J362" t="str">
        <f>VLOOKUP(B362,[1]Sheet1!$A$1:$B$12,2,TRUE)</f>
        <v>25-29</v>
      </c>
      <c r="K362" t="str">
        <f t="shared" si="10"/>
        <v>Diabetes</v>
      </c>
      <c r="L362" t="str">
        <f t="shared" si="11"/>
        <v>Obese</v>
      </c>
    </row>
    <row r="363" spans="1:12" x14ac:dyDescent="0.3">
      <c r="A363">
        <v>362</v>
      </c>
      <c r="B363">
        <v>63</v>
      </c>
      <c r="C363" t="s">
        <v>13</v>
      </c>
      <c r="D363">
        <v>29.8</v>
      </c>
      <c r="E363">
        <v>0.20699999999999999</v>
      </c>
      <c r="F363">
        <v>158</v>
      </c>
      <c r="G363">
        <v>0</v>
      </c>
      <c r="H363">
        <v>0</v>
      </c>
      <c r="I363">
        <v>0</v>
      </c>
      <c r="J363" t="str">
        <f>VLOOKUP(B363,[1]Sheet1!$A$1:$B$12,2,TRUE)</f>
        <v>60-64</v>
      </c>
      <c r="K363" t="str">
        <f t="shared" si="10"/>
        <v>Not Diabetes</v>
      </c>
      <c r="L363" t="str">
        <f t="shared" si="11"/>
        <v>Overweight</v>
      </c>
    </row>
    <row r="364" spans="1:12" x14ac:dyDescent="0.3">
      <c r="A364">
        <v>363</v>
      </c>
      <c r="B364">
        <v>65</v>
      </c>
      <c r="C364" t="s">
        <v>13</v>
      </c>
      <c r="D364">
        <v>39.200000000000003</v>
      </c>
      <c r="E364">
        <v>0.30499999999999999</v>
      </c>
      <c r="F364">
        <v>103</v>
      </c>
      <c r="G364">
        <v>0</v>
      </c>
      <c r="H364">
        <v>0</v>
      </c>
      <c r="I364">
        <v>37</v>
      </c>
      <c r="J364" t="str">
        <f>VLOOKUP(B364,[1]Sheet1!$A$1:$B$12,2,TRUE)</f>
        <v>65-69</v>
      </c>
      <c r="K364" t="str">
        <f t="shared" si="10"/>
        <v>Not Diabetes</v>
      </c>
      <c r="L364" t="str">
        <f t="shared" si="11"/>
        <v>Obese</v>
      </c>
    </row>
    <row r="365" spans="1:12" x14ac:dyDescent="0.3">
      <c r="A365">
        <v>364</v>
      </c>
      <c r="B365">
        <v>67</v>
      </c>
      <c r="C365" t="s">
        <v>13</v>
      </c>
      <c r="D365">
        <v>38.5</v>
      </c>
      <c r="E365">
        <v>0.52</v>
      </c>
      <c r="F365">
        <v>146</v>
      </c>
      <c r="G365">
        <v>0</v>
      </c>
      <c r="H365">
        <v>1</v>
      </c>
      <c r="I365">
        <v>0</v>
      </c>
      <c r="J365" t="str">
        <f>VLOOKUP(B365,[1]Sheet1!$A$1:$B$12,2,TRUE)</f>
        <v>65-69</v>
      </c>
      <c r="K365" t="str">
        <f t="shared" si="10"/>
        <v>Diabetes</v>
      </c>
      <c r="L365" t="str">
        <f t="shared" si="11"/>
        <v>Obese</v>
      </c>
    </row>
    <row r="366" spans="1:12" x14ac:dyDescent="0.3">
      <c r="A366">
        <v>365</v>
      </c>
      <c r="B366">
        <v>30</v>
      </c>
      <c r="C366" t="s">
        <v>13</v>
      </c>
      <c r="D366">
        <v>34.9</v>
      </c>
      <c r="E366">
        <v>0.38500000000000001</v>
      </c>
      <c r="F366">
        <v>147</v>
      </c>
      <c r="G366">
        <v>293</v>
      </c>
      <c r="H366">
        <v>0</v>
      </c>
      <c r="I366">
        <v>25</v>
      </c>
      <c r="J366" t="str">
        <f>VLOOKUP(B366,[1]Sheet1!$A$1:$B$12,2,TRUE)</f>
        <v>30-34</v>
      </c>
      <c r="K366" t="str">
        <f t="shared" si="10"/>
        <v>Not Diabetes</v>
      </c>
      <c r="L366" t="str">
        <f t="shared" si="11"/>
        <v>Obese</v>
      </c>
    </row>
    <row r="367" spans="1:12" x14ac:dyDescent="0.3">
      <c r="A367">
        <v>366</v>
      </c>
      <c r="B367">
        <v>30</v>
      </c>
      <c r="C367" t="s">
        <v>13</v>
      </c>
      <c r="D367">
        <v>34</v>
      </c>
      <c r="E367">
        <v>0.499</v>
      </c>
      <c r="F367">
        <v>99</v>
      </c>
      <c r="G367">
        <v>83</v>
      </c>
      <c r="H367">
        <v>0</v>
      </c>
      <c r="I367">
        <v>28</v>
      </c>
      <c r="J367" t="str">
        <f>VLOOKUP(B367,[1]Sheet1!$A$1:$B$12,2,TRUE)</f>
        <v>30-34</v>
      </c>
      <c r="K367" t="str">
        <f t="shared" si="10"/>
        <v>Not Diabetes</v>
      </c>
      <c r="L367" t="str">
        <f t="shared" si="11"/>
        <v>Obese</v>
      </c>
    </row>
    <row r="368" spans="1:12" x14ac:dyDescent="0.3">
      <c r="A368">
        <v>367</v>
      </c>
      <c r="B368">
        <v>29</v>
      </c>
      <c r="C368" t="s">
        <v>13</v>
      </c>
      <c r="D368">
        <v>27.6</v>
      </c>
      <c r="E368">
        <v>0.36799999999999999</v>
      </c>
      <c r="F368">
        <v>124</v>
      </c>
      <c r="G368">
        <v>0</v>
      </c>
      <c r="H368">
        <v>1</v>
      </c>
      <c r="I368">
        <v>0</v>
      </c>
      <c r="J368" t="str">
        <f>VLOOKUP(B368,[1]Sheet1!$A$1:$B$12,2,TRUE)</f>
        <v>25-29</v>
      </c>
      <c r="K368" t="str">
        <f t="shared" si="10"/>
        <v>Diabetes</v>
      </c>
      <c r="L368" t="str">
        <f t="shared" si="11"/>
        <v>Overweight</v>
      </c>
    </row>
    <row r="369" spans="1:12" x14ac:dyDescent="0.3">
      <c r="A369">
        <v>368</v>
      </c>
      <c r="B369">
        <v>21</v>
      </c>
      <c r="C369" t="s">
        <v>13</v>
      </c>
      <c r="D369">
        <v>21</v>
      </c>
      <c r="E369">
        <v>0.252</v>
      </c>
      <c r="F369">
        <v>101</v>
      </c>
      <c r="G369">
        <v>0</v>
      </c>
      <c r="H369">
        <v>0</v>
      </c>
      <c r="I369">
        <v>17</v>
      </c>
      <c r="J369" t="str">
        <f>VLOOKUP(B369,[1]Sheet1!$A$1:$B$12,2,TRUE)</f>
        <v>20-24</v>
      </c>
      <c r="K369" t="str">
        <f t="shared" si="10"/>
        <v>Not Diabetes</v>
      </c>
      <c r="L369" t="str">
        <f t="shared" si="11"/>
        <v>Healthy Weight</v>
      </c>
    </row>
    <row r="370" spans="1:12" x14ac:dyDescent="0.3">
      <c r="A370">
        <v>369</v>
      </c>
      <c r="B370">
        <v>22</v>
      </c>
      <c r="C370" t="s">
        <v>13</v>
      </c>
      <c r="D370">
        <v>27.5</v>
      </c>
      <c r="E370">
        <v>0.30599999999999999</v>
      </c>
      <c r="F370">
        <v>81</v>
      </c>
      <c r="G370">
        <v>66</v>
      </c>
      <c r="H370">
        <v>0</v>
      </c>
      <c r="I370">
        <v>16</v>
      </c>
      <c r="J370" t="str">
        <f>VLOOKUP(B370,[1]Sheet1!$A$1:$B$12,2,TRUE)</f>
        <v>20-24</v>
      </c>
      <c r="K370" t="str">
        <f t="shared" si="10"/>
        <v>Not Diabetes</v>
      </c>
      <c r="L370" t="str">
        <f t="shared" si="11"/>
        <v>Overweight</v>
      </c>
    </row>
    <row r="371" spans="1:12" x14ac:dyDescent="0.3">
      <c r="A371">
        <v>370</v>
      </c>
      <c r="B371">
        <v>45</v>
      </c>
      <c r="C371" t="s">
        <v>13</v>
      </c>
      <c r="D371">
        <v>32.799999999999997</v>
      </c>
      <c r="E371">
        <v>0.23400000000000001</v>
      </c>
      <c r="F371">
        <v>133</v>
      </c>
      <c r="G371">
        <v>140</v>
      </c>
      <c r="H371">
        <v>1</v>
      </c>
      <c r="I371">
        <v>28</v>
      </c>
      <c r="J371" t="str">
        <f>VLOOKUP(B371,[1]Sheet1!$A$1:$B$12,2,TRUE)</f>
        <v>45-49</v>
      </c>
      <c r="K371" t="str">
        <f t="shared" si="10"/>
        <v>Diabetes</v>
      </c>
      <c r="L371" t="str">
        <f t="shared" si="11"/>
        <v>Obese</v>
      </c>
    </row>
    <row r="372" spans="1:12" x14ac:dyDescent="0.3">
      <c r="A372">
        <v>371</v>
      </c>
      <c r="B372">
        <v>25</v>
      </c>
      <c r="C372" t="s">
        <v>13</v>
      </c>
      <c r="D372">
        <v>38.4</v>
      </c>
      <c r="E372">
        <v>2.137</v>
      </c>
      <c r="F372">
        <v>173</v>
      </c>
      <c r="G372">
        <v>465</v>
      </c>
      <c r="H372">
        <v>1</v>
      </c>
      <c r="I372">
        <v>48</v>
      </c>
      <c r="J372" t="str">
        <f>VLOOKUP(B372,[1]Sheet1!$A$1:$B$12,2,TRUE)</f>
        <v>25-29</v>
      </c>
      <c r="K372" t="str">
        <f t="shared" si="10"/>
        <v>Diabetes</v>
      </c>
      <c r="L372" t="str">
        <f t="shared" si="11"/>
        <v>Obese</v>
      </c>
    </row>
    <row r="373" spans="1:12" x14ac:dyDescent="0.3">
      <c r="A373">
        <v>372</v>
      </c>
      <c r="B373">
        <v>21</v>
      </c>
      <c r="C373" t="s">
        <v>13</v>
      </c>
      <c r="D373">
        <v>0</v>
      </c>
      <c r="E373">
        <v>1.7310000000000001</v>
      </c>
      <c r="F373">
        <v>118</v>
      </c>
      <c r="G373">
        <v>89</v>
      </c>
      <c r="H373">
        <v>0</v>
      </c>
      <c r="I373">
        <v>23</v>
      </c>
      <c r="J373" t="str">
        <f>VLOOKUP(B373,[1]Sheet1!$A$1:$B$12,2,TRUE)</f>
        <v>20-24</v>
      </c>
      <c r="K373" t="str">
        <f t="shared" si="10"/>
        <v>Not Diabetes</v>
      </c>
      <c r="L373" t="str">
        <f t="shared" si="11"/>
        <v>Underweight</v>
      </c>
    </row>
    <row r="374" spans="1:12" x14ac:dyDescent="0.3">
      <c r="A374">
        <v>373</v>
      </c>
      <c r="B374">
        <v>21</v>
      </c>
      <c r="C374" t="s">
        <v>13</v>
      </c>
      <c r="D374">
        <v>35.799999999999997</v>
      </c>
      <c r="E374">
        <v>0.54500000000000004</v>
      </c>
      <c r="F374">
        <v>84</v>
      </c>
      <c r="G374">
        <v>66</v>
      </c>
      <c r="H374">
        <v>0</v>
      </c>
      <c r="I374">
        <v>22</v>
      </c>
      <c r="J374" t="str">
        <f>VLOOKUP(B374,[1]Sheet1!$A$1:$B$12,2,TRUE)</f>
        <v>20-24</v>
      </c>
      <c r="K374" t="str">
        <f t="shared" si="10"/>
        <v>Not Diabetes</v>
      </c>
      <c r="L374" t="str">
        <f t="shared" si="11"/>
        <v>Obese</v>
      </c>
    </row>
    <row r="375" spans="1:12" x14ac:dyDescent="0.3">
      <c r="A375">
        <v>374</v>
      </c>
      <c r="B375">
        <v>25</v>
      </c>
      <c r="C375" t="s">
        <v>13</v>
      </c>
      <c r="D375">
        <v>34.9</v>
      </c>
      <c r="E375">
        <v>0.22500000000000001</v>
      </c>
      <c r="F375">
        <v>105</v>
      </c>
      <c r="G375">
        <v>94</v>
      </c>
      <c r="H375">
        <v>0</v>
      </c>
      <c r="I375">
        <v>40</v>
      </c>
      <c r="J375" t="str">
        <f>VLOOKUP(B375,[1]Sheet1!$A$1:$B$12,2,TRUE)</f>
        <v>25-29</v>
      </c>
      <c r="K375" t="str">
        <f t="shared" si="10"/>
        <v>Not Diabetes</v>
      </c>
      <c r="L375" t="str">
        <f t="shared" si="11"/>
        <v>Obese</v>
      </c>
    </row>
    <row r="376" spans="1:12" x14ac:dyDescent="0.3">
      <c r="A376">
        <v>375</v>
      </c>
      <c r="B376">
        <v>28</v>
      </c>
      <c r="C376" t="s">
        <v>13</v>
      </c>
      <c r="D376">
        <v>36.200000000000003</v>
      </c>
      <c r="E376">
        <v>0.81599999999999995</v>
      </c>
      <c r="F376">
        <v>122</v>
      </c>
      <c r="G376">
        <v>158</v>
      </c>
      <c r="H376">
        <v>0</v>
      </c>
      <c r="I376">
        <v>43</v>
      </c>
      <c r="J376" t="str">
        <f>VLOOKUP(B376,[1]Sheet1!$A$1:$B$12,2,TRUE)</f>
        <v>25-29</v>
      </c>
      <c r="K376" t="str">
        <f t="shared" si="10"/>
        <v>Not Diabetes</v>
      </c>
      <c r="L376" t="str">
        <f t="shared" si="11"/>
        <v>Obese</v>
      </c>
    </row>
    <row r="377" spans="1:12" x14ac:dyDescent="0.3">
      <c r="A377">
        <v>376</v>
      </c>
      <c r="B377">
        <v>58</v>
      </c>
      <c r="C377" t="s">
        <v>13</v>
      </c>
      <c r="D377">
        <v>39.200000000000003</v>
      </c>
      <c r="E377">
        <v>0.52800000000000002</v>
      </c>
      <c r="F377">
        <v>140</v>
      </c>
      <c r="G377">
        <v>325</v>
      </c>
      <c r="H377">
        <v>1</v>
      </c>
      <c r="I377">
        <v>43</v>
      </c>
      <c r="J377" t="str">
        <f>VLOOKUP(B377,[1]Sheet1!$A$1:$B$12,2,TRUE)</f>
        <v>55-59</v>
      </c>
      <c r="K377" t="str">
        <f t="shared" si="10"/>
        <v>Diabetes</v>
      </c>
      <c r="L377" t="str">
        <f t="shared" si="11"/>
        <v>Obese</v>
      </c>
    </row>
    <row r="378" spans="1:12" x14ac:dyDescent="0.3">
      <c r="A378">
        <v>377</v>
      </c>
      <c r="B378">
        <v>22</v>
      </c>
      <c r="C378" t="s">
        <v>13</v>
      </c>
      <c r="D378">
        <v>25.2</v>
      </c>
      <c r="E378">
        <v>0.29899999999999999</v>
      </c>
      <c r="F378">
        <v>98</v>
      </c>
      <c r="G378">
        <v>84</v>
      </c>
      <c r="H378">
        <v>0</v>
      </c>
      <c r="I378">
        <v>15</v>
      </c>
      <c r="J378" t="str">
        <f>VLOOKUP(B378,[1]Sheet1!$A$1:$B$12,2,TRUE)</f>
        <v>20-24</v>
      </c>
      <c r="K378" t="str">
        <f t="shared" si="10"/>
        <v>Not Diabetes</v>
      </c>
      <c r="L378" t="str">
        <f t="shared" si="11"/>
        <v>Overweight</v>
      </c>
    </row>
    <row r="379" spans="1:12" x14ac:dyDescent="0.3">
      <c r="A379">
        <v>378</v>
      </c>
      <c r="B379">
        <v>22</v>
      </c>
      <c r="C379" t="s">
        <v>13</v>
      </c>
      <c r="D379">
        <v>37.200000000000003</v>
      </c>
      <c r="E379">
        <v>0.50900000000000001</v>
      </c>
      <c r="F379">
        <v>87</v>
      </c>
      <c r="G379">
        <v>75</v>
      </c>
      <c r="H379">
        <v>0</v>
      </c>
      <c r="I379">
        <v>37</v>
      </c>
      <c r="J379" t="str">
        <f>VLOOKUP(B379,[1]Sheet1!$A$1:$B$12,2,TRUE)</f>
        <v>20-24</v>
      </c>
      <c r="K379" t="str">
        <f t="shared" si="10"/>
        <v>Not Diabetes</v>
      </c>
      <c r="L379" t="str">
        <f t="shared" si="11"/>
        <v>Obese</v>
      </c>
    </row>
    <row r="380" spans="1:12" x14ac:dyDescent="0.3">
      <c r="A380">
        <v>379</v>
      </c>
      <c r="B380">
        <v>32</v>
      </c>
      <c r="C380" t="s">
        <v>13</v>
      </c>
      <c r="D380">
        <v>48.3</v>
      </c>
      <c r="E380">
        <v>0.23799999999999999</v>
      </c>
      <c r="F380">
        <v>156</v>
      </c>
      <c r="G380">
        <v>0</v>
      </c>
      <c r="H380">
        <v>1</v>
      </c>
      <c r="I380">
        <v>0</v>
      </c>
      <c r="J380" t="str">
        <f>VLOOKUP(B380,[1]Sheet1!$A$1:$B$12,2,TRUE)</f>
        <v>30-34</v>
      </c>
      <c r="K380" t="str">
        <f t="shared" si="10"/>
        <v>Diabetes</v>
      </c>
      <c r="L380" t="str">
        <f t="shared" si="11"/>
        <v>Obese</v>
      </c>
    </row>
    <row r="381" spans="1:12" x14ac:dyDescent="0.3">
      <c r="A381">
        <v>380</v>
      </c>
      <c r="B381">
        <v>35</v>
      </c>
      <c r="C381" t="s">
        <v>13</v>
      </c>
      <c r="D381">
        <v>43.4</v>
      </c>
      <c r="E381">
        <v>1.0209999999999999</v>
      </c>
      <c r="F381">
        <v>93</v>
      </c>
      <c r="G381">
        <v>72</v>
      </c>
      <c r="H381">
        <v>0</v>
      </c>
      <c r="I381">
        <v>39</v>
      </c>
      <c r="J381" t="str">
        <f>VLOOKUP(B381,[1]Sheet1!$A$1:$B$12,2,TRUE)</f>
        <v>35-39</v>
      </c>
      <c r="K381" t="str">
        <f t="shared" si="10"/>
        <v>Not Diabetes</v>
      </c>
      <c r="L381" t="str">
        <f t="shared" si="11"/>
        <v>Obese</v>
      </c>
    </row>
    <row r="382" spans="1:12" x14ac:dyDescent="0.3">
      <c r="A382">
        <v>381</v>
      </c>
      <c r="B382">
        <v>24</v>
      </c>
      <c r="C382" t="s">
        <v>13</v>
      </c>
      <c r="D382">
        <v>30.8</v>
      </c>
      <c r="E382">
        <v>0.82099999999999995</v>
      </c>
      <c r="F382">
        <v>107</v>
      </c>
      <c r="G382">
        <v>82</v>
      </c>
      <c r="H382">
        <v>0</v>
      </c>
      <c r="I382">
        <v>30</v>
      </c>
      <c r="J382" t="str">
        <f>VLOOKUP(B382,[1]Sheet1!$A$1:$B$12,2,TRUE)</f>
        <v>20-24</v>
      </c>
      <c r="K382" t="str">
        <f t="shared" si="10"/>
        <v>Not Diabetes</v>
      </c>
      <c r="L382" t="str">
        <f t="shared" si="11"/>
        <v>Obese</v>
      </c>
    </row>
    <row r="383" spans="1:12" x14ac:dyDescent="0.3">
      <c r="A383">
        <v>382</v>
      </c>
      <c r="B383">
        <v>22</v>
      </c>
      <c r="C383" t="s">
        <v>13</v>
      </c>
      <c r="D383">
        <v>20</v>
      </c>
      <c r="E383">
        <v>0.23599999999999999</v>
      </c>
      <c r="F383">
        <v>105</v>
      </c>
      <c r="G383">
        <v>0</v>
      </c>
      <c r="H383">
        <v>0</v>
      </c>
      <c r="I383">
        <v>22</v>
      </c>
      <c r="J383" t="str">
        <f>VLOOKUP(B383,[1]Sheet1!$A$1:$B$12,2,TRUE)</f>
        <v>20-24</v>
      </c>
      <c r="K383" t="str">
        <f t="shared" si="10"/>
        <v>Not Diabetes</v>
      </c>
      <c r="L383" t="str">
        <f t="shared" si="11"/>
        <v>Healthy Weight</v>
      </c>
    </row>
    <row r="384" spans="1:12" x14ac:dyDescent="0.3">
      <c r="A384">
        <v>383</v>
      </c>
      <c r="B384">
        <v>21</v>
      </c>
      <c r="C384" t="s">
        <v>13</v>
      </c>
      <c r="D384">
        <v>25.4</v>
      </c>
      <c r="E384">
        <v>0.94699999999999995</v>
      </c>
      <c r="F384">
        <v>109</v>
      </c>
      <c r="G384">
        <v>182</v>
      </c>
      <c r="H384">
        <v>0</v>
      </c>
      <c r="I384">
        <v>8</v>
      </c>
      <c r="J384" t="str">
        <f>VLOOKUP(B384,[1]Sheet1!$A$1:$B$12,2,TRUE)</f>
        <v>20-24</v>
      </c>
      <c r="K384" t="str">
        <f t="shared" si="10"/>
        <v>Not Diabetes</v>
      </c>
      <c r="L384" t="str">
        <f t="shared" si="11"/>
        <v>Overweight</v>
      </c>
    </row>
    <row r="385" spans="1:12" x14ac:dyDescent="0.3">
      <c r="A385">
        <v>384</v>
      </c>
      <c r="B385">
        <v>25</v>
      </c>
      <c r="C385" t="s">
        <v>13</v>
      </c>
      <c r="D385">
        <v>25.1</v>
      </c>
      <c r="E385">
        <v>1.268</v>
      </c>
      <c r="F385">
        <v>90</v>
      </c>
      <c r="G385">
        <v>59</v>
      </c>
      <c r="H385">
        <v>0</v>
      </c>
      <c r="I385">
        <v>18</v>
      </c>
      <c r="J385" t="str">
        <f>VLOOKUP(B385,[1]Sheet1!$A$1:$B$12,2,TRUE)</f>
        <v>25-29</v>
      </c>
      <c r="K385" t="str">
        <f t="shared" si="10"/>
        <v>Not Diabetes</v>
      </c>
      <c r="L385" t="str">
        <f t="shared" si="11"/>
        <v>Overweight</v>
      </c>
    </row>
    <row r="386" spans="1:12" x14ac:dyDescent="0.3">
      <c r="A386">
        <v>385</v>
      </c>
      <c r="B386">
        <v>25</v>
      </c>
      <c r="C386" t="s">
        <v>13</v>
      </c>
      <c r="D386">
        <v>24.3</v>
      </c>
      <c r="E386">
        <v>0.221</v>
      </c>
      <c r="F386">
        <v>125</v>
      </c>
      <c r="G386">
        <v>110</v>
      </c>
      <c r="H386">
        <v>0</v>
      </c>
      <c r="I386">
        <v>24</v>
      </c>
      <c r="J386" t="str">
        <f>VLOOKUP(B386,[1]Sheet1!$A$1:$B$12,2,TRUE)</f>
        <v>25-29</v>
      </c>
      <c r="K386" t="str">
        <f t="shared" si="10"/>
        <v>Not Diabetes</v>
      </c>
      <c r="L386" t="str">
        <f t="shared" si="11"/>
        <v>Healthy Weight</v>
      </c>
    </row>
    <row r="387" spans="1:12" x14ac:dyDescent="0.3">
      <c r="A387">
        <v>386</v>
      </c>
      <c r="B387">
        <v>24</v>
      </c>
      <c r="C387" t="s">
        <v>13</v>
      </c>
      <c r="D387">
        <v>22.3</v>
      </c>
      <c r="E387">
        <v>0.20499999999999999</v>
      </c>
      <c r="F387">
        <v>119</v>
      </c>
      <c r="G387">
        <v>50</v>
      </c>
      <c r="H387">
        <v>0</v>
      </c>
      <c r="I387">
        <v>13</v>
      </c>
      <c r="J387" t="str">
        <f>VLOOKUP(B387,[1]Sheet1!$A$1:$B$12,2,TRUE)</f>
        <v>20-24</v>
      </c>
      <c r="K387" t="str">
        <f t="shared" ref="K387:K450" si="12">IF(H387=0,"Not Diabetes","Diabetes")</f>
        <v>Not Diabetes</v>
      </c>
      <c r="L387" t="str">
        <f t="shared" si="11"/>
        <v>Healthy Weight</v>
      </c>
    </row>
    <row r="388" spans="1:12" x14ac:dyDescent="0.3">
      <c r="A388">
        <v>387</v>
      </c>
      <c r="B388">
        <v>35</v>
      </c>
      <c r="C388" t="s">
        <v>13</v>
      </c>
      <c r="D388">
        <v>32.299999999999997</v>
      </c>
      <c r="E388">
        <v>0.66</v>
      </c>
      <c r="F388">
        <v>116</v>
      </c>
      <c r="G388">
        <v>0</v>
      </c>
      <c r="H388">
        <v>1</v>
      </c>
      <c r="I388">
        <v>29</v>
      </c>
      <c r="J388" t="str">
        <f>VLOOKUP(B388,[1]Sheet1!$A$1:$B$12,2,TRUE)</f>
        <v>35-39</v>
      </c>
      <c r="K388" t="str">
        <f t="shared" si="12"/>
        <v>Diabetes</v>
      </c>
      <c r="L388" t="str">
        <f t="shared" ref="L388:L451" si="13">IF(D388&gt;30,"Obese",IF(D388&gt;=25,"Overweight",IF(D388&gt;=18.5,"Healthy Weight","Underweight")))</f>
        <v>Obese</v>
      </c>
    </row>
    <row r="389" spans="1:12" x14ac:dyDescent="0.3">
      <c r="A389">
        <v>388</v>
      </c>
      <c r="B389">
        <v>45</v>
      </c>
      <c r="C389" t="s">
        <v>13</v>
      </c>
      <c r="D389">
        <v>43.3</v>
      </c>
      <c r="E389">
        <v>0.23899999999999999</v>
      </c>
      <c r="F389">
        <v>105</v>
      </c>
      <c r="G389">
        <v>0</v>
      </c>
      <c r="H389">
        <v>1</v>
      </c>
      <c r="I389">
        <v>36</v>
      </c>
      <c r="J389" t="str">
        <f>VLOOKUP(B389,[1]Sheet1!$A$1:$B$12,2,TRUE)</f>
        <v>45-49</v>
      </c>
      <c r="K389" t="str">
        <f t="shared" si="12"/>
        <v>Diabetes</v>
      </c>
      <c r="L389" t="str">
        <f t="shared" si="13"/>
        <v>Obese</v>
      </c>
    </row>
    <row r="390" spans="1:12" x14ac:dyDescent="0.3">
      <c r="A390">
        <v>389</v>
      </c>
      <c r="B390">
        <v>58</v>
      </c>
      <c r="C390" t="s">
        <v>13</v>
      </c>
      <c r="D390">
        <v>32</v>
      </c>
      <c r="E390">
        <v>0.45200000000000001</v>
      </c>
      <c r="F390">
        <v>144</v>
      </c>
      <c r="G390">
        <v>285</v>
      </c>
      <c r="H390">
        <v>1</v>
      </c>
      <c r="I390">
        <v>26</v>
      </c>
      <c r="J390" t="str">
        <f>VLOOKUP(B390,[1]Sheet1!$A$1:$B$12,2,TRUE)</f>
        <v>55-59</v>
      </c>
      <c r="K390" t="str">
        <f t="shared" si="12"/>
        <v>Diabetes</v>
      </c>
      <c r="L390" t="str">
        <f t="shared" si="13"/>
        <v>Obese</v>
      </c>
    </row>
    <row r="391" spans="1:12" x14ac:dyDescent="0.3">
      <c r="A391">
        <v>390</v>
      </c>
      <c r="B391">
        <v>28</v>
      </c>
      <c r="C391" t="s">
        <v>13</v>
      </c>
      <c r="D391">
        <v>31.6</v>
      </c>
      <c r="E391">
        <v>0.94899999999999995</v>
      </c>
      <c r="F391">
        <v>100</v>
      </c>
      <c r="G391">
        <v>81</v>
      </c>
      <c r="H391">
        <v>0</v>
      </c>
      <c r="I391">
        <v>23</v>
      </c>
      <c r="J391" t="str">
        <f>VLOOKUP(B391,[1]Sheet1!$A$1:$B$12,2,TRUE)</f>
        <v>25-29</v>
      </c>
      <c r="K391" t="str">
        <f t="shared" si="12"/>
        <v>Not Diabetes</v>
      </c>
      <c r="L391" t="str">
        <f t="shared" si="13"/>
        <v>Obese</v>
      </c>
    </row>
    <row r="392" spans="1:12" x14ac:dyDescent="0.3">
      <c r="A392">
        <v>391</v>
      </c>
      <c r="B392">
        <v>42</v>
      </c>
      <c r="C392" t="s">
        <v>13</v>
      </c>
      <c r="D392">
        <v>32</v>
      </c>
      <c r="E392">
        <v>0.44400000000000001</v>
      </c>
      <c r="F392">
        <v>100</v>
      </c>
      <c r="G392">
        <v>196</v>
      </c>
      <c r="H392">
        <v>0</v>
      </c>
      <c r="I392">
        <v>29</v>
      </c>
      <c r="J392" t="str">
        <f>VLOOKUP(B392,[1]Sheet1!$A$1:$B$12,2,TRUE)</f>
        <v>40-44</v>
      </c>
      <c r="K392" t="str">
        <f t="shared" si="12"/>
        <v>Not Diabetes</v>
      </c>
      <c r="L392" t="str">
        <f t="shared" si="13"/>
        <v>Obese</v>
      </c>
    </row>
    <row r="393" spans="1:12" x14ac:dyDescent="0.3">
      <c r="A393">
        <v>392</v>
      </c>
      <c r="B393">
        <v>27</v>
      </c>
      <c r="C393" t="s">
        <v>13</v>
      </c>
      <c r="D393">
        <v>45.7</v>
      </c>
      <c r="E393">
        <v>0.34</v>
      </c>
      <c r="F393">
        <v>166</v>
      </c>
      <c r="G393">
        <v>0</v>
      </c>
      <c r="H393">
        <v>1</v>
      </c>
      <c r="I393">
        <v>0</v>
      </c>
      <c r="J393" t="str">
        <f>VLOOKUP(B393,[1]Sheet1!$A$1:$B$12,2,TRUE)</f>
        <v>25-29</v>
      </c>
      <c r="K393" t="str">
        <f t="shared" si="12"/>
        <v>Diabetes</v>
      </c>
      <c r="L393" t="str">
        <f t="shared" si="13"/>
        <v>Obese</v>
      </c>
    </row>
    <row r="394" spans="1:12" x14ac:dyDescent="0.3">
      <c r="A394">
        <v>393</v>
      </c>
      <c r="B394">
        <v>21</v>
      </c>
      <c r="C394" t="s">
        <v>13</v>
      </c>
      <c r="D394">
        <v>23.7</v>
      </c>
      <c r="E394">
        <v>0.38900000000000001</v>
      </c>
      <c r="F394">
        <v>131</v>
      </c>
      <c r="G394">
        <v>415</v>
      </c>
      <c r="H394">
        <v>0</v>
      </c>
      <c r="I394">
        <v>14</v>
      </c>
      <c r="J394" t="str">
        <f>VLOOKUP(B394,[1]Sheet1!$A$1:$B$12,2,TRUE)</f>
        <v>20-24</v>
      </c>
      <c r="K394" t="str">
        <f t="shared" si="12"/>
        <v>Not Diabetes</v>
      </c>
      <c r="L394" t="str">
        <f t="shared" si="13"/>
        <v>Healthy Weight</v>
      </c>
    </row>
    <row r="395" spans="1:12" x14ac:dyDescent="0.3">
      <c r="A395">
        <v>394</v>
      </c>
      <c r="B395">
        <v>37</v>
      </c>
      <c r="C395" t="s">
        <v>13</v>
      </c>
      <c r="D395">
        <v>22.1</v>
      </c>
      <c r="E395">
        <v>0.46300000000000002</v>
      </c>
      <c r="F395">
        <v>116</v>
      </c>
      <c r="G395">
        <v>87</v>
      </c>
      <c r="H395">
        <v>0</v>
      </c>
      <c r="I395">
        <v>12</v>
      </c>
      <c r="J395" t="str">
        <f>VLOOKUP(B395,[1]Sheet1!$A$1:$B$12,2,TRUE)</f>
        <v>35-39</v>
      </c>
      <c r="K395" t="str">
        <f t="shared" si="12"/>
        <v>Not Diabetes</v>
      </c>
      <c r="L395" t="str">
        <f t="shared" si="13"/>
        <v>Healthy Weight</v>
      </c>
    </row>
    <row r="396" spans="1:12" x14ac:dyDescent="0.3">
      <c r="A396">
        <v>395</v>
      </c>
      <c r="B396">
        <v>31</v>
      </c>
      <c r="C396" t="s">
        <v>13</v>
      </c>
      <c r="D396">
        <v>32.9</v>
      </c>
      <c r="E396">
        <v>0.80300000000000005</v>
      </c>
      <c r="F396">
        <v>158</v>
      </c>
      <c r="G396">
        <v>0</v>
      </c>
      <c r="H396">
        <v>1</v>
      </c>
      <c r="I396">
        <v>0</v>
      </c>
      <c r="J396" t="str">
        <f>VLOOKUP(B396,[1]Sheet1!$A$1:$B$12,2,TRUE)</f>
        <v>30-34</v>
      </c>
      <c r="K396" t="str">
        <f t="shared" si="12"/>
        <v>Diabetes</v>
      </c>
      <c r="L396" t="str">
        <f t="shared" si="13"/>
        <v>Obese</v>
      </c>
    </row>
    <row r="397" spans="1:12" x14ac:dyDescent="0.3">
      <c r="A397">
        <v>396</v>
      </c>
      <c r="B397">
        <v>25</v>
      </c>
      <c r="C397" t="s">
        <v>13</v>
      </c>
      <c r="D397">
        <v>27.7</v>
      </c>
      <c r="E397">
        <v>1.6</v>
      </c>
      <c r="F397">
        <v>127</v>
      </c>
      <c r="G397">
        <v>275</v>
      </c>
      <c r="H397">
        <v>0</v>
      </c>
      <c r="I397">
        <v>24</v>
      </c>
      <c r="J397" t="str">
        <f>VLOOKUP(B397,[1]Sheet1!$A$1:$B$12,2,TRUE)</f>
        <v>25-29</v>
      </c>
      <c r="K397" t="str">
        <f t="shared" si="12"/>
        <v>Not Diabetes</v>
      </c>
      <c r="L397" t="str">
        <f t="shared" si="13"/>
        <v>Overweight</v>
      </c>
    </row>
    <row r="398" spans="1:12" x14ac:dyDescent="0.3">
      <c r="A398">
        <v>397</v>
      </c>
      <c r="B398">
        <v>39</v>
      </c>
      <c r="C398" t="s">
        <v>13</v>
      </c>
      <c r="D398">
        <v>24.7</v>
      </c>
      <c r="E398">
        <v>0.94399999999999995</v>
      </c>
      <c r="F398">
        <v>96</v>
      </c>
      <c r="G398">
        <v>115</v>
      </c>
      <c r="H398">
        <v>0</v>
      </c>
      <c r="I398">
        <v>34</v>
      </c>
      <c r="J398" t="str">
        <f>VLOOKUP(B398,[1]Sheet1!$A$1:$B$12,2,TRUE)</f>
        <v>35-39</v>
      </c>
      <c r="K398" t="str">
        <f t="shared" si="12"/>
        <v>Not Diabetes</v>
      </c>
      <c r="L398" t="str">
        <f t="shared" si="13"/>
        <v>Healthy Weight</v>
      </c>
    </row>
    <row r="399" spans="1:12" x14ac:dyDescent="0.3">
      <c r="A399">
        <v>398</v>
      </c>
      <c r="B399">
        <v>22</v>
      </c>
      <c r="C399" t="s">
        <v>13</v>
      </c>
      <c r="D399">
        <v>34.299999999999997</v>
      </c>
      <c r="E399">
        <v>0.19600000000000001</v>
      </c>
      <c r="F399">
        <v>131</v>
      </c>
      <c r="G399">
        <v>0</v>
      </c>
      <c r="H399">
        <v>1</v>
      </c>
      <c r="I399">
        <v>40</v>
      </c>
      <c r="J399" t="str">
        <f>VLOOKUP(B399,[1]Sheet1!$A$1:$B$12,2,TRUE)</f>
        <v>20-24</v>
      </c>
      <c r="K399" t="str">
        <f t="shared" si="12"/>
        <v>Diabetes</v>
      </c>
      <c r="L399" t="str">
        <f t="shared" si="13"/>
        <v>Obese</v>
      </c>
    </row>
    <row r="400" spans="1:12" x14ac:dyDescent="0.3">
      <c r="A400">
        <v>399</v>
      </c>
      <c r="B400">
        <v>25</v>
      </c>
      <c r="C400" t="s">
        <v>13</v>
      </c>
      <c r="D400">
        <v>21.1</v>
      </c>
      <c r="E400">
        <v>0.38900000000000001</v>
      </c>
      <c r="F400">
        <v>82</v>
      </c>
      <c r="G400">
        <v>0</v>
      </c>
      <c r="H400">
        <v>0</v>
      </c>
      <c r="I400">
        <v>0</v>
      </c>
      <c r="J400" t="str">
        <f>VLOOKUP(B400,[1]Sheet1!$A$1:$B$12,2,TRUE)</f>
        <v>25-29</v>
      </c>
      <c r="K400" t="str">
        <f t="shared" si="12"/>
        <v>Not Diabetes</v>
      </c>
      <c r="L400" t="str">
        <f t="shared" si="13"/>
        <v>Healthy Weight</v>
      </c>
    </row>
    <row r="401" spans="1:12" x14ac:dyDescent="0.3">
      <c r="A401">
        <v>400</v>
      </c>
      <c r="B401">
        <v>25</v>
      </c>
      <c r="C401" t="s">
        <v>13</v>
      </c>
      <c r="D401">
        <v>34.9</v>
      </c>
      <c r="E401">
        <v>0.24099999999999999</v>
      </c>
      <c r="F401">
        <v>193</v>
      </c>
      <c r="G401">
        <v>0</v>
      </c>
      <c r="H401">
        <v>1</v>
      </c>
      <c r="I401">
        <v>31</v>
      </c>
      <c r="J401" t="str">
        <f>VLOOKUP(B401,[1]Sheet1!$A$1:$B$12,2,TRUE)</f>
        <v>25-29</v>
      </c>
      <c r="K401" t="str">
        <f t="shared" si="12"/>
        <v>Diabetes</v>
      </c>
      <c r="L401" t="str">
        <f t="shared" si="13"/>
        <v>Obese</v>
      </c>
    </row>
    <row r="402" spans="1:12" x14ac:dyDescent="0.3">
      <c r="A402">
        <v>401</v>
      </c>
      <c r="B402">
        <v>31</v>
      </c>
      <c r="C402" t="s">
        <v>13</v>
      </c>
      <c r="D402">
        <v>32</v>
      </c>
      <c r="E402">
        <v>0.161</v>
      </c>
      <c r="F402">
        <v>95</v>
      </c>
      <c r="G402">
        <v>0</v>
      </c>
      <c r="H402">
        <v>1</v>
      </c>
      <c r="I402">
        <v>0</v>
      </c>
      <c r="J402" t="str">
        <f>VLOOKUP(B402,[1]Sheet1!$A$1:$B$12,2,TRUE)</f>
        <v>30-34</v>
      </c>
      <c r="K402" t="str">
        <f t="shared" si="12"/>
        <v>Diabetes</v>
      </c>
      <c r="L402" t="str">
        <f t="shared" si="13"/>
        <v>Obese</v>
      </c>
    </row>
    <row r="403" spans="1:12" x14ac:dyDescent="0.3">
      <c r="A403">
        <v>402</v>
      </c>
      <c r="B403">
        <v>55</v>
      </c>
      <c r="C403" t="s">
        <v>13</v>
      </c>
      <c r="D403">
        <v>24.2</v>
      </c>
      <c r="E403">
        <v>0.151</v>
      </c>
      <c r="F403">
        <v>137</v>
      </c>
      <c r="G403">
        <v>0</v>
      </c>
      <c r="H403">
        <v>0</v>
      </c>
      <c r="I403">
        <v>0</v>
      </c>
      <c r="J403" t="str">
        <f>VLOOKUP(B403,[1]Sheet1!$A$1:$B$12,2,TRUE)</f>
        <v>55-59</v>
      </c>
      <c r="K403" t="str">
        <f t="shared" si="12"/>
        <v>Not Diabetes</v>
      </c>
      <c r="L403" t="str">
        <f t="shared" si="13"/>
        <v>Healthy Weight</v>
      </c>
    </row>
    <row r="404" spans="1:12" x14ac:dyDescent="0.3">
      <c r="A404">
        <v>403</v>
      </c>
      <c r="B404">
        <v>35</v>
      </c>
      <c r="C404" t="s">
        <v>13</v>
      </c>
      <c r="D404">
        <v>35</v>
      </c>
      <c r="E404">
        <v>0.28599999999999998</v>
      </c>
      <c r="F404">
        <v>136</v>
      </c>
      <c r="G404">
        <v>88</v>
      </c>
      <c r="H404">
        <v>1</v>
      </c>
      <c r="I404">
        <v>41</v>
      </c>
      <c r="J404" t="str">
        <f>VLOOKUP(B404,[1]Sheet1!$A$1:$B$12,2,TRUE)</f>
        <v>35-39</v>
      </c>
      <c r="K404" t="str">
        <f t="shared" si="12"/>
        <v>Diabetes</v>
      </c>
      <c r="L404" t="str">
        <f t="shared" si="13"/>
        <v>Obese</v>
      </c>
    </row>
    <row r="405" spans="1:12" x14ac:dyDescent="0.3">
      <c r="A405">
        <v>404</v>
      </c>
      <c r="B405">
        <v>38</v>
      </c>
      <c r="C405" t="s">
        <v>13</v>
      </c>
      <c r="D405">
        <v>31.6</v>
      </c>
      <c r="E405">
        <v>0.28000000000000003</v>
      </c>
      <c r="F405">
        <v>72</v>
      </c>
      <c r="G405">
        <v>0</v>
      </c>
      <c r="H405">
        <v>0</v>
      </c>
      <c r="I405">
        <v>25</v>
      </c>
      <c r="J405" t="str">
        <f>VLOOKUP(B405,[1]Sheet1!$A$1:$B$12,2,TRUE)</f>
        <v>35-39</v>
      </c>
      <c r="K405" t="str">
        <f t="shared" si="12"/>
        <v>Not Diabetes</v>
      </c>
      <c r="L405" t="str">
        <f t="shared" si="13"/>
        <v>Obese</v>
      </c>
    </row>
    <row r="406" spans="1:12" x14ac:dyDescent="0.3">
      <c r="A406">
        <v>405</v>
      </c>
      <c r="B406">
        <v>41</v>
      </c>
      <c r="C406" t="s">
        <v>13</v>
      </c>
      <c r="D406">
        <v>32.9</v>
      </c>
      <c r="E406">
        <v>0.13500000000000001</v>
      </c>
      <c r="F406">
        <v>168</v>
      </c>
      <c r="G406">
        <v>0</v>
      </c>
      <c r="H406">
        <v>1</v>
      </c>
      <c r="I406">
        <v>0</v>
      </c>
      <c r="J406" t="str">
        <f>VLOOKUP(B406,[1]Sheet1!$A$1:$B$12,2,TRUE)</f>
        <v>40-44</v>
      </c>
      <c r="K406" t="str">
        <f t="shared" si="12"/>
        <v>Diabetes</v>
      </c>
      <c r="L406" t="str">
        <f t="shared" si="13"/>
        <v>Obese</v>
      </c>
    </row>
    <row r="407" spans="1:12" x14ac:dyDescent="0.3">
      <c r="A407">
        <v>406</v>
      </c>
      <c r="B407">
        <v>26</v>
      </c>
      <c r="C407" t="s">
        <v>13</v>
      </c>
      <c r="D407">
        <v>42.1</v>
      </c>
      <c r="E407">
        <v>0.52</v>
      </c>
      <c r="F407">
        <v>123</v>
      </c>
      <c r="G407">
        <v>165</v>
      </c>
      <c r="H407">
        <v>0</v>
      </c>
      <c r="I407">
        <v>32</v>
      </c>
      <c r="J407" t="str">
        <f>VLOOKUP(B407,[1]Sheet1!$A$1:$B$12,2,TRUE)</f>
        <v>25-29</v>
      </c>
      <c r="K407" t="str">
        <f t="shared" si="12"/>
        <v>Not Diabetes</v>
      </c>
      <c r="L407" t="str">
        <f t="shared" si="13"/>
        <v>Obese</v>
      </c>
    </row>
    <row r="408" spans="1:12" x14ac:dyDescent="0.3">
      <c r="A408">
        <v>407</v>
      </c>
      <c r="B408">
        <v>46</v>
      </c>
      <c r="C408" t="s">
        <v>13</v>
      </c>
      <c r="D408">
        <v>28.9</v>
      </c>
      <c r="E408">
        <v>0.376</v>
      </c>
      <c r="F408">
        <v>115</v>
      </c>
      <c r="G408">
        <v>0</v>
      </c>
      <c r="H408">
        <v>1</v>
      </c>
      <c r="I408">
        <v>0</v>
      </c>
      <c r="J408" t="str">
        <f>VLOOKUP(B408,[1]Sheet1!$A$1:$B$12,2,TRUE)</f>
        <v>45-49</v>
      </c>
      <c r="K408" t="str">
        <f t="shared" si="12"/>
        <v>Diabetes</v>
      </c>
      <c r="L408" t="str">
        <f t="shared" si="13"/>
        <v>Overweight</v>
      </c>
    </row>
    <row r="409" spans="1:12" x14ac:dyDescent="0.3">
      <c r="A409">
        <v>408</v>
      </c>
      <c r="B409">
        <v>25</v>
      </c>
      <c r="C409" t="s">
        <v>13</v>
      </c>
      <c r="D409">
        <v>21.9</v>
      </c>
      <c r="E409">
        <v>0.33600000000000002</v>
      </c>
      <c r="F409">
        <v>101</v>
      </c>
      <c r="G409">
        <v>0</v>
      </c>
      <c r="H409">
        <v>0</v>
      </c>
      <c r="I409">
        <v>0</v>
      </c>
      <c r="J409" t="str">
        <f>VLOOKUP(B409,[1]Sheet1!$A$1:$B$12,2,TRUE)</f>
        <v>25-29</v>
      </c>
      <c r="K409" t="str">
        <f t="shared" si="12"/>
        <v>Not Diabetes</v>
      </c>
      <c r="L409" t="str">
        <f t="shared" si="13"/>
        <v>Healthy Weight</v>
      </c>
    </row>
    <row r="410" spans="1:12" x14ac:dyDescent="0.3">
      <c r="A410">
        <v>409</v>
      </c>
      <c r="B410">
        <v>39</v>
      </c>
      <c r="C410" t="s">
        <v>13</v>
      </c>
      <c r="D410">
        <v>25.9</v>
      </c>
      <c r="E410">
        <v>1.1910000000000001</v>
      </c>
      <c r="F410">
        <v>197</v>
      </c>
      <c r="G410">
        <v>0</v>
      </c>
      <c r="H410">
        <v>1</v>
      </c>
      <c r="I410">
        <v>0</v>
      </c>
      <c r="J410" t="str">
        <f>VLOOKUP(B410,[1]Sheet1!$A$1:$B$12,2,TRUE)</f>
        <v>35-39</v>
      </c>
      <c r="K410" t="str">
        <f t="shared" si="12"/>
        <v>Diabetes</v>
      </c>
      <c r="L410" t="str">
        <f t="shared" si="13"/>
        <v>Overweight</v>
      </c>
    </row>
    <row r="411" spans="1:12" x14ac:dyDescent="0.3">
      <c r="A411">
        <v>410</v>
      </c>
      <c r="B411">
        <v>28</v>
      </c>
      <c r="C411" t="s">
        <v>13</v>
      </c>
      <c r="D411">
        <v>42.4</v>
      </c>
      <c r="E411">
        <v>0.70199999999999996</v>
      </c>
      <c r="F411">
        <v>172</v>
      </c>
      <c r="G411">
        <v>579</v>
      </c>
      <c r="H411">
        <v>1</v>
      </c>
      <c r="I411">
        <v>49</v>
      </c>
      <c r="J411" t="str">
        <f>VLOOKUP(B411,[1]Sheet1!$A$1:$B$12,2,TRUE)</f>
        <v>25-29</v>
      </c>
      <c r="K411" t="str">
        <f t="shared" si="12"/>
        <v>Diabetes</v>
      </c>
      <c r="L411" t="str">
        <f t="shared" si="13"/>
        <v>Obese</v>
      </c>
    </row>
    <row r="412" spans="1:12" x14ac:dyDescent="0.3">
      <c r="A412">
        <v>411</v>
      </c>
      <c r="B412">
        <v>28</v>
      </c>
      <c r="C412" t="s">
        <v>13</v>
      </c>
      <c r="D412">
        <v>35.700000000000003</v>
      </c>
      <c r="E412">
        <v>0.67400000000000004</v>
      </c>
      <c r="F412">
        <v>102</v>
      </c>
      <c r="G412">
        <v>0</v>
      </c>
      <c r="H412">
        <v>0</v>
      </c>
      <c r="I412">
        <v>39</v>
      </c>
      <c r="J412" t="str">
        <f>VLOOKUP(B412,[1]Sheet1!$A$1:$B$12,2,TRUE)</f>
        <v>25-29</v>
      </c>
      <c r="K412" t="str">
        <f t="shared" si="12"/>
        <v>Not Diabetes</v>
      </c>
      <c r="L412" t="str">
        <f t="shared" si="13"/>
        <v>Obese</v>
      </c>
    </row>
    <row r="413" spans="1:12" x14ac:dyDescent="0.3">
      <c r="A413">
        <v>412</v>
      </c>
      <c r="B413">
        <v>25</v>
      </c>
      <c r="C413" t="s">
        <v>13</v>
      </c>
      <c r="D413">
        <v>34.4</v>
      </c>
      <c r="E413">
        <v>0.52800000000000002</v>
      </c>
      <c r="F413">
        <v>112</v>
      </c>
      <c r="G413">
        <v>176</v>
      </c>
      <c r="H413">
        <v>0</v>
      </c>
      <c r="I413">
        <v>30</v>
      </c>
      <c r="J413" t="str">
        <f>VLOOKUP(B413,[1]Sheet1!$A$1:$B$12,2,TRUE)</f>
        <v>25-29</v>
      </c>
      <c r="K413" t="str">
        <f t="shared" si="12"/>
        <v>Not Diabetes</v>
      </c>
      <c r="L413" t="str">
        <f t="shared" si="13"/>
        <v>Obese</v>
      </c>
    </row>
    <row r="414" spans="1:12" x14ac:dyDescent="0.3">
      <c r="A414">
        <v>413</v>
      </c>
      <c r="B414">
        <v>22</v>
      </c>
      <c r="C414" t="s">
        <v>13</v>
      </c>
      <c r="D414">
        <v>42.4</v>
      </c>
      <c r="E414">
        <v>1.0760000000000001</v>
      </c>
      <c r="F414">
        <v>143</v>
      </c>
      <c r="G414">
        <v>310</v>
      </c>
      <c r="H414">
        <v>0</v>
      </c>
      <c r="I414">
        <v>23</v>
      </c>
      <c r="J414" t="str">
        <f>VLOOKUP(B414,[1]Sheet1!$A$1:$B$12,2,TRUE)</f>
        <v>20-24</v>
      </c>
      <c r="K414" t="str">
        <f t="shared" si="12"/>
        <v>Not Diabetes</v>
      </c>
      <c r="L414" t="str">
        <f t="shared" si="13"/>
        <v>Obese</v>
      </c>
    </row>
    <row r="415" spans="1:12" x14ac:dyDescent="0.3">
      <c r="A415">
        <v>414</v>
      </c>
      <c r="B415">
        <v>21</v>
      </c>
      <c r="C415" t="s">
        <v>13</v>
      </c>
      <c r="D415">
        <v>26.2</v>
      </c>
      <c r="E415">
        <v>0.25600000000000001</v>
      </c>
      <c r="F415">
        <v>143</v>
      </c>
      <c r="G415">
        <v>61</v>
      </c>
      <c r="H415">
        <v>0</v>
      </c>
      <c r="I415">
        <v>22</v>
      </c>
      <c r="J415" t="str">
        <f>VLOOKUP(B415,[1]Sheet1!$A$1:$B$12,2,TRUE)</f>
        <v>20-24</v>
      </c>
      <c r="K415" t="str">
        <f t="shared" si="12"/>
        <v>Not Diabetes</v>
      </c>
      <c r="L415" t="str">
        <f t="shared" si="13"/>
        <v>Overweight</v>
      </c>
    </row>
    <row r="416" spans="1:12" x14ac:dyDescent="0.3">
      <c r="A416">
        <v>415</v>
      </c>
      <c r="B416">
        <v>21</v>
      </c>
      <c r="C416" t="s">
        <v>13</v>
      </c>
      <c r="D416">
        <v>34.6</v>
      </c>
      <c r="E416">
        <v>0.53400000000000003</v>
      </c>
      <c r="F416">
        <v>138</v>
      </c>
      <c r="G416">
        <v>167</v>
      </c>
      <c r="H416">
        <v>1</v>
      </c>
      <c r="I416">
        <v>35</v>
      </c>
      <c r="J416" t="str">
        <f>VLOOKUP(B416,[1]Sheet1!$A$1:$B$12,2,TRUE)</f>
        <v>20-24</v>
      </c>
      <c r="K416" t="str">
        <f t="shared" si="12"/>
        <v>Diabetes</v>
      </c>
      <c r="L416" t="str">
        <f t="shared" si="13"/>
        <v>Obese</v>
      </c>
    </row>
    <row r="417" spans="1:12" x14ac:dyDescent="0.3">
      <c r="A417">
        <v>416</v>
      </c>
      <c r="B417">
        <v>22</v>
      </c>
      <c r="C417" t="s">
        <v>13</v>
      </c>
      <c r="D417">
        <v>35.700000000000003</v>
      </c>
      <c r="E417">
        <v>0.25800000000000001</v>
      </c>
      <c r="F417">
        <v>173</v>
      </c>
      <c r="G417">
        <v>474</v>
      </c>
      <c r="H417">
        <v>1</v>
      </c>
      <c r="I417">
        <v>33</v>
      </c>
      <c r="J417" t="str">
        <f>VLOOKUP(B417,[1]Sheet1!$A$1:$B$12,2,TRUE)</f>
        <v>20-24</v>
      </c>
      <c r="K417" t="str">
        <f t="shared" si="12"/>
        <v>Diabetes</v>
      </c>
      <c r="L417" t="str">
        <f t="shared" si="13"/>
        <v>Obese</v>
      </c>
    </row>
    <row r="418" spans="1:12" x14ac:dyDescent="0.3">
      <c r="A418">
        <v>417</v>
      </c>
      <c r="B418">
        <v>22</v>
      </c>
      <c r="C418" t="s">
        <v>13</v>
      </c>
      <c r="D418">
        <v>27.2</v>
      </c>
      <c r="E418">
        <v>1.095</v>
      </c>
      <c r="F418">
        <v>97</v>
      </c>
      <c r="G418">
        <v>0</v>
      </c>
      <c r="H418">
        <v>0</v>
      </c>
      <c r="I418">
        <v>21</v>
      </c>
      <c r="J418" t="str">
        <f>VLOOKUP(B418,[1]Sheet1!$A$1:$B$12,2,TRUE)</f>
        <v>20-24</v>
      </c>
      <c r="K418" t="str">
        <f t="shared" si="12"/>
        <v>Not Diabetes</v>
      </c>
      <c r="L418" t="str">
        <f t="shared" si="13"/>
        <v>Overweight</v>
      </c>
    </row>
    <row r="419" spans="1:12" x14ac:dyDescent="0.3">
      <c r="A419">
        <v>418</v>
      </c>
      <c r="B419">
        <v>37</v>
      </c>
      <c r="C419" t="s">
        <v>13</v>
      </c>
      <c r="D419">
        <v>38.5</v>
      </c>
      <c r="E419">
        <v>0.55400000000000005</v>
      </c>
      <c r="F419">
        <v>144</v>
      </c>
      <c r="G419">
        <v>0</v>
      </c>
      <c r="H419">
        <v>1</v>
      </c>
      <c r="I419">
        <v>32</v>
      </c>
      <c r="J419" t="str">
        <f>VLOOKUP(B419,[1]Sheet1!$A$1:$B$12,2,TRUE)</f>
        <v>35-39</v>
      </c>
      <c r="K419" t="str">
        <f t="shared" si="12"/>
        <v>Diabetes</v>
      </c>
      <c r="L419" t="str">
        <f t="shared" si="13"/>
        <v>Obese</v>
      </c>
    </row>
    <row r="420" spans="1:12" x14ac:dyDescent="0.3">
      <c r="A420">
        <v>419</v>
      </c>
      <c r="B420">
        <v>27</v>
      </c>
      <c r="C420" t="s">
        <v>13</v>
      </c>
      <c r="D420">
        <v>18.2</v>
      </c>
      <c r="E420">
        <v>0.624</v>
      </c>
      <c r="F420">
        <v>83</v>
      </c>
      <c r="G420">
        <v>0</v>
      </c>
      <c r="H420">
        <v>0</v>
      </c>
      <c r="I420">
        <v>0</v>
      </c>
      <c r="J420" t="str">
        <f>VLOOKUP(B420,[1]Sheet1!$A$1:$B$12,2,TRUE)</f>
        <v>25-29</v>
      </c>
      <c r="K420" t="str">
        <f t="shared" si="12"/>
        <v>Not Diabetes</v>
      </c>
      <c r="L420" t="str">
        <f t="shared" si="13"/>
        <v>Underweight</v>
      </c>
    </row>
    <row r="421" spans="1:12" x14ac:dyDescent="0.3">
      <c r="A421">
        <v>420</v>
      </c>
      <c r="B421">
        <v>28</v>
      </c>
      <c r="C421" t="s">
        <v>13</v>
      </c>
      <c r="D421">
        <v>26.4</v>
      </c>
      <c r="E421">
        <v>0.219</v>
      </c>
      <c r="F421">
        <v>129</v>
      </c>
      <c r="G421">
        <v>115</v>
      </c>
      <c r="H421">
        <v>1</v>
      </c>
      <c r="I421">
        <v>29</v>
      </c>
      <c r="J421" t="str">
        <f>VLOOKUP(B421,[1]Sheet1!$A$1:$B$12,2,TRUE)</f>
        <v>25-29</v>
      </c>
      <c r="K421" t="str">
        <f t="shared" si="12"/>
        <v>Diabetes</v>
      </c>
      <c r="L421" t="str">
        <f t="shared" si="13"/>
        <v>Overweight</v>
      </c>
    </row>
    <row r="422" spans="1:12" x14ac:dyDescent="0.3">
      <c r="A422">
        <v>421</v>
      </c>
      <c r="B422">
        <v>26</v>
      </c>
      <c r="C422" t="s">
        <v>13</v>
      </c>
      <c r="D422">
        <v>45.3</v>
      </c>
      <c r="E422">
        <v>0.50700000000000001</v>
      </c>
      <c r="F422">
        <v>119</v>
      </c>
      <c r="G422">
        <v>170</v>
      </c>
      <c r="H422">
        <v>0</v>
      </c>
      <c r="I422">
        <v>41</v>
      </c>
      <c r="J422" t="str">
        <f>VLOOKUP(B422,[1]Sheet1!$A$1:$B$12,2,TRUE)</f>
        <v>25-29</v>
      </c>
      <c r="K422" t="str">
        <f t="shared" si="12"/>
        <v>Not Diabetes</v>
      </c>
      <c r="L422" t="str">
        <f t="shared" si="13"/>
        <v>Obese</v>
      </c>
    </row>
    <row r="423" spans="1:12" x14ac:dyDescent="0.3">
      <c r="A423">
        <v>422</v>
      </c>
      <c r="B423">
        <v>21</v>
      </c>
      <c r="C423" t="s">
        <v>13</v>
      </c>
      <c r="D423">
        <v>26</v>
      </c>
      <c r="E423">
        <v>0.56100000000000005</v>
      </c>
      <c r="F423">
        <v>94</v>
      </c>
      <c r="G423">
        <v>76</v>
      </c>
      <c r="H423">
        <v>0</v>
      </c>
      <c r="I423">
        <v>18</v>
      </c>
      <c r="J423" t="str">
        <f>VLOOKUP(B423,[1]Sheet1!$A$1:$B$12,2,TRUE)</f>
        <v>20-24</v>
      </c>
      <c r="K423" t="str">
        <f t="shared" si="12"/>
        <v>Not Diabetes</v>
      </c>
      <c r="L423" t="str">
        <f t="shared" si="13"/>
        <v>Overweight</v>
      </c>
    </row>
    <row r="424" spans="1:12" x14ac:dyDescent="0.3">
      <c r="A424">
        <v>423</v>
      </c>
      <c r="B424">
        <v>21</v>
      </c>
      <c r="C424" t="s">
        <v>13</v>
      </c>
      <c r="D424">
        <v>40.6</v>
      </c>
      <c r="E424">
        <v>0.496</v>
      </c>
      <c r="F424">
        <v>102</v>
      </c>
      <c r="G424">
        <v>78</v>
      </c>
      <c r="H424">
        <v>0</v>
      </c>
      <c r="I424">
        <v>46</v>
      </c>
      <c r="J424" t="str">
        <f>VLOOKUP(B424,[1]Sheet1!$A$1:$B$12,2,TRUE)</f>
        <v>20-24</v>
      </c>
      <c r="K424" t="str">
        <f t="shared" si="12"/>
        <v>Not Diabetes</v>
      </c>
      <c r="L424" t="str">
        <f t="shared" si="13"/>
        <v>Obese</v>
      </c>
    </row>
    <row r="425" spans="1:12" x14ac:dyDescent="0.3">
      <c r="A425">
        <v>424</v>
      </c>
      <c r="B425">
        <v>21</v>
      </c>
      <c r="C425" t="s">
        <v>13</v>
      </c>
      <c r="D425">
        <v>30.8</v>
      </c>
      <c r="E425">
        <v>0.42099999999999999</v>
      </c>
      <c r="F425">
        <v>115</v>
      </c>
      <c r="G425">
        <v>0</v>
      </c>
      <c r="H425">
        <v>0</v>
      </c>
      <c r="I425">
        <v>22</v>
      </c>
      <c r="J425" t="str">
        <f>VLOOKUP(B425,[1]Sheet1!$A$1:$B$12,2,TRUE)</f>
        <v>20-24</v>
      </c>
      <c r="K425" t="str">
        <f t="shared" si="12"/>
        <v>Not Diabetes</v>
      </c>
      <c r="L425" t="str">
        <f t="shared" si="13"/>
        <v>Obese</v>
      </c>
    </row>
    <row r="426" spans="1:12" x14ac:dyDescent="0.3">
      <c r="A426">
        <v>425</v>
      </c>
      <c r="B426">
        <v>36</v>
      </c>
      <c r="C426" t="s">
        <v>13</v>
      </c>
      <c r="D426">
        <v>42.9</v>
      </c>
      <c r="E426">
        <v>0.51600000000000001</v>
      </c>
      <c r="F426">
        <v>151</v>
      </c>
      <c r="G426">
        <v>210</v>
      </c>
      <c r="H426">
        <v>1</v>
      </c>
      <c r="I426">
        <v>32</v>
      </c>
      <c r="J426" t="str">
        <f>VLOOKUP(B426,[1]Sheet1!$A$1:$B$12,2,TRUE)</f>
        <v>35-39</v>
      </c>
      <c r="K426" t="str">
        <f t="shared" si="12"/>
        <v>Diabetes</v>
      </c>
      <c r="L426" t="str">
        <f t="shared" si="13"/>
        <v>Obese</v>
      </c>
    </row>
    <row r="427" spans="1:12" x14ac:dyDescent="0.3">
      <c r="A427">
        <v>426</v>
      </c>
      <c r="B427">
        <v>31</v>
      </c>
      <c r="C427" t="s">
        <v>13</v>
      </c>
      <c r="D427">
        <v>37</v>
      </c>
      <c r="E427">
        <v>0.26400000000000001</v>
      </c>
      <c r="F427">
        <v>184</v>
      </c>
      <c r="G427">
        <v>277</v>
      </c>
      <c r="H427">
        <v>1</v>
      </c>
      <c r="I427">
        <v>39</v>
      </c>
      <c r="J427" t="str">
        <f>VLOOKUP(B427,[1]Sheet1!$A$1:$B$12,2,TRUE)</f>
        <v>30-34</v>
      </c>
      <c r="K427" t="str">
        <f t="shared" si="12"/>
        <v>Diabetes</v>
      </c>
      <c r="L427" t="str">
        <f t="shared" si="13"/>
        <v>Obese</v>
      </c>
    </row>
    <row r="428" spans="1:12" x14ac:dyDescent="0.3">
      <c r="A428">
        <v>427</v>
      </c>
      <c r="B428">
        <v>25</v>
      </c>
      <c r="C428" t="s">
        <v>13</v>
      </c>
      <c r="D428">
        <v>0</v>
      </c>
      <c r="E428">
        <v>0.25600000000000001</v>
      </c>
      <c r="F428">
        <v>94</v>
      </c>
      <c r="G428">
        <v>0</v>
      </c>
      <c r="H428">
        <v>0</v>
      </c>
      <c r="I428">
        <v>0</v>
      </c>
      <c r="J428" t="str">
        <f>VLOOKUP(B428,[1]Sheet1!$A$1:$B$12,2,TRUE)</f>
        <v>25-29</v>
      </c>
      <c r="K428" t="str">
        <f t="shared" si="12"/>
        <v>Not Diabetes</v>
      </c>
      <c r="L428" t="str">
        <f t="shared" si="13"/>
        <v>Underweight</v>
      </c>
    </row>
    <row r="429" spans="1:12" x14ac:dyDescent="0.3">
      <c r="A429">
        <v>428</v>
      </c>
      <c r="B429">
        <v>38</v>
      </c>
      <c r="C429" t="s">
        <v>13</v>
      </c>
      <c r="D429">
        <v>34.1</v>
      </c>
      <c r="E429">
        <v>0.32800000000000001</v>
      </c>
      <c r="F429">
        <v>181</v>
      </c>
      <c r="G429">
        <v>180</v>
      </c>
      <c r="H429">
        <v>1</v>
      </c>
      <c r="I429">
        <v>30</v>
      </c>
      <c r="J429" t="str">
        <f>VLOOKUP(B429,[1]Sheet1!$A$1:$B$12,2,TRUE)</f>
        <v>35-39</v>
      </c>
      <c r="K429" t="str">
        <f t="shared" si="12"/>
        <v>Diabetes</v>
      </c>
      <c r="L429" t="str">
        <f t="shared" si="13"/>
        <v>Obese</v>
      </c>
    </row>
    <row r="430" spans="1:12" x14ac:dyDescent="0.3">
      <c r="A430">
        <v>429</v>
      </c>
      <c r="B430">
        <v>26</v>
      </c>
      <c r="C430" t="s">
        <v>13</v>
      </c>
      <c r="D430">
        <v>40.6</v>
      </c>
      <c r="E430">
        <v>0.28399999999999997</v>
      </c>
      <c r="F430">
        <v>135</v>
      </c>
      <c r="G430">
        <v>145</v>
      </c>
      <c r="H430">
        <v>0</v>
      </c>
      <c r="I430">
        <v>46</v>
      </c>
      <c r="J430" t="str">
        <f>VLOOKUP(B430,[1]Sheet1!$A$1:$B$12,2,TRUE)</f>
        <v>25-29</v>
      </c>
      <c r="K430" t="str">
        <f t="shared" si="12"/>
        <v>Not Diabetes</v>
      </c>
      <c r="L430" t="str">
        <f t="shared" si="13"/>
        <v>Obese</v>
      </c>
    </row>
    <row r="431" spans="1:12" x14ac:dyDescent="0.3">
      <c r="A431">
        <v>430</v>
      </c>
      <c r="B431">
        <v>43</v>
      </c>
      <c r="C431" t="s">
        <v>13</v>
      </c>
      <c r="D431">
        <v>35</v>
      </c>
      <c r="E431">
        <v>0.23300000000000001</v>
      </c>
      <c r="F431">
        <v>95</v>
      </c>
      <c r="G431">
        <v>180</v>
      </c>
      <c r="H431">
        <v>1</v>
      </c>
      <c r="I431">
        <v>25</v>
      </c>
      <c r="J431" t="str">
        <f>VLOOKUP(B431,[1]Sheet1!$A$1:$B$12,2,TRUE)</f>
        <v>40-44</v>
      </c>
      <c r="K431" t="str">
        <f t="shared" si="12"/>
        <v>Diabetes</v>
      </c>
      <c r="L431" t="str">
        <f t="shared" si="13"/>
        <v>Obese</v>
      </c>
    </row>
    <row r="432" spans="1:12" x14ac:dyDescent="0.3">
      <c r="A432">
        <v>431</v>
      </c>
      <c r="B432">
        <v>23</v>
      </c>
      <c r="C432" t="s">
        <v>13</v>
      </c>
      <c r="D432">
        <v>22.2</v>
      </c>
      <c r="E432">
        <v>0.108</v>
      </c>
      <c r="F432">
        <v>99</v>
      </c>
      <c r="G432">
        <v>0</v>
      </c>
      <c r="H432">
        <v>0</v>
      </c>
      <c r="I432">
        <v>0</v>
      </c>
      <c r="J432" t="str">
        <f>VLOOKUP(B432,[1]Sheet1!$A$1:$B$12,2,TRUE)</f>
        <v>20-24</v>
      </c>
      <c r="K432" t="str">
        <f t="shared" si="12"/>
        <v>Not Diabetes</v>
      </c>
      <c r="L432" t="str">
        <f t="shared" si="13"/>
        <v>Healthy Weight</v>
      </c>
    </row>
    <row r="433" spans="1:12" x14ac:dyDescent="0.3">
      <c r="A433">
        <v>432</v>
      </c>
      <c r="B433">
        <v>38</v>
      </c>
      <c r="C433" t="s">
        <v>13</v>
      </c>
      <c r="D433">
        <v>30.4</v>
      </c>
      <c r="E433">
        <v>0.55100000000000005</v>
      </c>
      <c r="F433">
        <v>89</v>
      </c>
      <c r="G433">
        <v>85</v>
      </c>
      <c r="H433">
        <v>0</v>
      </c>
      <c r="I433">
        <v>16</v>
      </c>
      <c r="J433" t="str">
        <f>VLOOKUP(B433,[1]Sheet1!$A$1:$B$12,2,TRUE)</f>
        <v>35-39</v>
      </c>
      <c r="K433" t="str">
        <f t="shared" si="12"/>
        <v>Not Diabetes</v>
      </c>
      <c r="L433" t="str">
        <f t="shared" si="13"/>
        <v>Obese</v>
      </c>
    </row>
    <row r="434" spans="1:12" x14ac:dyDescent="0.3">
      <c r="A434">
        <v>433</v>
      </c>
      <c r="B434">
        <v>22</v>
      </c>
      <c r="C434" t="s">
        <v>13</v>
      </c>
      <c r="D434">
        <v>30</v>
      </c>
      <c r="E434">
        <v>0.52700000000000002</v>
      </c>
      <c r="F434">
        <v>80</v>
      </c>
      <c r="G434">
        <v>60</v>
      </c>
      <c r="H434">
        <v>0</v>
      </c>
      <c r="I434">
        <v>11</v>
      </c>
      <c r="J434" t="str">
        <f>VLOOKUP(B434,[1]Sheet1!$A$1:$B$12,2,TRUE)</f>
        <v>20-24</v>
      </c>
      <c r="K434" t="str">
        <f t="shared" si="12"/>
        <v>Not Diabetes</v>
      </c>
      <c r="L434" t="str">
        <f t="shared" si="13"/>
        <v>Overweight</v>
      </c>
    </row>
    <row r="435" spans="1:12" x14ac:dyDescent="0.3">
      <c r="A435">
        <v>434</v>
      </c>
      <c r="B435">
        <v>29</v>
      </c>
      <c r="C435" t="s">
        <v>13</v>
      </c>
      <c r="D435">
        <v>25.6</v>
      </c>
      <c r="E435">
        <v>0.16700000000000001</v>
      </c>
      <c r="F435">
        <v>139</v>
      </c>
      <c r="G435">
        <v>0</v>
      </c>
      <c r="H435">
        <v>0</v>
      </c>
      <c r="I435">
        <v>0</v>
      </c>
      <c r="J435" t="str">
        <f>VLOOKUP(B435,[1]Sheet1!$A$1:$B$12,2,TRUE)</f>
        <v>25-29</v>
      </c>
      <c r="K435" t="str">
        <f t="shared" si="12"/>
        <v>Not Diabetes</v>
      </c>
      <c r="L435" t="str">
        <f t="shared" si="13"/>
        <v>Overweight</v>
      </c>
    </row>
    <row r="436" spans="1:12" x14ac:dyDescent="0.3">
      <c r="A436">
        <v>435</v>
      </c>
      <c r="B436">
        <v>36</v>
      </c>
      <c r="C436" t="s">
        <v>13</v>
      </c>
      <c r="D436">
        <v>24.5</v>
      </c>
      <c r="E436">
        <v>1.1379999999999999</v>
      </c>
      <c r="F436">
        <v>90</v>
      </c>
      <c r="G436">
        <v>0</v>
      </c>
      <c r="H436">
        <v>0</v>
      </c>
      <c r="I436">
        <v>8</v>
      </c>
      <c r="J436" t="str">
        <f>VLOOKUP(B436,[1]Sheet1!$A$1:$B$12,2,TRUE)</f>
        <v>35-39</v>
      </c>
      <c r="K436" t="str">
        <f t="shared" si="12"/>
        <v>Not Diabetes</v>
      </c>
      <c r="L436" t="str">
        <f t="shared" si="13"/>
        <v>Healthy Weight</v>
      </c>
    </row>
    <row r="437" spans="1:12" x14ac:dyDescent="0.3">
      <c r="A437">
        <v>436</v>
      </c>
      <c r="B437">
        <v>29</v>
      </c>
      <c r="C437" t="s">
        <v>13</v>
      </c>
      <c r="D437">
        <v>42.4</v>
      </c>
      <c r="E437">
        <v>0.20499999999999999</v>
      </c>
      <c r="F437">
        <v>141</v>
      </c>
      <c r="G437">
        <v>0</v>
      </c>
      <c r="H437">
        <v>1</v>
      </c>
      <c r="I437">
        <v>0</v>
      </c>
      <c r="J437" t="str">
        <f>VLOOKUP(B437,[1]Sheet1!$A$1:$B$12,2,TRUE)</f>
        <v>25-29</v>
      </c>
      <c r="K437" t="str">
        <f t="shared" si="12"/>
        <v>Diabetes</v>
      </c>
      <c r="L437" t="str">
        <f t="shared" si="13"/>
        <v>Obese</v>
      </c>
    </row>
    <row r="438" spans="1:12" x14ac:dyDescent="0.3">
      <c r="A438">
        <v>437</v>
      </c>
      <c r="B438">
        <v>41</v>
      </c>
      <c r="C438" t="s">
        <v>13</v>
      </c>
      <c r="D438">
        <v>37.4</v>
      </c>
      <c r="E438">
        <v>0.24399999999999999</v>
      </c>
      <c r="F438">
        <v>140</v>
      </c>
      <c r="G438">
        <v>0</v>
      </c>
      <c r="H438">
        <v>0</v>
      </c>
      <c r="I438">
        <v>33</v>
      </c>
      <c r="J438" t="str">
        <f>VLOOKUP(B438,[1]Sheet1!$A$1:$B$12,2,TRUE)</f>
        <v>40-44</v>
      </c>
      <c r="K438" t="str">
        <f t="shared" si="12"/>
        <v>Not Diabetes</v>
      </c>
      <c r="L438" t="str">
        <f t="shared" si="13"/>
        <v>Obese</v>
      </c>
    </row>
    <row r="439" spans="1:12" x14ac:dyDescent="0.3">
      <c r="A439">
        <v>438</v>
      </c>
      <c r="B439">
        <v>28</v>
      </c>
      <c r="C439" t="s">
        <v>13</v>
      </c>
      <c r="D439">
        <v>29.9</v>
      </c>
      <c r="E439">
        <v>0.434</v>
      </c>
      <c r="F439">
        <v>147</v>
      </c>
      <c r="G439">
        <v>0</v>
      </c>
      <c r="H439">
        <v>0</v>
      </c>
      <c r="I439">
        <v>0</v>
      </c>
      <c r="J439" t="str">
        <f>VLOOKUP(B439,[1]Sheet1!$A$1:$B$12,2,TRUE)</f>
        <v>25-29</v>
      </c>
      <c r="K439" t="str">
        <f t="shared" si="12"/>
        <v>Not Diabetes</v>
      </c>
      <c r="L439" t="str">
        <f t="shared" si="13"/>
        <v>Overweight</v>
      </c>
    </row>
    <row r="440" spans="1:12" x14ac:dyDescent="0.3">
      <c r="A440">
        <v>439</v>
      </c>
      <c r="B440">
        <v>21</v>
      </c>
      <c r="C440" t="s">
        <v>13</v>
      </c>
      <c r="D440">
        <v>18.2</v>
      </c>
      <c r="E440">
        <v>0.14699999999999999</v>
      </c>
      <c r="F440">
        <v>97</v>
      </c>
      <c r="G440">
        <v>0</v>
      </c>
      <c r="H440">
        <v>0</v>
      </c>
      <c r="I440">
        <v>15</v>
      </c>
      <c r="J440" t="str">
        <f>VLOOKUP(B440,[1]Sheet1!$A$1:$B$12,2,TRUE)</f>
        <v>20-24</v>
      </c>
      <c r="K440" t="str">
        <f t="shared" si="12"/>
        <v>Not Diabetes</v>
      </c>
      <c r="L440" t="str">
        <f t="shared" si="13"/>
        <v>Underweight</v>
      </c>
    </row>
    <row r="441" spans="1:12" x14ac:dyDescent="0.3">
      <c r="A441">
        <v>440</v>
      </c>
      <c r="B441">
        <v>31</v>
      </c>
      <c r="C441" t="s">
        <v>13</v>
      </c>
      <c r="D441">
        <v>36.799999999999997</v>
      </c>
      <c r="E441">
        <v>0.72699999999999998</v>
      </c>
      <c r="F441">
        <v>107</v>
      </c>
      <c r="G441">
        <v>0</v>
      </c>
      <c r="H441">
        <v>0</v>
      </c>
      <c r="I441">
        <v>0</v>
      </c>
      <c r="J441" t="str">
        <f>VLOOKUP(B441,[1]Sheet1!$A$1:$B$12,2,TRUE)</f>
        <v>30-34</v>
      </c>
      <c r="K441" t="str">
        <f t="shared" si="12"/>
        <v>Not Diabetes</v>
      </c>
      <c r="L441" t="str">
        <f t="shared" si="13"/>
        <v>Obese</v>
      </c>
    </row>
    <row r="442" spans="1:12" x14ac:dyDescent="0.3">
      <c r="A442">
        <v>441</v>
      </c>
      <c r="B442">
        <v>41</v>
      </c>
      <c r="C442" t="s">
        <v>13</v>
      </c>
      <c r="D442">
        <v>34.299999999999997</v>
      </c>
      <c r="E442">
        <v>0.435</v>
      </c>
      <c r="F442">
        <v>189</v>
      </c>
      <c r="G442">
        <v>0</v>
      </c>
      <c r="H442">
        <v>1</v>
      </c>
      <c r="I442">
        <v>25</v>
      </c>
      <c r="J442" t="str">
        <f>VLOOKUP(B442,[1]Sheet1!$A$1:$B$12,2,TRUE)</f>
        <v>40-44</v>
      </c>
      <c r="K442" t="str">
        <f t="shared" si="12"/>
        <v>Diabetes</v>
      </c>
      <c r="L442" t="str">
        <f t="shared" si="13"/>
        <v>Obese</v>
      </c>
    </row>
    <row r="443" spans="1:12" x14ac:dyDescent="0.3">
      <c r="A443">
        <v>442</v>
      </c>
      <c r="B443">
        <v>22</v>
      </c>
      <c r="C443" t="s">
        <v>13</v>
      </c>
      <c r="D443">
        <v>32.200000000000003</v>
      </c>
      <c r="E443">
        <v>0.497</v>
      </c>
      <c r="F443">
        <v>83</v>
      </c>
      <c r="G443">
        <v>50</v>
      </c>
      <c r="H443">
        <v>0</v>
      </c>
      <c r="I443">
        <v>23</v>
      </c>
      <c r="J443" t="str">
        <f>VLOOKUP(B443,[1]Sheet1!$A$1:$B$12,2,TRUE)</f>
        <v>20-24</v>
      </c>
      <c r="K443" t="str">
        <f t="shared" si="12"/>
        <v>Not Diabetes</v>
      </c>
      <c r="L443" t="str">
        <f t="shared" si="13"/>
        <v>Obese</v>
      </c>
    </row>
    <row r="444" spans="1:12" x14ac:dyDescent="0.3">
      <c r="A444">
        <v>443</v>
      </c>
      <c r="B444">
        <v>24</v>
      </c>
      <c r="C444" t="s">
        <v>13</v>
      </c>
      <c r="D444">
        <v>33.200000000000003</v>
      </c>
      <c r="E444">
        <v>0.23</v>
      </c>
      <c r="F444">
        <v>117</v>
      </c>
      <c r="G444">
        <v>120</v>
      </c>
      <c r="H444">
        <v>0</v>
      </c>
      <c r="I444">
        <v>27</v>
      </c>
      <c r="J444" t="str">
        <f>VLOOKUP(B444,[1]Sheet1!$A$1:$B$12,2,TRUE)</f>
        <v>20-24</v>
      </c>
      <c r="K444" t="str">
        <f t="shared" si="12"/>
        <v>Not Diabetes</v>
      </c>
      <c r="L444" t="str">
        <f t="shared" si="13"/>
        <v>Obese</v>
      </c>
    </row>
    <row r="445" spans="1:12" x14ac:dyDescent="0.3">
      <c r="A445">
        <v>444</v>
      </c>
      <c r="B445">
        <v>33</v>
      </c>
      <c r="C445" t="s">
        <v>13</v>
      </c>
      <c r="D445">
        <v>30.5</v>
      </c>
      <c r="E445">
        <v>0.95499999999999996</v>
      </c>
      <c r="F445">
        <v>108</v>
      </c>
      <c r="G445">
        <v>0</v>
      </c>
      <c r="H445">
        <v>1</v>
      </c>
      <c r="I445">
        <v>0</v>
      </c>
      <c r="J445" t="str">
        <f>VLOOKUP(B445,[1]Sheet1!$A$1:$B$12,2,TRUE)</f>
        <v>30-34</v>
      </c>
      <c r="K445" t="str">
        <f t="shared" si="12"/>
        <v>Diabetes</v>
      </c>
      <c r="L445" t="str">
        <f t="shared" si="13"/>
        <v>Obese</v>
      </c>
    </row>
    <row r="446" spans="1:12" x14ac:dyDescent="0.3">
      <c r="A446">
        <v>445</v>
      </c>
      <c r="B446">
        <v>30</v>
      </c>
      <c r="C446" t="s">
        <v>13</v>
      </c>
      <c r="D446">
        <v>29.7</v>
      </c>
      <c r="E446">
        <v>0.38</v>
      </c>
      <c r="F446">
        <v>117</v>
      </c>
      <c r="G446">
        <v>0</v>
      </c>
      <c r="H446">
        <v>1</v>
      </c>
      <c r="I446">
        <v>12</v>
      </c>
      <c r="J446" t="str">
        <f>VLOOKUP(B446,[1]Sheet1!$A$1:$B$12,2,TRUE)</f>
        <v>30-34</v>
      </c>
      <c r="K446" t="str">
        <f t="shared" si="12"/>
        <v>Diabetes</v>
      </c>
      <c r="L446" t="str">
        <f t="shared" si="13"/>
        <v>Overweight</v>
      </c>
    </row>
    <row r="447" spans="1:12" x14ac:dyDescent="0.3">
      <c r="A447">
        <v>446</v>
      </c>
      <c r="B447">
        <v>25</v>
      </c>
      <c r="C447" t="s">
        <v>13</v>
      </c>
      <c r="D447">
        <v>59.4</v>
      </c>
      <c r="E447">
        <v>2.42</v>
      </c>
      <c r="F447">
        <v>180</v>
      </c>
      <c r="G447">
        <v>14</v>
      </c>
      <c r="H447">
        <v>1</v>
      </c>
      <c r="I447">
        <v>63</v>
      </c>
      <c r="J447" t="str">
        <f>VLOOKUP(B447,[1]Sheet1!$A$1:$B$12,2,TRUE)</f>
        <v>25-29</v>
      </c>
      <c r="K447" t="str">
        <f t="shared" si="12"/>
        <v>Diabetes</v>
      </c>
      <c r="L447" t="str">
        <f t="shared" si="13"/>
        <v>Obese</v>
      </c>
    </row>
    <row r="448" spans="1:12" x14ac:dyDescent="0.3">
      <c r="A448">
        <v>447</v>
      </c>
      <c r="B448">
        <v>28</v>
      </c>
      <c r="C448" t="s">
        <v>13</v>
      </c>
      <c r="D448">
        <v>25.3</v>
      </c>
      <c r="E448">
        <v>0.65800000000000003</v>
      </c>
      <c r="F448">
        <v>100</v>
      </c>
      <c r="G448">
        <v>70</v>
      </c>
      <c r="H448">
        <v>0</v>
      </c>
      <c r="I448">
        <v>12</v>
      </c>
      <c r="J448" t="str">
        <f>VLOOKUP(B448,[1]Sheet1!$A$1:$B$12,2,TRUE)</f>
        <v>25-29</v>
      </c>
      <c r="K448" t="str">
        <f t="shared" si="12"/>
        <v>Not Diabetes</v>
      </c>
      <c r="L448" t="str">
        <f t="shared" si="13"/>
        <v>Overweight</v>
      </c>
    </row>
    <row r="449" spans="1:12" x14ac:dyDescent="0.3">
      <c r="A449">
        <v>448</v>
      </c>
      <c r="B449">
        <v>26</v>
      </c>
      <c r="C449" t="s">
        <v>13</v>
      </c>
      <c r="D449">
        <v>36.5</v>
      </c>
      <c r="E449">
        <v>0.33</v>
      </c>
      <c r="F449">
        <v>95</v>
      </c>
      <c r="G449">
        <v>92</v>
      </c>
      <c r="H449">
        <v>0</v>
      </c>
      <c r="I449">
        <v>45</v>
      </c>
      <c r="J449" t="str">
        <f>VLOOKUP(B449,[1]Sheet1!$A$1:$B$12,2,TRUE)</f>
        <v>25-29</v>
      </c>
      <c r="K449" t="str">
        <f t="shared" si="12"/>
        <v>Not Diabetes</v>
      </c>
      <c r="L449" t="str">
        <f t="shared" si="13"/>
        <v>Obese</v>
      </c>
    </row>
    <row r="450" spans="1:12" x14ac:dyDescent="0.3">
      <c r="A450">
        <v>449</v>
      </c>
      <c r="B450">
        <v>22</v>
      </c>
      <c r="C450" t="s">
        <v>13</v>
      </c>
      <c r="D450">
        <v>33.6</v>
      </c>
      <c r="E450">
        <v>0.51</v>
      </c>
      <c r="F450">
        <v>104</v>
      </c>
      <c r="G450">
        <v>64</v>
      </c>
      <c r="H450">
        <v>1</v>
      </c>
      <c r="I450">
        <v>37</v>
      </c>
      <c r="J450" t="str">
        <f>VLOOKUP(B450,[1]Sheet1!$A$1:$B$12,2,TRUE)</f>
        <v>20-24</v>
      </c>
      <c r="K450" t="str">
        <f t="shared" si="12"/>
        <v>Diabetes</v>
      </c>
      <c r="L450" t="str">
        <f t="shared" si="13"/>
        <v>Obese</v>
      </c>
    </row>
    <row r="451" spans="1:12" x14ac:dyDescent="0.3">
      <c r="A451">
        <v>450</v>
      </c>
      <c r="B451">
        <v>26</v>
      </c>
      <c r="C451" t="s">
        <v>13</v>
      </c>
      <c r="D451">
        <v>30.5</v>
      </c>
      <c r="E451">
        <v>0.28499999999999998</v>
      </c>
      <c r="F451">
        <v>120</v>
      </c>
      <c r="G451">
        <v>63</v>
      </c>
      <c r="H451">
        <v>0</v>
      </c>
      <c r="I451">
        <v>18</v>
      </c>
      <c r="J451" t="str">
        <f>VLOOKUP(B451,[1]Sheet1!$A$1:$B$12,2,TRUE)</f>
        <v>25-29</v>
      </c>
      <c r="K451" t="str">
        <f t="shared" ref="K451:K514" si="14">IF(H451=0,"Not Diabetes","Diabetes")</f>
        <v>Not Diabetes</v>
      </c>
      <c r="L451" t="str">
        <f t="shared" si="13"/>
        <v>Obese</v>
      </c>
    </row>
    <row r="452" spans="1:12" x14ac:dyDescent="0.3">
      <c r="A452">
        <v>451</v>
      </c>
      <c r="B452">
        <v>23</v>
      </c>
      <c r="C452" t="s">
        <v>13</v>
      </c>
      <c r="D452">
        <v>21.2</v>
      </c>
      <c r="E452">
        <v>0.41499999999999998</v>
      </c>
      <c r="F452">
        <v>82</v>
      </c>
      <c r="G452">
        <v>95</v>
      </c>
      <c r="H452">
        <v>0</v>
      </c>
      <c r="I452">
        <v>13</v>
      </c>
      <c r="J452" t="str">
        <f>VLOOKUP(B452,[1]Sheet1!$A$1:$B$12,2,TRUE)</f>
        <v>20-24</v>
      </c>
      <c r="K452" t="str">
        <f t="shared" si="14"/>
        <v>Not Diabetes</v>
      </c>
      <c r="L452" t="str">
        <f t="shared" ref="L452:L515" si="15">IF(D452&gt;30,"Obese",IF(D452&gt;=25,"Overweight",IF(D452&gt;=18.5,"Healthy Weight","Underweight")))</f>
        <v>Healthy Weight</v>
      </c>
    </row>
    <row r="453" spans="1:12" x14ac:dyDescent="0.3">
      <c r="A453">
        <v>452</v>
      </c>
      <c r="B453">
        <v>23</v>
      </c>
      <c r="C453" t="s">
        <v>13</v>
      </c>
      <c r="D453">
        <v>28.9</v>
      </c>
      <c r="E453">
        <v>0.54200000000000004</v>
      </c>
      <c r="F453">
        <v>134</v>
      </c>
      <c r="G453">
        <v>0</v>
      </c>
      <c r="H453">
        <v>1</v>
      </c>
      <c r="I453">
        <v>0</v>
      </c>
      <c r="J453" t="str">
        <f>VLOOKUP(B453,[1]Sheet1!$A$1:$B$12,2,TRUE)</f>
        <v>20-24</v>
      </c>
      <c r="K453" t="str">
        <f t="shared" si="14"/>
        <v>Diabetes</v>
      </c>
      <c r="L453" t="str">
        <f t="shared" si="15"/>
        <v>Overweight</v>
      </c>
    </row>
    <row r="454" spans="1:12" x14ac:dyDescent="0.3">
      <c r="A454">
        <v>453</v>
      </c>
      <c r="B454">
        <v>25</v>
      </c>
      <c r="C454" t="s">
        <v>13</v>
      </c>
      <c r="D454">
        <v>39.9</v>
      </c>
      <c r="E454">
        <v>0.38100000000000001</v>
      </c>
      <c r="F454">
        <v>91</v>
      </c>
      <c r="G454">
        <v>210</v>
      </c>
      <c r="H454">
        <v>0</v>
      </c>
      <c r="I454">
        <v>32</v>
      </c>
      <c r="J454" t="str">
        <f>VLOOKUP(B454,[1]Sheet1!$A$1:$B$12,2,TRUE)</f>
        <v>25-29</v>
      </c>
      <c r="K454" t="str">
        <f t="shared" si="14"/>
        <v>Not Diabetes</v>
      </c>
      <c r="L454" t="str">
        <f t="shared" si="15"/>
        <v>Obese</v>
      </c>
    </row>
    <row r="455" spans="1:12" x14ac:dyDescent="0.3">
      <c r="A455">
        <v>454</v>
      </c>
      <c r="B455">
        <v>72</v>
      </c>
      <c r="C455" t="s">
        <v>13</v>
      </c>
      <c r="D455">
        <v>19.600000000000001</v>
      </c>
      <c r="E455">
        <v>0.83199999999999996</v>
      </c>
      <c r="F455">
        <v>119</v>
      </c>
      <c r="G455">
        <v>0</v>
      </c>
      <c r="H455">
        <v>0</v>
      </c>
      <c r="I455">
        <v>0</v>
      </c>
      <c r="J455" t="str">
        <f>VLOOKUP(B455,[1]Sheet1!$A$1:$B$12,2,TRUE)</f>
        <v>70-74</v>
      </c>
      <c r="K455" t="str">
        <f t="shared" si="14"/>
        <v>Not Diabetes</v>
      </c>
      <c r="L455" t="str">
        <f t="shared" si="15"/>
        <v>Healthy Weight</v>
      </c>
    </row>
    <row r="456" spans="1:12" x14ac:dyDescent="0.3">
      <c r="A456">
        <v>455</v>
      </c>
      <c r="B456">
        <v>24</v>
      </c>
      <c r="C456" t="s">
        <v>13</v>
      </c>
      <c r="D456">
        <v>37.799999999999997</v>
      </c>
      <c r="E456">
        <v>0.498</v>
      </c>
      <c r="F456">
        <v>100</v>
      </c>
      <c r="G456">
        <v>105</v>
      </c>
      <c r="H456">
        <v>0</v>
      </c>
      <c r="I456">
        <v>28</v>
      </c>
      <c r="J456" t="str">
        <f>VLOOKUP(B456,[1]Sheet1!$A$1:$B$12,2,TRUE)</f>
        <v>20-24</v>
      </c>
      <c r="K456" t="str">
        <f t="shared" si="14"/>
        <v>Not Diabetes</v>
      </c>
      <c r="L456" t="str">
        <f t="shared" si="15"/>
        <v>Obese</v>
      </c>
    </row>
    <row r="457" spans="1:12" x14ac:dyDescent="0.3">
      <c r="A457">
        <v>456</v>
      </c>
      <c r="B457">
        <v>38</v>
      </c>
      <c r="C457" t="s">
        <v>13</v>
      </c>
      <c r="D457">
        <v>33.6</v>
      </c>
      <c r="E457">
        <v>0.21199999999999999</v>
      </c>
      <c r="F457">
        <v>175</v>
      </c>
      <c r="G457">
        <v>0</v>
      </c>
      <c r="H457">
        <v>1</v>
      </c>
      <c r="I457">
        <v>30</v>
      </c>
      <c r="J457" t="str">
        <f>VLOOKUP(B457,[1]Sheet1!$A$1:$B$12,2,TRUE)</f>
        <v>35-39</v>
      </c>
      <c r="K457" t="str">
        <f t="shared" si="14"/>
        <v>Diabetes</v>
      </c>
      <c r="L457" t="str">
        <f t="shared" si="15"/>
        <v>Obese</v>
      </c>
    </row>
    <row r="458" spans="1:12" x14ac:dyDescent="0.3">
      <c r="A458">
        <v>457</v>
      </c>
      <c r="B458">
        <v>62</v>
      </c>
      <c r="C458" t="s">
        <v>13</v>
      </c>
      <c r="D458">
        <v>26.7</v>
      </c>
      <c r="E458">
        <v>0.68700000000000006</v>
      </c>
      <c r="F458">
        <v>135</v>
      </c>
      <c r="G458">
        <v>0</v>
      </c>
      <c r="H458">
        <v>0</v>
      </c>
      <c r="I458">
        <v>0</v>
      </c>
      <c r="J458" t="str">
        <f>VLOOKUP(B458,[1]Sheet1!$A$1:$B$12,2,TRUE)</f>
        <v>60-64</v>
      </c>
      <c r="K458" t="str">
        <f t="shared" si="14"/>
        <v>Not Diabetes</v>
      </c>
      <c r="L458" t="str">
        <f t="shared" si="15"/>
        <v>Overweight</v>
      </c>
    </row>
    <row r="459" spans="1:12" x14ac:dyDescent="0.3">
      <c r="A459">
        <v>458</v>
      </c>
      <c r="B459">
        <v>24</v>
      </c>
      <c r="C459" t="s">
        <v>13</v>
      </c>
      <c r="D459">
        <v>30.2</v>
      </c>
      <c r="E459">
        <v>0.36399999999999999</v>
      </c>
      <c r="F459">
        <v>86</v>
      </c>
      <c r="G459">
        <v>71</v>
      </c>
      <c r="H459">
        <v>0</v>
      </c>
      <c r="I459">
        <v>28</v>
      </c>
      <c r="J459" t="str">
        <f>VLOOKUP(B459,[1]Sheet1!$A$1:$B$12,2,TRUE)</f>
        <v>20-24</v>
      </c>
      <c r="K459" t="str">
        <f t="shared" si="14"/>
        <v>Not Diabetes</v>
      </c>
      <c r="L459" t="str">
        <f t="shared" si="15"/>
        <v>Obese</v>
      </c>
    </row>
    <row r="460" spans="1:12" x14ac:dyDescent="0.3">
      <c r="A460">
        <v>459</v>
      </c>
      <c r="B460">
        <v>51</v>
      </c>
      <c r="C460" t="s">
        <v>13</v>
      </c>
      <c r="D460">
        <v>37.6</v>
      </c>
      <c r="E460">
        <v>1.0009999999999999</v>
      </c>
      <c r="F460">
        <v>148</v>
      </c>
      <c r="G460">
        <v>237</v>
      </c>
      <c r="H460">
        <v>1</v>
      </c>
      <c r="I460">
        <v>48</v>
      </c>
      <c r="J460" t="str">
        <f>VLOOKUP(B460,[1]Sheet1!$A$1:$B$12,2,TRUE)</f>
        <v>50-54</v>
      </c>
      <c r="K460" t="str">
        <f t="shared" si="14"/>
        <v>Diabetes</v>
      </c>
      <c r="L460" t="str">
        <f t="shared" si="15"/>
        <v>Obese</v>
      </c>
    </row>
    <row r="461" spans="1:12" x14ac:dyDescent="0.3">
      <c r="A461">
        <v>460</v>
      </c>
      <c r="B461">
        <v>81</v>
      </c>
      <c r="C461" t="s">
        <v>13</v>
      </c>
      <c r="D461">
        <v>25.9</v>
      </c>
      <c r="E461">
        <v>0.46</v>
      </c>
      <c r="F461">
        <v>134</v>
      </c>
      <c r="G461">
        <v>60</v>
      </c>
      <c r="H461">
        <v>0</v>
      </c>
      <c r="I461">
        <v>33</v>
      </c>
      <c r="J461" t="str">
        <f>VLOOKUP(B461,[1]Sheet1!$A$1:$B$12,2,TRUE)</f>
        <v>75+</v>
      </c>
      <c r="K461" t="str">
        <f t="shared" si="14"/>
        <v>Not Diabetes</v>
      </c>
      <c r="L461" t="str">
        <f t="shared" si="15"/>
        <v>Overweight</v>
      </c>
    </row>
    <row r="462" spans="1:12" x14ac:dyDescent="0.3">
      <c r="A462">
        <v>461</v>
      </c>
      <c r="B462">
        <v>48</v>
      </c>
      <c r="C462" t="s">
        <v>13</v>
      </c>
      <c r="D462">
        <v>20.8</v>
      </c>
      <c r="E462">
        <v>0.73299999999999998</v>
      </c>
      <c r="F462">
        <v>120</v>
      </c>
      <c r="G462">
        <v>56</v>
      </c>
      <c r="H462">
        <v>0</v>
      </c>
      <c r="I462">
        <v>22</v>
      </c>
      <c r="J462" t="str">
        <f>VLOOKUP(B462,[1]Sheet1!$A$1:$B$12,2,TRUE)</f>
        <v>45-49</v>
      </c>
      <c r="K462" t="str">
        <f t="shared" si="14"/>
        <v>Not Diabetes</v>
      </c>
      <c r="L462" t="str">
        <f t="shared" si="15"/>
        <v>Healthy Weight</v>
      </c>
    </row>
    <row r="463" spans="1:12" x14ac:dyDescent="0.3">
      <c r="A463">
        <v>462</v>
      </c>
      <c r="B463">
        <v>26</v>
      </c>
      <c r="C463" t="s">
        <v>13</v>
      </c>
      <c r="D463">
        <v>21.8</v>
      </c>
      <c r="E463">
        <v>0.41599999999999998</v>
      </c>
      <c r="F463">
        <v>71</v>
      </c>
      <c r="G463">
        <v>0</v>
      </c>
      <c r="H463">
        <v>0</v>
      </c>
      <c r="I463">
        <v>0</v>
      </c>
      <c r="J463" t="str">
        <f>VLOOKUP(B463,[1]Sheet1!$A$1:$B$12,2,TRUE)</f>
        <v>25-29</v>
      </c>
      <c r="K463" t="str">
        <f t="shared" si="14"/>
        <v>Not Diabetes</v>
      </c>
      <c r="L463" t="str">
        <f t="shared" si="15"/>
        <v>Healthy Weight</v>
      </c>
    </row>
    <row r="464" spans="1:12" x14ac:dyDescent="0.3">
      <c r="A464">
        <v>463</v>
      </c>
      <c r="B464">
        <v>39</v>
      </c>
      <c r="C464" t="s">
        <v>13</v>
      </c>
      <c r="D464">
        <v>35.299999999999997</v>
      </c>
      <c r="E464">
        <v>0.70499999999999996</v>
      </c>
      <c r="F464">
        <v>74</v>
      </c>
      <c r="G464">
        <v>49</v>
      </c>
      <c r="H464">
        <v>0</v>
      </c>
      <c r="I464">
        <v>40</v>
      </c>
      <c r="J464" t="str">
        <f>VLOOKUP(B464,[1]Sheet1!$A$1:$B$12,2,TRUE)</f>
        <v>35-39</v>
      </c>
      <c r="K464" t="str">
        <f t="shared" si="14"/>
        <v>Not Diabetes</v>
      </c>
      <c r="L464" t="str">
        <f t="shared" si="15"/>
        <v>Obese</v>
      </c>
    </row>
    <row r="465" spans="1:12" x14ac:dyDescent="0.3">
      <c r="A465">
        <v>464</v>
      </c>
      <c r="B465">
        <v>37</v>
      </c>
      <c r="C465" t="s">
        <v>13</v>
      </c>
      <c r="D465">
        <v>27.6</v>
      </c>
      <c r="E465">
        <v>0.25800000000000001</v>
      </c>
      <c r="F465">
        <v>88</v>
      </c>
      <c r="G465">
        <v>0</v>
      </c>
      <c r="H465">
        <v>0</v>
      </c>
      <c r="I465">
        <v>30</v>
      </c>
      <c r="J465" t="str">
        <f>VLOOKUP(B465,[1]Sheet1!$A$1:$B$12,2,TRUE)</f>
        <v>35-39</v>
      </c>
      <c r="K465" t="str">
        <f t="shared" si="14"/>
        <v>Not Diabetes</v>
      </c>
      <c r="L465" t="str">
        <f t="shared" si="15"/>
        <v>Overweight</v>
      </c>
    </row>
    <row r="466" spans="1:12" x14ac:dyDescent="0.3">
      <c r="A466">
        <v>465</v>
      </c>
      <c r="B466">
        <v>34</v>
      </c>
      <c r="C466" t="s">
        <v>13</v>
      </c>
      <c r="D466">
        <v>24</v>
      </c>
      <c r="E466">
        <v>1.022</v>
      </c>
      <c r="F466">
        <v>115</v>
      </c>
      <c r="G466">
        <v>0</v>
      </c>
      <c r="H466">
        <v>0</v>
      </c>
      <c r="I466">
        <v>0</v>
      </c>
      <c r="J466" t="str">
        <f>VLOOKUP(B466,[1]Sheet1!$A$1:$B$12,2,TRUE)</f>
        <v>30-34</v>
      </c>
      <c r="K466" t="str">
        <f t="shared" si="14"/>
        <v>Not Diabetes</v>
      </c>
      <c r="L466" t="str">
        <f t="shared" si="15"/>
        <v>Healthy Weight</v>
      </c>
    </row>
    <row r="467" spans="1:12" x14ac:dyDescent="0.3">
      <c r="A467">
        <v>466</v>
      </c>
      <c r="B467">
        <v>21</v>
      </c>
      <c r="C467" t="s">
        <v>13</v>
      </c>
      <c r="D467">
        <v>21.8</v>
      </c>
      <c r="E467">
        <v>0.45200000000000001</v>
      </c>
      <c r="F467">
        <v>124</v>
      </c>
      <c r="G467">
        <v>105</v>
      </c>
      <c r="H467">
        <v>0</v>
      </c>
      <c r="I467">
        <v>13</v>
      </c>
      <c r="J467" t="str">
        <f>VLOOKUP(B467,[1]Sheet1!$A$1:$B$12,2,TRUE)</f>
        <v>20-24</v>
      </c>
      <c r="K467" t="str">
        <f t="shared" si="14"/>
        <v>Not Diabetes</v>
      </c>
      <c r="L467" t="str">
        <f t="shared" si="15"/>
        <v>Healthy Weight</v>
      </c>
    </row>
    <row r="468" spans="1:12" x14ac:dyDescent="0.3">
      <c r="A468">
        <v>467</v>
      </c>
      <c r="B468">
        <v>22</v>
      </c>
      <c r="C468" t="s">
        <v>13</v>
      </c>
      <c r="D468">
        <v>27.8</v>
      </c>
      <c r="E468">
        <v>0.26900000000000002</v>
      </c>
      <c r="F468">
        <v>74</v>
      </c>
      <c r="G468">
        <v>36</v>
      </c>
      <c r="H468">
        <v>0</v>
      </c>
      <c r="I468">
        <v>10</v>
      </c>
      <c r="J468" t="str">
        <f>VLOOKUP(B468,[1]Sheet1!$A$1:$B$12,2,TRUE)</f>
        <v>20-24</v>
      </c>
      <c r="K468" t="str">
        <f t="shared" si="14"/>
        <v>Not Diabetes</v>
      </c>
      <c r="L468" t="str">
        <f t="shared" si="15"/>
        <v>Overweight</v>
      </c>
    </row>
    <row r="469" spans="1:12" x14ac:dyDescent="0.3">
      <c r="A469">
        <v>468</v>
      </c>
      <c r="B469">
        <v>25</v>
      </c>
      <c r="C469" t="s">
        <v>13</v>
      </c>
      <c r="D469">
        <v>36.799999999999997</v>
      </c>
      <c r="E469">
        <v>0.6</v>
      </c>
      <c r="F469">
        <v>97</v>
      </c>
      <c r="G469">
        <v>100</v>
      </c>
      <c r="H469">
        <v>0</v>
      </c>
      <c r="I469">
        <v>36</v>
      </c>
      <c r="J469" t="str">
        <f>VLOOKUP(B469,[1]Sheet1!$A$1:$B$12,2,TRUE)</f>
        <v>25-29</v>
      </c>
      <c r="K469" t="str">
        <f t="shared" si="14"/>
        <v>Not Diabetes</v>
      </c>
      <c r="L469" t="str">
        <f t="shared" si="15"/>
        <v>Obese</v>
      </c>
    </row>
    <row r="470" spans="1:12" x14ac:dyDescent="0.3">
      <c r="A470">
        <v>469</v>
      </c>
      <c r="B470">
        <v>38</v>
      </c>
      <c r="C470" t="s">
        <v>13</v>
      </c>
      <c r="D470">
        <v>30</v>
      </c>
      <c r="E470">
        <v>0.183</v>
      </c>
      <c r="F470">
        <v>120</v>
      </c>
      <c r="G470">
        <v>0</v>
      </c>
      <c r="H470">
        <v>1</v>
      </c>
      <c r="I470">
        <v>0</v>
      </c>
      <c r="J470" t="str">
        <f>VLOOKUP(B470,[1]Sheet1!$A$1:$B$12,2,TRUE)</f>
        <v>35-39</v>
      </c>
      <c r="K470" t="str">
        <f t="shared" si="14"/>
        <v>Diabetes</v>
      </c>
      <c r="L470" t="str">
        <f t="shared" si="15"/>
        <v>Overweight</v>
      </c>
    </row>
    <row r="471" spans="1:12" x14ac:dyDescent="0.3">
      <c r="A471">
        <v>470</v>
      </c>
      <c r="B471">
        <v>27</v>
      </c>
      <c r="C471" t="s">
        <v>13</v>
      </c>
      <c r="D471">
        <v>46.1</v>
      </c>
      <c r="E471">
        <v>0.57099999999999995</v>
      </c>
      <c r="F471">
        <v>154</v>
      </c>
      <c r="G471">
        <v>140</v>
      </c>
      <c r="H471">
        <v>0</v>
      </c>
      <c r="I471">
        <v>41</v>
      </c>
      <c r="J471" t="str">
        <f>VLOOKUP(B471,[1]Sheet1!$A$1:$B$12,2,TRUE)</f>
        <v>25-29</v>
      </c>
      <c r="K471" t="str">
        <f t="shared" si="14"/>
        <v>Not Diabetes</v>
      </c>
      <c r="L471" t="str">
        <f t="shared" si="15"/>
        <v>Obese</v>
      </c>
    </row>
    <row r="472" spans="1:12" x14ac:dyDescent="0.3">
      <c r="A472">
        <v>471</v>
      </c>
      <c r="B472">
        <v>28</v>
      </c>
      <c r="C472" t="s">
        <v>13</v>
      </c>
      <c r="D472">
        <v>41.3</v>
      </c>
      <c r="E472">
        <v>0.60699999999999998</v>
      </c>
      <c r="F472">
        <v>144</v>
      </c>
      <c r="G472">
        <v>0</v>
      </c>
      <c r="H472">
        <v>0</v>
      </c>
      <c r="I472">
        <v>40</v>
      </c>
      <c r="J472" t="str">
        <f>VLOOKUP(B472,[1]Sheet1!$A$1:$B$12,2,TRUE)</f>
        <v>25-29</v>
      </c>
      <c r="K472" t="str">
        <f t="shared" si="14"/>
        <v>Not Diabetes</v>
      </c>
      <c r="L472" t="str">
        <f t="shared" si="15"/>
        <v>Obese</v>
      </c>
    </row>
    <row r="473" spans="1:12" x14ac:dyDescent="0.3">
      <c r="A473">
        <v>472</v>
      </c>
      <c r="B473">
        <v>22</v>
      </c>
      <c r="C473" t="s">
        <v>13</v>
      </c>
      <c r="D473">
        <v>33.200000000000003</v>
      </c>
      <c r="E473">
        <v>0.17</v>
      </c>
      <c r="F473">
        <v>137</v>
      </c>
      <c r="G473">
        <v>0</v>
      </c>
      <c r="H473">
        <v>0</v>
      </c>
      <c r="I473">
        <v>38</v>
      </c>
      <c r="J473" t="str">
        <f>VLOOKUP(B473,[1]Sheet1!$A$1:$B$12,2,TRUE)</f>
        <v>20-24</v>
      </c>
      <c r="K473" t="str">
        <f t="shared" si="14"/>
        <v>Not Diabetes</v>
      </c>
      <c r="L473" t="str">
        <f t="shared" si="15"/>
        <v>Obese</v>
      </c>
    </row>
    <row r="474" spans="1:12" x14ac:dyDescent="0.3">
      <c r="A474">
        <v>473</v>
      </c>
      <c r="B474">
        <v>22</v>
      </c>
      <c r="C474" t="s">
        <v>13</v>
      </c>
      <c r="D474">
        <v>38.799999999999997</v>
      </c>
      <c r="E474">
        <v>0.25900000000000001</v>
      </c>
      <c r="F474">
        <v>119</v>
      </c>
      <c r="G474">
        <v>0</v>
      </c>
      <c r="H474">
        <v>0</v>
      </c>
      <c r="I474">
        <v>27</v>
      </c>
      <c r="J474" t="str">
        <f>VLOOKUP(B474,[1]Sheet1!$A$1:$B$12,2,TRUE)</f>
        <v>20-24</v>
      </c>
      <c r="K474" t="str">
        <f t="shared" si="14"/>
        <v>Not Diabetes</v>
      </c>
      <c r="L474" t="str">
        <f t="shared" si="15"/>
        <v>Obese</v>
      </c>
    </row>
    <row r="475" spans="1:12" x14ac:dyDescent="0.3">
      <c r="A475">
        <v>474</v>
      </c>
      <c r="B475">
        <v>50</v>
      </c>
      <c r="C475" t="s">
        <v>13</v>
      </c>
      <c r="D475">
        <v>29.9</v>
      </c>
      <c r="E475">
        <v>0.21</v>
      </c>
      <c r="F475">
        <v>136</v>
      </c>
      <c r="G475">
        <v>0</v>
      </c>
      <c r="H475">
        <v>0</v>
      </c>
      <c r="I475">
        <v>0</v>
      </c>
      <c r="J475" t="str">
        <f>VLOOKUP(B475,[1]Sheet1!$A$1:$B$12,2,TRUE)</f>
        <v>50-54</v>
      </c>
      <c r="K475" t="str">
        <f t="shared" si="14"/>
        <v>Not Diabetes</v>
      </c>
      <c r="L475" t="str">
        <f t="shared" si="15"/>
        <v>Overweight</v>
      </c>
    </row>
    <row r="476" spans="1:12" x14ac:dyDescent="0.3">
      <c r="A476">
        <v>475</v>
      </c>
      <c r="B476">
        <v>24</v>
      </c>
      <c r="C476" t="s">
        <v>13</v>
      </c>
      <c r="D476">
        <v>28.9</v>
      </c>
      <c r="E476">
        <v>0.126</v>
      </c>
      <c r="F476">
        <v>114</v>
      </c>
      <c r="G476">
        <v>0</v>
      </c>
      <c r="H476">
        <v>0</v>
      </c>
      <c r="I476">
        <v>0</v>
      </c>
      <c r="J476" t="str">
        <f>VLOOKUP(B476,[1]Sheet1!$A$1:$B$12,2,TRUE)</f>
        <v>20-24</v>
      </c>
      <c r="K476" t="str">
        <f t="shared" si="14"/>
        <v>Not Diabetes</v>
      </c>
      <c r="L476" t="str">
        <f t="shared" si="15"/>
        <v>Overweight</v>
      </c>
    </row>
    <row r="477" spans="1:12" x14ac:dyDescent="0.3">
      <c r="A477">
        <v>476</v>
      </c>
      <c r="B477">
        <v>59</v>
      </c>
      <c r="C477" t="s">
        <v>13</v>
      </c>
      <c r="D477">
        <v>27.3</v>
      </c>
      <c r="E477">
        <v>0.23100000000000001</v>
      </c>
      <c r="F477">
        <v>137</v>
      </c>
      <c r="G477">
        <v>0</v>
      </c>
      <c r="H477">
        <v>0</v>
      </c>
      <c r="I477">
        <v>27</v>
      </c>
      <c r="J477" t="str">
        <f>VLOOKUP(B477,[1]Sheet1!$A$1:$B$12,2,TRUE)</f>
        <v>55-59</v>
      </c>
      <c r="K477" t="str">
        <f t="shared" si="14"/>
        <v>Not Diabetes</v>
      </c>
      <c r="L477" t="str">
        <f t="shared" si="15"/>
        <v>Overweight</v>
      </c>
    </row>
    <row r="478" spans="1:12" x14ac:dyDescent="0.3">
      <c r="A478">
        <v>477</v>
      </c>
      <c r="B478">
        <v>29</v>
      </c>
      <c r="C478" t="s">
        <v>13</v>
      </c>
      <c r="D478">
        <v>33.700000000000003</v>
      </c>
      <c r="E478">
        <v>0.71099999999999997</v>
      </c>
      <c r="F478">
        <v>105</v>
      </c>
      <c r="G478">
        <v>191</v>
      </c>
      <c r="H478">
        <v>1</v>
      </c>
      <c r="I478">
        <v>45</v>
      </c>
      <c r="J478" t="str">
        <f>VLOOKUP(B478,[1]Sheet1!$A$1:$B$12,2,TRUE)</f>
        <v>25-29</v>
      </c>
      <c r="K478" t="str">
        <f t="shared" si="14"/>
        <v>Diabetes</v>
      </c>
      <c r="L478" t="str">
        <f t="shared" si="15"/>
        <v>Obese</v>
      </c>
    </row>
    <row r="479" spans="1:12" x14ac:dyDescent="0.3">
      <c r="A479">
        <v>478</v>
      </c>
      <c r="B479">
        <v>31</v>
      </c>
      <c r="C479" t="s">
        <v>13</v>
      </c>
      <c r="D479">
        <v>23.8</v>
      </c>
      <c r="E479">
        <v>0.46600000000000003</v>
      </c>
      <c r="F479">
        <v>114</v>
      </c>
      <c r="G479">
        <v>110</v>
      </c>
      <c r="H479">
        <v>0</v>
      </c>
      <c r="I479">
        <v>17</v>
      </c>
      <c r="J479" t="str">
        <f>VLOOKUP(B479,[1]Sheet1!$A$1:$B$12,2,TRUE)</f>
        <v>30-34</v>
      </c>
      <c r="K479" t="str">
        <f t="shared" si="14"/>
        <v>Not Diabetes</v>
      </c>
      <c r="L479" t="str">
        <f t="shared" si="15"/>
        <v>Healthy Weight</v>
      </c>
    </row>
    <row r="480" spans="1:12" x14ac:dyDescent="0.3">
      <c r="A480">
        <v>479</v>
      </c>
      <c r="B480">
        <v>39</v>
      </c>
      <c r="C480" t="s">
        <v>13</v>
      </c>
      <c r="D480">
        <v>25.9</v>
      </c>
      <c r="E480">
        <v>0.16200000000000001</v>
      </c>
      <c r="F480">
        <v>126</v>
      </c>
      <c r="G480">
        <v>75</v>
      </c>
      <c r="H480">
        <v>0</v>
      </c>
      <c r="I480">
        <v>38</v>
      </c>
      <c r="J480" t="str">
        <f>VLOOKUP(B480,[1]Sheet1!$A$1:$B$12,2,TRUE)</f>
        <v>35-39</v>
      </c>
      <c r="K480" t="str">
        <f t="shared" si="14"/>
        <v>Not Diabetes</v>
      </c>
      <c r="L480" t="str">
        <f t="shared" si="15"/>
        <v>Overweight</v>
      </c>
    </row>
    <row r="481" spans="1:12" x14ac:dyDescent="0.3">
      <c r="A481">
        <v>480</v>
      </c>
      <c r="B481">
        <v>63</v>
      </c>
      <c r="C481" t="s">
        <v>13</v>
      </c>
      <c r="D481">
        <v>28</v>
      </c>
      <c r="E481">
        <v>0.41899999999999998</v>
      </c>
      <c r="F481">
        <v>132</v>
      </c>
      <c r="G481">
        <v>0</v>
      </c>
      <c r="H481">
        <v>0</v>
      </c>
      <c r="I481">
        <v>31</v>
      </c>
      <c r="J481" t="str">
        <f>VLOOKUP(B481,[1]Sheet1!$A$1:$B$12,2,TRUE)</f>
        <v>60-64</v>
      </c>
      <c r="K481" t="str">
        <f t="shared" si="14"/>
        <v>Not Diabetes</v>
      </c>
      <c r="L481" t="str">
        <f t="shared" si="15"/>
        <v>Overweight</v>
      </c>
    </row>
    <row r="482" spans="1:12" x14ac:dyDescent="0.3">
      <c r="A482">
        <v>481</v>
      </c>
      <c r="B482">
        <v>35</v>
      </c>
      <c r="C482" t="s">
        <v>13</v>
      </c>
      <c r="D482">
        <v>35.5</v>
      </c>
      <c r="E482">
        <v>0.34399999999999997</v>
      </c>
      <c r="F482">
        <v>158</v>
      </c>
      <c r="G482">
        <v>328</v>
      </c>
      <c r="H482">
        <v>1</v>
      </c>
      <c r="I482">
        <v>30</v>
      </c>
      <c r="J482" t="str">
        <f>VLOOKUP(B482,[1]Sheet1!$A$1:$B$12,2,TRUE)</f>
        <v>35-39</v>
      </c>
      <c r="K482" t="str">
        <f t="shared" si="14"/>
        <v>Diabetes</v>
      </c>
      <c r="L482" t="str">
        <f t="shared" si="15"/>
        <v>Obese</v>
      </c>
    </row>
    <row r="483" spans="1:12" x14ac:dyDescent="0.3">
      <c r="A483">
        <v>482</v>
      </c>
      <c r="B483">
        <v>29</v>
      </c>
      <c r="C483" t="s">
        <v>13</v>
      </c>
      <c r="D483">
        <v>35.200000000000003</v>
      </c>
      <c r="E483">
        <v>0.19700000000000001</v>
      </c>
      <c r="F483">
        <v>123</v>
      </c>
      <c r="G483">
        <v>0</v>
      </c>
      <c r="H483">
        <v>0</v>
      </c>
      <c r="I483">
        <v>37</v>
      </c>
      <c r="J483" t="str">
        <f>VLOOKUP(B483,[1]Sheet1!$A$1:$B$12,2,TRUE)</f>
        <v>25-29</v>
      </c>
      <c r="K483" t="str">
        <f t="shared" si="14"/>
        <v>Not Diabetes</v>
      </c>
      <c r="L483" t="str">
        <f t="shared" si="15"/>
        <v>Obese</v>
      </c>
    </row>
    <row r="484" spans="1:12" x14ac:dyDescent="0.3">
      <c r="A484">
        <v>483</v>
      </c>
      <c r="B484">
        <v>28</v>
      </c>
      <c r="C484" t="s">
        <v>13</v>
      </c>
      <c r="D484">
        <v>27.8</v>
      </c>
      <c r="E484">
        <v>0.30599999999999999</v>
      </c>
      <c r="F484">
        <v>85</v>
      </c>
      <c r="G484">
        <v>49</v>
      </c>
      <c r="H484">
        <v>0</v>
      </c>
      <c r="I484">
        <v>22</v>
      </c>
      <c r="J484" t="str">
        <f>VLOOKUP(B484,[1]Sheet1!$A$1:$B$12,2,TRUE)</f>
        <v>25-29</v>
      </c>
      <c r="K484" t="str">
        <f t="shared" si="14"/>
        <v>Not Diabetes</v>
      </c>
      <c r="L484" t="str">
        <f t="shared" si="15"/>
        <v>Overweight</v>
      </c>
    </row>
    <row r="485" spans="1:12" x14ac:dyDescent="0.3">
      <c r="A485">
        <v>484</v>
      </c>
      <c r="B485">
        <v>23</v>
      </c>
      <c r="C485" t="s">
        <v>13</v>
      </c>
      <c r="D485">
        <v>38.200000000000003</v>
      </c>
      <c r="E485">
        <v>0.23300000000000001</v>
      </c>
      <c r="F485">
        <v>84</v>
      </c>
      <c r="G485">
        <v>125</v>
      </c>
      <c r="H485">
        <v>0</v>
      </c>
      <c r="I485">
        <v>31</v>
      </c>
      <c r="J485" t="str">
        <f>VLOOKUP(B485,[1]Sheet1!$A$1:$B$12,2,TRUE)</f>
        <v>20-24</v>
      </c>
      <c r="K485" t="str">
        <f t="shared" si="14"/>
        <v>Not Diabetes</v>
      </c>
      <c r="L485" t="str">
        <f t="shared" si="15"/>
        <v>Obese</v>
      </c>
    </row>
    <row r="486" spans="1:12" x14ac:dyDescent="0.3">
      <c r="A486">
        <v>485</v>
      </c>
      <c r="B486">
        <v>31</v>
      </c>
      <c r="C486" t="s">
        <v>13</v>
      </c>
      <c r="D486">
        <v>44.2</v>
      </c>
      <c r="E486">
        <v>0.63</v>
      </c>
      <c r="F486">
        <v>145</v>
      </c>
      <c r="G486">
        <v>0</v>
      </c>
      <c r="H486">
        <v>1</v>
      </c>
      <c r="I486">
        <v>0</v>
      </c>
      <c r="J486" t="str">
        <f>VLOOKUP(B486,[1]Sheet1!$A$1:$B$12,2,TRUE)</f>
        <v>30-34</v>
      </c>
      <c r="K486" t="str">
        <f t="shared" si="14"/>
        <v>Diabetes</v>
      </c>
      <c r="L486" t="str">
        <f t="shared" si="15"/>
        <v>Obese</v>
      </c>
    </row>
    <row r="487" spans="1:12" x14ac:dyDescent="0.3">
      <c r="A487">
        <v>486</v>
      </c>
      <c r="B487">
        <v>24</v>
      </c>
      <c r="C487" t="s">
        <v>13</v>
      </c>
      <c r="D487">
        <v>42.3</v>
      </c>
      <c r="E487">
        <v>0.36499999999999999</v>
      </c>
      <c r="F487">
        <v>135</v>
      </c>
      <c r="G487">
        <v>250</v>
      </c>
      <c r="H487">
        <v>1</v>
      </c>
      <c r="I487">
        <v>42</v>
      </c>
      <c r="J487" t="str">
        <f>VLOOKUP(B487,[1]Sheet1!$A$1:$B$12,2,TRUE)</f>
        <v>20-24</v>
      </c>
      <c r="K487" t="str">
        <f t="shared" si="14"/>
        <v>Diabetes</v>
      </c>
      <c r="L487" t="str">
        <f t="shared" si="15"/>
        <v>Obese</v>
      </c>
    </row>
    <row r="488" spans="1:12" x14ac:dyDescent="0.3">
      <c r="A488">
        <v>487</v>
      </c>
      <c r="B488">
        <v>21</v>
      </c>
      <c r="C488" t="s">
        <v>13</v>
      </c>
      <c r="D488">
        <v>40.700000000000003</v>
      </c>
      <c r="E488">
        <v>0.53600000000000003</v>
      </c>
      <c r="F488">
        <v>139</v>
      </c>
      <c r="G488">
        <v>480</v>
      </c>
      <c r="H488">
        <v>0</v>
      </c>
      <c r="I488">
        <v>41</v>
      </c>
      <c r="J488" t="str">
        <f>VLOOKUP(B488,[1]Sheet1!$A$1:$B$12,2,TRUE)</f>
        <v>20-24</v>
      </c>
      <c r="K488" t="str">
        <f t="shared" si="14"/>
        <v>Not Diabetes</v>
      </c>
      <c r="L488" t="str">
        <f t="shared" si="15"/>
        <v>Obese</v>
      </c>
    </row>
    <row r="489" spans="1:12" x14ac:dyDescent="0.3">
      <c r="A489">
        <v>488</v>
      </c>
      <c r="B489">
        <v>58</v>
      </c>
      <c r="C489" t="s">
        <v>13</v>
      </c>
      <c r="D489">
        <v>46.5</v>
      </c>
      <c r="E489">
        <v>1.159</v>
      </c>
      <c r="F489">
        <v>173</v>
      </c>
      <c r="G489">
        <v>265</v>
      </c>
      <c r="H489">
        <v>0</v>
      </c>
      <c r="I489">
        <v>32</v>
      </c>
      <c r="J489" t="str">
        <f>VLOOKUP(B489,[1]Sheet1!$A$1:$B$12,2,TRUE)</f>
        <v>55-59</v>
      </c>
      <c r="K489" t="str">
        <f t="shared" si="14"/>
        <v>Not Diabetes</v>
      </c>
      <c r="L489" t="str">
        <f t="shared" si="15"/>
        <v>Obese</v>
      </c>
    </row>
    <row r="490" spans="1:12" x14ac:dyDescent="0.3">
      <c r="A490">
        <v>489</v>
      </c>
      <c r="B490">
        <v>28</v>
      </c>
      <c r="C490" t="s">
        <v>13</v>
      </c>
      <c r="D490">
        <v>25.6</v>
      </c>
      <c r="E490">
        <v>0.29399999999999998</v>
      </c>
      <c r="F490">
        <v>99</v>
      </c>
      <c r="G490">
        <v>0</v>
      </c>
      <c r="H490">
        <v>0</v>
      </c>
      <c r="I490">
        <v>17</v>
      </c>
      <c r="J490" t="str">
        <f>VLOOKUP(B490,[1]Sheet1!$A$1:$B$12,2,TRUE)</f>
        <v>25-29</v>
      </c>
      <c r="K490" t="str">
        <f t="shared" si="14"/>
        <v>Not Diabetes</v>
      </c>
      <c r="L490" t="str">
        <f t="shared" si="15"/>
        <v>Overweight</v>
      </c>
    </row>
    <row r="491" spans="1:12" x14ac:dyDescent="0.3">
      <c r="A491">
        <v>490</v>
      </c>
      <c r="B491">
        <v>67</v>
      </c>
      <c r="C491" t="s">
        <v>13</v>
      </c>
      <c r="D491">
        <v>26.1</v>
      </c>
      <c r="E491">
        <v>0.55100000000000005</v>
      </c>
      <c r="F491">
        <v>194</v>
      </c>
      <c r="G491">
        <v>0</v>
      </c>
      <c r="H491">
        <v>0</v>
      </c>
      <c r="I491">
        <v>0</v>
      </c>
      <c r="J491" t="str">
        <f>VLOOKUP(B491,[1]Sheet1!$A$1:$B$12,2,TRUE)</f>
        <v>65-69</v>
      </c>
      <c r="K491" t="str">
        <f t="shared" si="14"/>
        <v>Not Diabetes</v>
      </c>
      <c r="L491" t="str">
        <f t="shared" si="15"/>
        <v>Overweight</v>
      </c>
    </row>
    <row r="492" spans="1:12" x14ac:dyDescent="0.3">
      <c r="A492">
        <v>491</v>
      </c>
      <c r="B492">
        <v>24</v>
      </c>
      <c r="C492" t="s">
        <v>13</v>
      </c>
      <c r="D492">
        <v>36.799999999999997</v>
      </c>
      <c r="E492">
        <v>0.629</v>
      </c>
      <c r="F492">
        <v>83</v>
      </c>
      <c r="G492">
        <v>66</v>
      </c>
      <c r="H492">
        <v>0</v>
      </c>
      <c r="I492">
        <v>28</v>
      </c>
      <c r="J492" t="str">
        <f>VLOOKUP(B492,[1]Sheet1!$A$1:$B$12,2,TRUE)</f>
        <v>20-24</v>
      </c>
      <c r="K492" t="str">
        <f t="shared" si="14"/>
        <v>Not Diabetes</v>
      </c>
      <c r="L492" t="str">
        <f t="shared" si="15"/>
        <v>Obese</v>
      </c>
    </row>
    <row r="493" spans="1:12" x14ac:dyDescent="0.3">
      <c r="A493">
        <v>492</v>
      </c>
      <c r="B493">
        <v>42</v>
      </c>
      <c r="C493" t="s">
        <v>13</v>
      </c>
      <c r="D493">
        <v>33.5</v>
      </c>
      <c r="E493">
        <v>0.29199999999999998</v>
      </c>
      <c r="F493">
        <v>89</v>
      </c>
      <c r="G493">
        <v>0</v>
      </c>
      <c r="H493">
        <v>0</v>
      </c>
      <c r="I493">
        <v>30</v>
      </c>
      <c r="J493" t="str">
        <f>VLOOKUP(B493,[1]Sheet1!$A$1:$B$12,2,TRUE)</f>
        <v>40-44</v>
      </c>
      <c r="K493" t="str">
        <f t="shared" si="14"/>
        <v>Not Diabetes</v>
      </c>
      <c r="L493" t="str">
        <f t="shared" si="15"/>
        <v>Obese</v>
      </c>
    </row>
    <row r="494" spans="1:12" x14ac:dyDescent="0.3">
      <c r="A494">
        <v>493</v>
      </c>
      <c r="B494">
        <v>33</v>
      </c>
      <c r="C494" t="s">
        <v>13</v>
      </c>
      <c r="D494">
        <v>32.799999999999997</v>
      </c>
      <c r="E494">
        <v>0.14499999999999999</v>
      </c>
      <c r="F494">
        <v>99</v>
      </c>
      <c r="G494">
        <v>0</v>
      </c>
      <c r="H494">
        <v>0</v>
      </c>
      <c r="I494">
        <v>38</v>
      </c>
      <c r="J494" t="str">
        <f>VLOOKUP(B494,[1]Sheet1!$A$1:$B$12,2,TRUE)</f>
        <v>30-34</v>
      </c>
      <c r="K494" t="str">
        <f t="shared" si="14"/>
        <v>Not Diabetes</v>
      </c>
      <c r="L494" t="str">
        <f t="shared" si="15"/>
        <v>Obese</v>
      </c>
    </row>
    <row r="495" spans="1:12" x14ac:dyDescent="0.3">
      <c r="A495">
        <v>494</v>
      </c>
      <c r="B495">
        <v>45</v>
      </c>
      <c r="C495" t="s">
        <v>13</v>
      </c>
      <c r="D495">
        <v>28.9</v>
      </c>
      <c r="E495">
        <v>1.1439999999999999</v>
      </c>
      <c r="F495">
        <v>125</v>
      </c>
      <c r="G495">
        <v>122</v>
      </c>
      <c r="H495">
        <v>1</v>
      </c>
      <c r="I495">
        <v>18</v>
      </c>
      <c r="J495" t="str">
        <f>VLOOKUP(B495,[1]Sheet1!$A$1:$B$12,2,TRUE)</f>
        <v>45-49</v>
      </c>
      <c r="K495" t="str">
        <f t="shared" si="14"/>
        <v>Diabetes</v>
      </c>
      <c r="L495" t="str">
        <f t="shared" si="15"/>
        <v>Overweight</v>
      </c>
    </row>
    <row r="496" spans="1:12" x14ac:dyDescent="0.3">
      <c r="A496">
        <v>495</v>
      </c>
      <c r="B496">
        <v>22</v>
      </c>
      <c r="C496" t="s">
        <v>13</v>
      </c>
      <c r="D496">
        <v>0</v>
      </c>
      <c r="E496">
        <v>0.17399999999999999</v>
      </c>
      <c r="F496">
        <v>80</v>
      </c>
      <c r="G496">
        <v>0</v>
      </c>
      <c r="H496">
        <v>0</v>
      </c>
      <c r="I496">
        <v>0</v>
      </c>
      <c r="J496" t="str">
        <f>VLOOKUP(B496,[1]Sheet1!$A$1:$B$12,2,TRUE)</f>
        <v>20-24</v>
      </c>
      <c r="K496" t="str">
        <f t="shared" si="14"/>
        <v>Not Diabetes</v>
      </c>
      <c r="L496" t="str">
        <f t="shared" si="15"/>
        <v>Underweight</v>
      </c>
    </row>
    <row r="497" spans="1:12" x14ac:dyDescent="0.3">
      <c r="A497">
        <v>496</v>
      </c>
      <c r="B497">
        <v>66</v>
      </c>
      <c r="C497" t="s">
        <v>13</v>
      </c>
      <c r="D497">
        <v>26.6</v>
      </c>
      <c r="E497">
        <v>0.30399999999999999</v>
      </c>
      <c r="F497">
        <v>166</v>
      </c>
      <c r="G497">
        <v>0</v>
      </c>
      <c r="H497">
        <v>0</v>
      </c>
      <c r="I497">
        <v>0</v>
      </c>
      <c r="J497" t="str">
        <f>VLOOKUP(B497,[1]Sheet1!$A$1:$B$12,2,TRUE)</f>
        <v>65-69</v>
      </c>
      <c r="K497" t="str">
        <f t="shared" si="14"/>
        <v>Not Diabetes</v>
      </c>
      <c r="L497" t="str">
        <f t="shared" si="15"/>
        <v>Overweight</v>
      </c>
    </row>
    <row r="498" spans="1:12" x14ac:dyDescent="0.3">
      <c r="A498">
        <v>497</v>
      </c>
      <c r="B498">
        <v>30</v>
      </c>
      <c r="C498" t="s">
        <v>13</v>
      </c>
      <c r="D498">
        <v>26</v>
      </c>
      <c r="E498">
        <v>0.29199999999999998</v>
      </c>
      <c r="F498">
        <v>110</v>
      </c>
      <c r="G498">
        <v>0</v>
      </c>
      <c r="H498">
        <v>0</v>
      </c>
      <c r="I498">
        <v>0</v>
      </c>
      <c r="J498" t="str">
        <f>VLOOKUP(B498,[1]Sheet1!$A$1:$B$12,2,TRUE)</f>
        <v>30-34</v>
      </c>
      <c r="K498" t="str">
        <f t="shared" si="14"/>
        <v>Not Diabetes</v>
      </c>
      <c r="L498" t="str">
        <f t="shared" si="15"/>
        <v>Overweight</v>
      </c>
    </row>
    <row r="499" spans="1:12" x14ac:dyDescent="0.3">
      <c r="A499">
        <v>498</v>
      </c>
      <c r="B499">
        <v>25</v>
      </c>
      <c r="C499" t="s">
        <v>13</v>
      </c>
      <c r="D499">
        <v>30.1</v>
      </c>
      <c r="E499">
        <v>0.54700000000000004</v>
      </c>
      <c r="F499">
        <v>81</v>
      </c>
      <c r="G499">
        <v>76</v>
      </c>
      <c r="H499">
        <v>0</v>
      </c>
      <c r="I499">
        <v>15</v>
      </c>
      <c r="J499" t="str">
        <f>VLOOKUP(B499,[1]Sheet1!$A$1:$B$12,2,TRUE)</f>
        <v>25-29</v>
      </c>
      <c r="K499" t="str">
        <f t="shared" si="14"/>
        <v>Not Diabetes</v>
      </c>
      <c r="L499" t="str">
        <f t="shared" si="15"/>
        <v>Obese</v>
      </c>
    </row>
    <row r="500" spans="1:12" x14ac:dyDescent="0.3">
      <c r="A500">
        <v>499</v>
      </c>
      <c r="B500">
        <v>55</v>
      </c>
      <c r="C500" t="s">
        <v>13</v>
      </c>
      <c r="D500">
        <v>25.1</v>
      </c>
      <c r="E500">
        <v>0.16300000000000001</v>
      </c>
      <c r="F500">
        <v>195</v>
      </c>
      <c r="G500">
        <v>145</v>
      </c>
      <c r="H500">
        <v>1</v>
      </c>
      <c r="I500">
        <v>33</v>
      </c>
      <c r="J500" t="str">
        <f>VLOOKUP(B500,[1]Sheet1!$A$1:$B$12,2,TRUE)</f>
        <v>55-59</v>
      </c>
      <c r="K500" t="str">
        <f t="shared" si="14"/>
        <v>Diabetes</v>
      </c>
      <c r="L500" t="str">
        <f t="shared" si="15"/>
        <v>Overweight</v>
      </c>
    </row>
    <row r="501" spans="1:12" x14ac:dyDescent="0.3">
      <c r="A501">
        <v>500</v>
      </c>
      <c r="B501">
        <v>39</v>
      </c>
      <c r="C501" t="s">
        <v>13</v>
      </c>
      <c r="D501">
        <v>29.3</v>
      </c>
      <c r="E501">
        <v>0.83899999999999997</v>
      </c>
      <c r="F501">
        <v>154</v>
      </c>
      <c r="G501">
        <v>193</v>
      </c>
      <c r="H501">
        <v>0</v>
      </c>
      <c r="I501">
        <v>32</v>
      </c>
      <c r="J501" t="str">
        <f>VLOOKUP(B501,[1]Sheet1!$A$1:$B$12,2,TRUE)</f>
        <v>35-39</v>
      </c>
      <c r="K501" t="str">
        <f t="shared" si="14"/>
        <v>Not Diabetes</v>
      </c>
      <c r="L501" t="str">
        <f t="shared" si="15"/>
        <v>Overweight</v>
      </c>
    </row>
    <row r="502" spans="1:12" x14ac:dyDescent="0.3">
      <c r="A502">
        <v>501</v>
      </c>
      <c r="B502">
        <v>21</v>
      </c>
      <c r="C502" t="s">
        <v>13</v>
      </c>
      <c r="D502">
        <v>25.2</v>
      </c>
      <c r="E502">
        <v>0.313</v>
      </c>
      <c r="F502">
        <v>117</v>
      </c>
      <c r="G502">
        <v>71</v>
      </c>
      <c r="H502">
        <v>0</v>
      </c>
      <c r="I502">
        <v>19</v>
      </c>
      <c r="J502" t="str">
        <f>VLOOKUP(B502,[1]Sheet1!$A$1:$B$12,2,TRUE)</f>
        <v>20-24</v>
      </c>
      <c r="K502" t="str">
        <f t="shared" si="14"/>
        <v>Not Diabetes</v>
      </c>
      <c r="L502" t="str">
        <f t="shared" si="15"/>
        <v>Overweight</v>
      </c>
    </row>
    <row r="503" spans="1:12" x14ac:dyDescent="0.3">
      <c r="A503">
        <v>502</v>
      </c>
      <c r="B503">
        <v>28</v>
      </c>
      <c r="C503" t="s">
        <v>13</v>
      </c>
      <c r="D503">
        <v>37.200000000000003</v>
      </c>
      <c r="E503">
        <v>0.26700000000000002</v>
      </c>
      <c r="F503">
        <v>84</v>
      </c>
      <c r="G503">
        <v>0</v>
      </c>
      <c r="H503">
        <v>0</v>
      </c>
      <c r="I503">
        <v>32</v>
      </c>
      <c r="J503" t="str">
        <f>VLOOKUP(B503,[1]Sheet1!$A$1:$B$12,2,TRUE)</f>
        <v>25-29</v>
      </c>
      <c r="K503" t="str">
        <f t="shared" si="14"/>
        <v>Not Diabetes</v>
      </c>
      <c r="L503" t="str">
        <f t="shared" si="15"/>
        <v>Obese</v>
      </c>
    </row>
    <row r="504" spans="1:12" x14ac:dyDescent="0.3">
      <c r="A504">
        <v>503</v>
      </c>
      <c r="B504">
        <v>41</v>
      </c>
      <c r="C504" t="s">
        <v>13</v>
      </c>
      <c r="D504">
        <v>39</v>
      </c>
      <c r="E504">
        <v>0.72699999999999998</v>
      </c>
      <c r="F504">
        <v>0</v>
      </c>
      <c r="G504">
        <v>0</v>
      </c>
      <c r="H504">
        <v>1</v>
      </c>
      <c r="I504">
        <v>41</v>
      </c>
      <c r="J504" t="str">
        <f>VLOOKUP(B504,[1]Sheet1!$A$1:$B$12,2,TRUE)</f>
        <v>40-44</v>
      </c>
      <c r="K504" t="str">
        <f t="shared" si="14"/>
        <v>Diabetes</v>
      </c>
      <c r="L504" t="str">
        <f t="shared" si="15"/>
        <v>Obese</v>
      </c>
    </row>
    <row r="505" spans="1:12" x14ac:dyDescent="0.3">
      <c r="A505">
        <v>504</v>
      </c>
      <c r="B505">
        <v>41</v>
      </c>
      <c r="C505" t="s">
        <v>13</v>
      </c>
      <c r="D505">
        <v>33.299999999999997</v>
      </c>
      <c r="E505">
        <v>0.73799999999999999</v>
      </c>
      <c r="F505">
        <v>94</v>
      </c>
      <c r="G505">
        <v>79</v>
      </c>
      <c r="H505">
        <v>0</v>
      </c>
      <c r="I505">
        <v>25</v>
      </c>
      <c r="J505" t="str">
        <f>VLOOKUP(B505,[1]Sheet1!$A$1:$B$12,2,TRUE)</f>
        <v>40-44</v>
      </c>
      <c r="K505" t="str">
        <f t="shared" si="14"/>
        <v>Not Diabetes</v>
      </c>
      <c r="L505" t="str">
        <f t="shared" si="15"/>
        <v>Obese</v>
      </c>
    </row>
    <row r="506" spans="1:12" x14ac:dyDescent="0.3">
      <c r="A506">
        <v>505</v>
      </c>
      <c r="B506">
        <v>40</v>
      </c>
      <c r="C506" t="s">
        <v>13</v>
      </c>
      <c r="D506">
        <v>37.299999999999997</v>
      </c>
      <c r="E506">
        <v>0.23799999999999999</v>
      </c>
      <c r="F506">
        <v>96</v>
      </c>
      <c r="G506">
        <v>0</v>
      </c>
      <c r="H506">
        <v>0</v>
      </c>
      <c r="I506">
        <v>39</v>
      </c>
      <c r="J506" t="str">
        <f>VLOOKUP(B506,[1]Sheet1!$A$1:$B$12,2,TRUE)</f>
        <v>40-44</v>
      </c>
      <c r="K506" t="str">
        <f t="shared" si="14"/>
        <v>Not Diabetes</v>
      </c>
      <c r="L506" t="str">
        <f t="shared" si="15"/>
        <v>Obese</v>
      </c>
    </row>
    <row r="507" spans="1:12" x14ac:dyDescent="0.3">
      <c r="A507">
        <v>506</v>
      </c>
      <c r="B507">
        <v>38</v>
      </c>
      <c r="C507" t="s">
        <v>13</v>
      </c>
      <c r="D507">
        <v>33.299999999999997</v>
      </c>
      <c r="E507">
        <v>0.26300000000000001</v>
      </c>
      <c r="F507">
        <v>75</v>
      </c>
      <c r="G507">
        <v>0</v>
      </c>
      <c r="H507">
        <v>0</v>
      </c>
      <c r="I507">
        <v>0</v>
      </c>
      <c r="J507" t="str">
        <f>VLOOKUP(B507,[1]Sheet1!$A$1:$B$12,2,TRUE)</f>
        <v>35-39</v>
      </c>
      <c r="K507" t="str">
        <f t="shared" si="14"/>
        <v>Not Diabetes</v>
      </c>
      <c r="L507" t="str">
        <f t="shared" si="15"/>
        <v>Obese</v>
      </c>
    </row>
    <row r="508" spans="1:12" x14ac:dyDescent="0.3">
      <c r="A508">
        <v>507</v>
      </c>
      <c r="B508">
        <v>35</v>
      </c>
      <c r="C508" t="s">
        <v>13</v>
      </c>
      <c r="D508">
        <v>36.5</v>
      </c>
      <c r="E508">
        <v>0.314</v>
      </c>
      <c r="F508">
        <v>180</v>
      </c>
      <c r="G508">
        <v>90</v>
      </c>
      <c r="H508">
        <v>1</v>
      </c>
      <c r="I508">
        <v>26</v>
      </c>
      <c r="J508" t="str">
        <f>VLOOKUP(B508,[1]Sheet1!$A$1:$B$12,2,TRUE)</f>
        <v>35-39</v>
      </c>
      <c r="K508" t="str">
        <f t="shared" si="14"/>
        <v>Diabetes</v>
      </c>
      <c r="L508" t="str">
        <f t="shared" si="15"/>
        <v>Obese</v>
      </c>
    </row>
    <row r="509" spans="1:12" x14ac:dyDescent="0.3">
      <c r="A509">
        <v>508</v>
      </c>
      <c r="B509">
        <v>21</v>
      </c>
      <c r="C509" t="s">
        <v>13</v>
      </c>
      <c r="D509">
        <v>28.6</v>
      </c>
      <c r="E509">
        <v>0.69199999999999995</v>
      </c>
      <c r="F509">
        <v>130</v>
      </c>
      <c r="G509">
        <v>170</v>
      </c>
      <c r="H509">
        <v>0</v>
      </c>
      <c r="I509">
        <v>23</v>
      </c>
      <c r="J509" t="str">
        <f>VLOOKUP(B509,[1]Sheet1!$A$1:$B$12,2,TRUE)</f>
        <v>20-24</v>
      </c>
      <c r="K509" t="str">
        <f t="shared" si="14"/>
        <v>Not Diabetes</v>
      </c>
      <c r="L509" t="str">
        <f t="shared" si="15"/>
        <v>Overweight</v>
      </c>
    </row>
    <row r="510" spans="1:12" x14ac:dyDescent="0.3">
      <c r="A510">
        <v>509</v>
      </c>
      <c r="B510">
        <v>21</v>
      </c>
      <c r="C510" t="s">
        <v>13</v>
      </c>
      <c r="D510">
        <v>30.4</v>
      </c>
      <c r="E510">
        <v>0.96799999999999997</v>
      </c>
      <c r="F510">
        <v>84</v>
      </c>
      <c r="G510">
        <v>76</v>
      </c>
      <c r="H510">
        <v>0</v>
      </c>
      <c r="I510">
        <v>23</v>
      </c>
      <c r="J510" t="str">
        <f>VLOOKUP(B510,[1]Sheet1!$A$1:$B$12,2,TRUE)</f>
        <v>20-24</v>
      </c>
      <c r="K510" t="str">
        <f t="shared" si="14"/>
        <v>Not Diabetes</v>
      </c>
      <c r="L510" t="str">
        <f t="shared" si="15"/>
        <v>Obese</v>
      </c>
    </row>
    <row r="511" spans="1:12" x14ac:dyDescent="0.3">
      <c r="A511">
        <v>510</v>
      </c>
      <c r="B511">
        <v>64</v>
      </c>
      <c r="C511" t="s">
        <v>13</v>
      </c>
      <c r="D511">
        <v>25</v>
      </c>
      <c r="E511">
        <v>0.40899999999999997</v>
      </c>
      <c r="F511">
        <v>120</v>
      </c>
      <c r="G511">
        <v>0</v>
      </c>
      <c r="H511">
        <v>0</v>
      </c>
      <c r="I511">
        <v>0</v>
      </c>
      <c r="J511" t="str">
        <f>VLOOKUP(B511,[1]Sheet1!$A$1:$B$12,2,TRUE)</f>
        <v>60-64</v>
      </c>
      <c r="K511" t="str">
        <f t="shared" si="14"/>
        <v>Not Diabetes</v>
      </c>
      <c r="L511" t="str">
        <f t="shared" si="15"/>
        <v>Overweight</v>
      </c>
    </row>
    <row r="512" spans="1:12" x14ac:dyDescent="0.3">
      <c r="A512">
        <v>511</v>
      </c>
      <c r="B512">
        <v>46</v>
      </c>
      <c r="C512" t="s">
        <v>13</v>
      </c>
      <c r="D512">
        <v>29.7</v>
      </c>
      <c r="E512">
        <v>0.29699999999999999</v>
      </c>
      <c r="F512">
        <v>84</v>
      </c>
      <c r="G512">
        <v>0</v>
      </c>
      <c r="H512">
        <v>1</v>
      </c>
      <c r="I512">
        <v>31</v>
      </c>
      <c r="J512" t="str">
        <f>VLOOKUP(B512,[1]Sheet1!$A$1:$B$12,2,TRUE)</f>
        <v>45-49</v>
      </c>
      <c r="K512" t="str">
        <f t="shared" si="14"/>
        <v>Diabetes</v>
      </c>
      <c r="L512" t="str">
        <f t="shared" si="15"/>
        <v>Overweight</v>
      </c>
    </row>
    <row r="513" spans="1:12" x14ac:dyDescent="0.3">
      <c r="A513">
        <v>512</v>
      </c>
      <c r="B513">
        <v>21</v>
      </c>
      <c r="C513" t="s">
        <v>13</v>
      </c>
      <c r="D513">
        <v>22.1</v>
      </c>
      <c r="E513">
        <v>0.20699999999999999</v>
      </c>
      <c r="F513">
        <v>139</v>
      </c>
      <c r="G513">
        <v>210</v>
      </c>
      <c r="H513">
        <v>0</v>
      </c>
      <c r="I513">
        <v>17</v>
      </c>
      <c r="J513" t="str">
        <f>VLOOKUP(B513,[1]Sheet1!$A$1:$B$12,2,TRUE)</f>
        <v>20-24</v>
      </c>
      <c r="K513" t="str">
        <f t="shared" si="14"/>
        <v>Not Diabetes</v>
      </c>
      <c r="L513" t="str">
        <f t="shared" si="15"/>
        <v>Healthy Weight</v>
      </c>
    </row>
    <row r="514" spans="1:12" x14ac:dyDescent="0.3">
      <c r="A514">
        <v>513</v>
      </c>
      <c r="B514">
        <v>58</v>
      </c>
      <c r="C514" t="s">
        <v>13</v>
      </c>
      <c r="D514">
        <v>24.2</v>
      </c>
      <c r="E514">
        <v>0.2</v>
      </c>
      <c r="F514">
        <v>91</v>
      </c>
      <c r="G514">
        <v>0</v>
      </c>
      <c r="H514">
        <v>0</v>
      </c>
      <c r="I514">
        <v>0</v>
      </c>
      <c r="J514" t="str">
        <f>VLOOKUP(B514,[1]Sheet1!$A$1:$B$12,2,TRUE)</f>
        <v>55-59</v>
      </c>
      <c r="K514" t="str">
        <f t="shared" si="14"/>
        <v>Not Diabetes</v>
      </c>
      <c r="L514" t="str">
        <f t="shared" si="15"/>
        <v>Healthy Weight</v>
      </c>
    </row>
    <row r="515" spans="1:12" x14ac:dyDescent="0.3">
      <c r="A515">
        <v>514</v>
      </c>
      <c r="B515">
        <v>22</v>
      </c>
      <c r="C515" t="s">
        <v>13</v>
      </c>
      <c r="D515">
        <v>27.3</v>
      </c>
      <c r="E515">
        <v>0.52500000000000002</v>
      </c>
      <c r="F515">
        <v>91</v>
      </c>
      <c r="G515">
        <v>0</v>
      </c>
      <c r="H515">
        <v>0</v>
      </c>
      <c r="I515">
        <v>0</v>
      </c>
      <c r="J515" t="str">
        <f>VLOOKUP(B515,[1]Sheet1!$A$1:$B$12,2,TRUE)</f>
        <v>20-24</v>
      </c>
      <c r="K515" t="str">
        <f t="shared" ref="K515:K578" si="16">IF(H515=0,"Not Diabetes","Diabetes")</f>
        <v>Not Diabetes</v>
      </c>
      <c r="L515" t="str">
        <f t="shared" si="15"/>
        <v>Overweight</v>
      </c>
    </row>
    <row r="516" spans="1:12" x14ac:dyDescent="0.3">
      <c r="A516">
        <v>515</v>
      </c>
      <c r="B516">
        <v>24</v>
      </c>
      <c r="C516" t="s">
        <v>13</v>
      </c>
      <c r="D516">
        <v>25.6</v>
      </c>
      <c r="E516">
        <v>0.154</v>
      </c>
      <c r="F516">
        <v>99</v>
      </c>
      <c r="G516">
        <v>86</v>
      </c>
      <c r="H516">
        <v>0</v>
      </c>
      <c r="I516">
        <v>19</v>
      </c>
      <c r="J516" t="str">
        <f>VLOOKUP(B516,[1]Sheet1!$A$1:$B$12,2,TRUE)</f>
        <v>20-24</v>
      </c>
      <c r="K516" t="str">
        <f t="shared" si="16"/>
        <v>Not Diabetes</v>
      </c>
      <c r="L516" t="str">
        <f t="shared" ref="L516:L579" si="17">IF(D516&gt;30,"Obese",IF(D516&gt;=25,"Overweight",IF(D516&gt;=18.5,"Healthy Weight","Underweight")))</f>
        <v>Overweight</v>
      </c>
    </row>
    <row r="517" spans="1:12" x14ac:dyDescent="0.3">
      <c r="A517">
        <v>516</v>
      </c>
      <c r="B517">
        <v>28</v>
      </c>
      <c r="C517" t="s">
        <v>13</v>
      </c>
      <c r="D517">
        <v>31.6</v>
      </c>
      <c r="E517">
        <v>0.26800000000000002</v>
      </c>
      <c r="F517">
        <v>163</v>
      </c>
      <c r="G517">
        <v>105</v>
      </c>
      <c r="H517">
        <v>1</v>
      </c>
      <c r="I517">
        <v>18</v>
      </c>
      <c r="J517" t="str">
        <f>VLOOKUP(B517,[1]Sheet1!$A$1:$B$12,2,TRUE)</f>
        <v>25-29</v>
      </c>
      <c r="K517" t="str">
        <f t="shared" si="16"/>
        <v>Diabetes</v>
      </c>
      <c r="L517" t="str">
        <f t="shared" si="17"/>
        <v>Obese</v>
      </c>
    </row>
    <row r="518" spans="1:12" x14ac:dyDescent="0.3">
      <c r="A518">
        <v>517</v>
      </c>
      <c r="B518">
        <v>53</v>
      </c>
      <c r="C518" t="s">
        <v>13</v>
      </c>
      <c r="D518">
        <v>30.3</v>
      </c>
      <c r="E518">
        <v>0.77100000000000002</v>
      </c>
      <c r="F518">
        <v>145</v>
      </c>
      <c r="G518">
        <v>165</v>
      </c>
      <c r="H518">
        <v>1</v>
      </c>
      <c r="I518">
        <v>34</v>
      </c>
      <c r="J518" t="str">
        <f>VLOOKUP(B518,[1]Sheet1!$A$1:$B$12,2,TRUE)</f>
        <v>50-54</v>
      </c>
      <c r="K518" t="str">
        <f t="shared" si="16"/>
        <v>Diabetes</v>
      </c>
      <c r="L518" t="str">
        <f t="shared" si="17"/>
        <v>Obese</v>
      </c>
    </row>
    <row r="519" spans="1:12" x14ac:dyDescent="0.3">
      <c r="A519">
        <v>518</v>
      </c>
      <c r="B519">
        <v>51</v>
      </c>
      <c r="C519" t="s">
        <v>13</v>
      </c>
      <c r="D519">
        <v>37.6</v>
      </c>
      <c r="E519">
        <v>0.30399999999999999</v>
      </c>
      <c r="F519">
        <v>125</v>
      </c>
      <c r="G519">
        <v>0</v>
      </c>
      <c r="H519">
        <v>0</v>
      </c>
      <c r="I519">
        <v>0</v>
      </c>
      <c r="J519" t="str">
        <f>VLOOKUP(B519,[1]Sheet1!$A$1:$B$12,2,TRUE)</f>
        <v>50-54</v>
      </c>
      <c r="K519" t="str">
        <f t="shared" si="16"/>
        <v>Not Diabetes</v>
      </c>
      <c r="L519" t="str">
        <f t="shared" si="17"/>
        <v>Obese</v>
      </c>
    </row>
    <row r="520" spans="1:12" x14ac:dyDescent="0.3">
      <c r="A520">
        <v>519</v>
      </c>
      <c r="B520">
        <v>41</v>
      </c>
      <c r="C520" t="s">
        <v>13</v>
      </c>
      <c r="D520">
        <v>32.799999999999997</v>
      </c>
      <c r="E520">
        <v>0.18</v>
      </c>
      <c r="F520">
        <v>76</v>
      </c>
      <c r="G520">
        <v>0</v>
      </c>
      <c r="H520">
        <v>0</v>
      </c>
      <c r="I520">
        <v>0</v>
      </c>
      <c r="J520" t="str">
        <f>VLOOKUP(B520,[1]Sheet1!$A$1:$B$12,2,TRUE)</f>
        <v>40-44</v>
      </c>
      <c r="K520" t="str">
        <f t="shared" si="16"/>
        <v>Not Diabetes</v>
      </c>
      <c r="L520" t="str">
        <f t="shared" si="17"/>
        <v>Obese</v>
      </c>
    </row>
    <row r="521" spans="1:12" x14ac:dyDescent="0.3">
      <c r="A521">
        <v>520</v>
      </c>
      <c r="B521">
        <v>60</v>
      </c>
      <c r="C521" t="s">
        <v>13</v>
      </c>
      <c r="D521">
        <v>19.600000000000001</v>
      </c>
      <c r="E521">
        <v>0.58199999999999996</v>
      </c>
      <c r="F521">
        <v>129</v>
      </c>
      <c r="G521">
        <v>326</v>
      </c>
      <c r="H521">
        <v>0</v>
      </c>
      <c r="I521">
        <v>7</v>
      </c>
      <c r="J521" t="str">
        <f>VLOOKUP(B521,[1]Sheet1!$A$1:$B$12,2,TRUE)</f>
        <v>60-64</v>
      </c>
      <c r="K521" t="str">
        <f t="shared" si="16"/>
        <v>Not Diabetes</v>
      </c>
      <c r="L521" t="str">
        <f t="shared" si="17"/>
        <v>Healthy Weight</v>
      </c>
    </row>
    <row r="522" spans="1:12" x14ac:dyDescent="0.3">
      <c r="A522">
        <v>521</v>
      </c>
      <c r="B522">
        <v>25</v>
      </c>
      <c r="C522" t="s">
        <v>13</v>
      </c>
      <c r="D522">
        <v>25</v>
      </c>
      <c r="E522">
        <v>0.187</v>
      </c>
      <c r="F522">
        <v>68</v>
      </c>
      <c r="G522">
        <v>66</v>
      </c>
      <c r="H522">
        <v>0</v>
      </c>
      <c r="I522">
        <v>32</v>
      </c>
      <c r="J522" t="str">
        <f>VLOOKUP(B522,[1]Sheet1!$A$1:$B$12,2,TRUE)</f>
        <v>25-29</v>
      </c>
      <c r="K522" t="str">
        <f t="shared" si="16"/>
        <v>Not Diabetes</v>
      </c>
      <c r="L522" t="str">
        <f t="shared" si="17"/>
        <v>Overweight</v>
      </c>
    </row>
    <row r="523" spans="1:12" x14ac:dyDescent="0.3">
      <c r="A523">
        <v>522</v>
      </c>
      <c r="B523">
        <v>26</v>
      </c>
      <c r="C523" t="s">
        <v>13</v>
      </c>
      <c r="D523">
        <v>33.200000000000003</v>
      </c>
      <c r="E523">
        <v>0.30499999999999999</v>
      </c>
      <c r="F523">
        <v>124</v>
      </c>
      <c r="G523">
        <v>130</v>
      </c>
      <c r="H523">
        <v>0</v>
      </c>
      <c r="I523">
        <v>33</v>
      </c>
      <c r="J523" t="str">
        <f>VLOOKUP(B523,[1]Sheet1!$A$1:$B$12,2,TRUE)</f>
        <v>25-29</v>
      </c>
      <c r="K523" t="str">
        <f t="shared" si="16"/>
        <v>Not Diabetes</v>
      </c>
      <c r="L523" t="str">
        <f t="shared" si="17"/>
        <v>Obese</v>
      </c>
    </row>
    <row r="524" spans="1:12" x14ac:dyDescent="0.3">
      <c r="A524">
        <v>523</v>
      </c>
      <c r="B524">
        <v>26</v>
      </c>
      <c r="C524" t="s">
        <v>13</v>
      </c>
      <c r="D524">
        <v>0</v>
      </c>
      <c r="E524">
        <v>0.189</v>
      </c>
      <c r="F524">
        <v>114</v>
      </c>
      <c r="G524">
        <v>0</v>
      </c>
      <c r="H524">
        <v>0</v>
      </c>
      <c r="I524">
        <v>0</v>
      </c>
      <c r="J524" t="str">
        <f>VLOOKUP(B524,[1]Sheet1!$A$1:$B$12,2,TRUE)</f>
        <v>25-29</v>
      </c>
      <c r="K524" t="str">
        <f t="shared" si="16"/>
        <v>Not Diabetes</v>
      </c>
      <c r="L524" t="str">
        <f t="shared" si="17"/>
        <v>Underweight</v>
      </c>
    </row>
    <row r="525" spans="1:12" x14ac:dyDescent="0.3">
      <c r="A525">
        <v>524</v>
      </c>
      <c r="B525">
        <v>45</v>
      </c>
      <c r="C525" t="s">
        <v>13</v>
      </c>
      <c r="D525">
        <v>34.200000000000003</v>
      </c>
      <c r="E525">
        <v>0.65200000000000002</v>
      </c>
      <c r="F525">
        <v>130</v>
      </c>
      <c r="G525">
        <v>0</v>
      </c>
      <c r="H525">
        <v>1</v>
      </c>
      <c r="I525">
        <v>0</v>
      </c>
      <c r="J525" t="str">
        <f>VLOOKUP(B525,[1]Sheet1!$A$1:$B$12,2,TRUE)</f>
        <v>45-49</v>
      </c>
      <c r="K525" t="str">
        <f t="shared" si="16"/>
        <v>Diabetes</v>
      </c>
      <c r="L525" t="str">
        <f t="shared" si="17"/>
        <v>Obese</v>
      </c>
    </row>
    <row r="526" spans="1:12" x14ac:dyDescent="0.3">
      <c r="A526">
        <v>525</v>
      </c>
      <c r="B526">
        <v>24</v>
      </c>
      <c r="C526" t="s">
        <v>13</v>
      </c>
      <c r="D526">
        <v>31.6</v>
      </c>
      <c r="E526">
        <v>0.151</v>
      </c>
      <c r="F526">
        <v>125</v>
      </c>
      <c r="G526">
        <v>0</v>
      </c>
      <c r="H526">
        <v>0</v>
      </c>
      <c r="I526">
        <v>0</v>
      </c>
      <c r="J526" t="str">
        <f>VLOOKUP(B526,[1]Sheet1!$A$1:$B$12,2,TRUE)</f>
        <v>20-24</v>
      </c>
      <c r="K526" t="str">
        <f t="shared" si="16"/>
        <v>Not Diabetes</v>
      </c>
      <c r="L526" t="str">
        <f t="shared" si="17"/>
        <v>Obese</v>
      </c>
    </row>
    <row r="527" spans="1:12" x14ac:dyDescent="0.3">
      <c r="A527">
        <v>526</v>
      </c>
      <c r="B527">
        <v>21</v>
      </c>
      <c r="C527" t="s">
        <v>13</v>
      </c>
      <c r="D527">
        <v>21.8</v>
      </c>
      <c r="E527">
        <v>0.44400000000000001</v>
      </c>
      <c r="F527">
        <v>87</v>
      </c>
      <c r="G527">
        <v>0</v>
      </c>
      <c r="H527">
        <v>0</v>
      </c>
      <c r="I527">
        <v>18</v>
      </c>
      <c r="J527" t="str">
        <f>VLOOKUP(B527,[1]Sheet1!$A$1:$B$12,2,TRUE)</f>
        <v>20-24</v>
      </c>
      <c r="K527" t="str">
        <f t="shared" si="16"/>
        <v>Not Diabetes</v>
      </c>
      <c r="L527" t="str">
        <f t="shared" si="17"/>
        <v>Healthy Weight</v>
      </c>
    </row>
    <row r="528" spans="1:12" x14ac:dyDescent="0.3">
      <c r="A528">
        <v>527</v>
      </c>
      <c r="B528">
        <v>21</v>
      </c>
      <c r="C528" t="s">
        <v>13</v>
      </c>
      <c r="D528">
        <v>18.2</v>
      </c>
      <c r="E528">
        <v>0.29899999999999999</v>
      </c>
      <c r="F528">
        <v>97</v>
      </c>
      <c r="G528">
        <v>82</v>
      </c>
      <c r="H528">
        <v>0</v>
      </c>
      <c r="I528">
        <v>19</v>
      </c>
      <c r="J528" t="str">
        <f>VLOOKUP(B528,[1]Sheet1!$A$1:$B$12,2,TRUE)</f>
        <v>20-24</v>
      </c>
      <c r="K528" t="str">
        <f t="shared" si="16"/>
        <v>Not Diabetes</v>
      </c>
      <c r="L528" t="str">
        <f t="shared" si="17"/>
        <v>Underweight</v>
      </c>
    </row>
    <row r="529" spans="1:12" x14ac:dyDescent="0.3">
      <c r="A529">
        <v>528</v>
      </c>
      <c r="B529">
        <v>24</v>
      </c>
      <c r="C529" t="s">
        <v>13</v>
      </c>
      <c r="D529">
        <v>26.3</v>
      </c>
      <c r="E529">
        <v>0.107</v>
      </c>
      <c r="F529">
        <v>116</v>
      </c>
      <c r="G529">
        <v>105</v>
      </c>
      <c r="H529">
        <v>0</v>
      </c>
      <c r="I529">
        <v>15</v>
      </c>
      <c r="J529" t="str">
        <f>VLOOKUP(B529,[1]Sheet1!$A$1:$B$12,2,TRUE)</f>
        <v>20-24</v>
      </c>
      <c r="K529" t="str">
        <f t="shared" si="16"/>
        <v>Not Diabetes</v>
      </c>
      <c r="L529" t="str">
        <f t="shared" si="17"/>
        <v>Overweight</v>
      </c>
    </row>
    <row r="530" spans="1:12" x14ac:dyDescent="0.3">
      <c r="A530">
        <v>529</v>
      </c>
      <c r="B530">
        <v>22</v>
      </c>
      <c r="C530" t="s">
        <v>13</v>
      </c>
      <c r="D530">
        <v>30.8</v>
      </c>
      <c r="E530">
        <v>0.49299999999999999</v>
      </c>
      <c r="F530">
        <v>117</v>
      </c>
      <c r="G530">
        <v>188</v>
      </c>
      <c r="H530">
        <v>0</v>
      </c>
      <c r="I530">
        <v>31</v>
      </c>
      <c r="J530" t="str">
        <f>VLOOKUP(B530,[1]Sheet1!$A$1:$B$12,2,TRUE)</f>
        <v>20-24</v>
      </c>
      <c r="K530" t="str">
        <f t="shared" si="16"/>
        <v>Not Diabetes</v>
      </c>
      <c r="L530" t="str">
        <f t="shared" si="17"/>
        <v>Obese</v>
      </c>
    </row>
    <row r="531" spans="1:12" x14ac:dyDescent="0.3">
      <c r="A531">
        <v>530</v>
      </c>
      <c r="B531">
        <v>31</v>
      </c>
      <c r="C531" t="s">
        <v>13</v>
      </c>
      <c r="D531">
        <v>24.6</v>
      </c>
      <c r="E531">
        <v>0.66</v>
      </c>
      <c r="F531">
        <v>111</v>
      </c>
      <c r="G531">
        <v>0</v>
      </c>
      <c r="H531">
        <v>0</v>
      </c>
      <c r="I531">
        <v>0</v>
      </c>
      <c r="J531" t="str">
        <f>VLOOKUP(B531,[1]Sheet1!$A$1:$B$12,2,TRUE)</f>
        <v>30-34</v>
      </c>
      <c r="K531" t="str">
        <f t="shared" si="16"/>
        <v>Not Diabetes</v>
      </c>
      <c r="L531" t="str">
        <f t="shared" si="17"/>
        <v>Healthy Weight</v>
      </c>
    </row>
    <row r="532" spans="1:12" x14ac:dyDescent="0.3">
      <c r="A532">
        <v>531</v>
      </c>
      <c r="B532">
        <v>22</v>
      </c>
      <c r="C532" t="s">
        <v>13</v>
      </c>
      <c r="D532">
        <v>29.8</v>
      </c>
      <c r="E532">
        <v>0.71699999999999997</v>
      </c>
      <c r="F532">
        <v>122</v>
      </c>
      <c r="G532">
        <v>106</v>
      </c>
      <c r="H532">
        <v>0</v>
      </c>
      <c r="I532">
        <v>18</v>
      </c>
      <c r="J532" t="str">
        <f>VLOOKUP(B532,[1]Sheet1!$A$1:$B$12,2,TRUE)</f>
        <v>20-24</v>
      </c>
      <c r="K532" t="str">
        <f t="shared" si="16"/>
        <v>Not Diabetes</v>
      </c>
      <c r="L532" t="str">
        <f t="shared" si="17"/>
        <v>Overweight</v>
      </c>
    </row>
    <row r="533" spans="1:12" x14ac:dyDescent="0.3">
      <c r="A533">
        <v>532</v>
      </c>
      <c r="B533">
        <v>24</v>
      </c>
      <c r="C533" t="s">
        <v>13</v>
      </c>
      <c r="D533">
        <v>45.3</v>
      </c>
      <c r="E533">
        <v>0.68600000000000005</v>
      </c>
      <c r="F533">
        <v>107</v>
      </c>
      <c r="G533">
        <v>0</v>
      </c>
      <c r="H533">
        <v>0</v>
      </c>
      <c r="I533">
        <v>0</v>
      </c>
      <c r="J533" t="str">
        <f>VLOOKUP(B533,[1]Sheet1!$A$1:$B$12,2,TRUE)</f>
        <v>20-24</v>
      </c>
      <c r="K533" t="str">
        <f t="shared" si="16"/>
        <v>Not Diabetes</v>
      </c>
      <c r="L533" t="str">
        <f t="shared" si="17"/>
        <v>Obese</v>
      </c>
    </row>
    <row r="534" spans="1:12" x14ac:dyDescent="0.3">
      <c r="A534">
        <v>533</v>
      </c>
      <c r="B534">
        <v>29</v>
      </c>
      <c r="C534" t="s">
        <v>13</v>
      </c>
      <c r="D534">
        <v>41.3</v>
      </c>
      <c r="E534">
        <v>0.91700000000000004</v>
      </c>
      <c r="F534">
        <v>86</v>
      </c>
      <c r="G534">
        <v>65</v>
      </c>
      <c r="H534">
        <v>0</v>
      </c>
      <c r="I534">
        <v>52</v>
      </c>
      <c r="J534" t="str">
        <f>VLOOKUP(B534,[1]Sheet1!$A$1:$B$12,2,TRUE)</f>
        <v>25-29</v>
      </c>
      <c r="K534" t="str">
        <f t="shared" si="16"/>
        <v>Not Diabetes</v>
      </c>
      <c r="L534" t="str">
        <f t="shared" si="17"/>
        <v>Obese</v>
      </c>
    </row>
    <row r="535" spans="1:12" x14ac:dyDescent="0.3">
      <c r="A535">
        <v>534</v>
      </c>
      <c r="B535">
        <v>31</v>
      </c>
      <c r="C535" t="s">
        <v>13</v>
      </c>
      <c r="D535">
        <v>29.8</v>
      </c>
      <c r="E535">
        <v>0.501</v>
      </c>
      <c r="F535">
        <v>91</v>
      </c>
      <c r="G535">
        <v>0</v>
      </c>
      <c r="H535">
        <v>0</v>
      </c>
      <c r="I535">
        <v>0</v>
      </c>
      <c r="J535" t="str">
        <f>VLOOKUP(B535,[1]Sheet1!$A$1:$B$12,2,TRUE)</f>
        <v>30-34</v>
      </c>
      <c r="K535" t="str">
        <f t="shared" si="16"/>
        <v>Not Diabetes</v>
      </c>
      <c r="L535" t="str">
        <f t="shared" si="17"/>
        <v>Overweight</v>
      </c>
    </row>
    <row r="536" spans="1:12" x14ac:dyDescent="0.3">
      <c r="A536">
        <v>535</v>
      </c>
      <c r="B536">
        <v>24</v>
      </c>
      <c r="C536" t="s">
        <v>13</v>
      </c>
      <c r="D536">
        <v>33.299999999999997</v>
      </c>
      <c r="E536">
        <v>1.2509999999999999</v>
      </c>
      <c r="F536">
        <v>77</v>
      </c>
      <c r="G536">
        <v>56</v>
      </c>
      <c r="H536">
        <v>0</v>
      </c>
      <c r="I536">
        <v>30</v>
      </c>
      <c r="J536" t="str">
        <f>VLOOKUP(B536,[1]Sheet1!$A$1:$B$12,2,TRUE)</f>
        <v>20-24</v>
      </c>
      <c r="K536" t="str">
        <f t="shared" si="16"/>
        <v>Not Diabetes</v>
      </c>
      <c r="L536" t="str">
        <f t="shared" si="17"/>
        <v>Obese</v>
      </c>
    </row>
    <row r="537" spans="1:12" x14ac:dyDescent="0.3">
      <c r="A537">
        <v>536</v>
      </c>
      <c r="B537">
        <v>23</v>
      </c>
      <c r="C537" t="s">
        <v>13</v>
      </c>
      <c r="D537">
        <v>32.9</v>
      </c>
      <c r="E537">
        <v>0.30199999999999999</v>
      </c>
      <c r="F537">
        <v>132</v>
      </c>
      <c r="G537">
        <v>0</v>
      </c>
      <c r="H537">
        <v>1</v>
      </c>
      <c r="I537">
        <v>0</v>
      </c>
      <c r="J537" t="str">
        <f>VLOOKUP(B537,[1]Sheet1!$A$1:$B$12,2,TRUE)</f>
        <v>20-24</v>
      </c>
      <c r="K537" t="str">
        <f t="shared" si="16"/>
        <v>Diabetes</v>
      </c>
      <c r="L537" t="str">
        <f t="shared" si="17"/>
        <v>Obese</v>
      </c>
    </row>
    <row r="538" spans="1:12" x14ac:dyDescent="0.3">
      <c r="A538">
        <v>537</v>
      </c>
      <c r="B538">
        <v>46</v>
      </c>
      <c r="C538" t="s">
        <v>13</v>
      </c>
      <c r="D538">
        <v>29.6</v>
      </c>
      <c r="E538">
        <v>0.19700000000000001</v>
      </c>
      <c r="F538">
        <v>105</v>
      </c>
      <c r="G538">
        <v>0</v>
      </c>
      <c r="H538">
        <v>0</v>
      </c>
      <c r="I538">
        <v>0</v>
      </c>
      <c r="J538" t="str">
        <f>VLOOKUP(B538,[1]Sheet1!$A$1:$B$12,2,TRUE)</f>
        <v>45-49</v>
      </c>
      <c r="K538" t="str">
        <f t="shared" si="16"/>
        <v>Not Diabetes</v>
      </c>
      <c r="L538" t="str">
        <f t="shared" si="17"/>
        <v>Overweight</v>
      </c>
    </row>
    <row r="539" spans="1:12" x14ac:dyDescent="0.3">
      <c r="A539">
        <v>538</v>
      </c>
      <c r="B539">
        <v>67</v>
      </c>
      <c r="C539" t="s">
        <v>13</v>
      </c>
      <c r="D539">
        <v>21.7</v>
      </c>
      <c r="E539">
        <v>0.73499999999999999</v>
      </c>
      <c r="F539">
        <v>57</v>
      </c>
      <c r="G539">
        <v>0</v>
      </c>
      <c r="H539">
        <v>0</v>
      </c>
      <c r="I539">
        <v>0</v>
      </c>
      <c r="J539" t="str">
        <f>VLOOKUP(B539,[1]Sheet1!$A$1:$B$12,2,TRUE)</f>
        <v>65-69</v>
      </c>
      <c r="K539" t="str">
        <f t="shared" si="16"/>
        <v>Not Diabetes</v>
      </c>
      <c r="L539" t="str">
        <f t="shared" si="17"/>
        <v>Healthy Weight</v>
      </c>
    </row>
    <row r="540" spans="1:12" x14ac:dyDescent="0.3">
      <c r="A540">
        <v>539</v>
      </c>
      <c r="B540">
        <v>23</v>
      </c>
      <c r="C540" t="s">
        <v>13</v>
      </c>
      <c r="D540">
        <v>36.299999999999997</v>
      </c>
      <c r="E540">
        <v>0.80400000000000005</v>
      </c>
      <c r="F540">
        <v>127</v>
      </c>
      <c r="G540">
        <v>210</v>
      </c>
      <c r="H540">
        <v>0</v>
      </c>
      <c r="I540">
        <v>37</v>
      </c>
      <c r="J540" t="str">
        <f>VLOOKUP(B540,[1]Sheet1!$A$1:$B$12,2,TRUE)</f>
        <v>20-24</v>
      </c>
      <c r="K540" t="str">
        <f t="shared" si="16"/>
        <v>Not Diabetes</v>
      </c>
      <c r="L540" t="str">
        <f t="shared" si="17"/>
        <v>Obese</v>
      </c>
    </row>
    <row r="541" spans="1:12" x14ac:dyDescent="0.3">
      <c r="A541">
        <v>540</v>
      </c>
      <c r="B541">
        <v>32</v>
      </c>
      <c r="C541" t="s">
        <v>13</v>
      </c>
      <c r="D541">
        <v>36.4</v>
      </c>
      <c r="E541">
        <v>0.96799999999999997</v>
      </c>
      <c r="F541">
        <v>129</v>
      </c>
      <c r="G541">
        <v>155</v>
      </c>
      <c r="H541">
        <v>1</v>
      </c>
      <c r="I541">
        <v>49</v>
      </c>
      <c r="J541" t="str">
        <f>VLOOKUP(B541,[1]Sheet1!$A$1:$B$12,2,TRUE)</f>
        <v>30-34</v>
      </c>
      <c r="K541" t="str">
        <f t="shared" si="16"/>
        <v>Diabetes</v>
      </c>
      <c r="L541" t="str">
        <f t="shared" si="17"/>
        <v>Obese</v>
      </c>
    </row>
    <row r="542" spans="1:12" x14ac:dyDescent="0.3">
      <c r="A542">
        <v>541</v>
      </c>
      <c r="B542">
        <v>43</v>
      </c>
      <c r="C542" t="s">
        <v>13</v>
      </c>
      <c r="D542">
        <v>39.4</v>
      </c>
      <c r="E542">
        <v>0.66100000000000003</v>
      </c>
      <c r="F542">
        <v>100</v>
      </c>
      <c r="G542">
        <v>215</v>
      </c>
      <c r="H542">
        <v>1</v>
      </c>
      <c r="I542">
        <v>40</v>
      </c>
      <c r="J542" t="str">
        <f>VLOOKUP(B542,[1]Sheet1!$A$1:$B$12,2,TRUE)</f>
        <v>40-44</v>
      </c>
      <c r="K542" t="str">
        <f t="shared" si="16"/>
        <v>Diabetes</v>
      </c>
      <c r="L542" t="str">
        <f t="shared" si="17"/>
        <v>Obese</v>
      </c>
    </row>
    <row r="543" spans="1:12" x14ac:dyDescent="0.3">
      <c r="A543">
        <v>542</v>
      </c>
      <c r="B543">
        <v>27</v>
      </c>
      <c r="C543" t="s">
        <v>13</v>
      </c>
      <c r="D543">
        <v>32.4</v>
      </c>
      <c r="E543">
        <v>0.54900000000000004</v>
      </c>
      <c r="F543">
        <v>128</v>
      </c>
      <c r="G543">
        <v>190</v>
      </c>
      <c r="H543">
        <v>1</v>
      </c>
      <c r="I543">
        <v>25</v>
      </c>
      <c r="J543" t="str">
        <f>VLOOKUP(B543,[1]Sheet1!$A$1:$B$12,2,TRUE)</f>
        <v>25-29</v>
      </c>
      <c r="K543" t="str">
        <f t="shared" si="16"/>
        <v>Diabetes</v>
      </c>
      <c r="L543" t="str">
        <f t="shared" si="17"/>
        <v>Obese</v>
      </c>
    </row>
    <row r="544" spans="1:12" x14ac:dyDescent="0.3">
      <c r="A544">
        <v>543</v>
      </c>
      <c r="B544">
        <v>56</v>
      </c>
      <c r="C544" t="s">
        <v>13</v>
      </c>
      <c r="D544">
        <v>34.9</v>
      </c>
      <c r="E544">
        <v>0.82499999999999996</v>
      </c>
      <c r="F544">
        <v>90</v>
      </c>
      <c r="G544">
        <v>0</v>
      </c>
      <c r="H544">
        <v>1</v>
      </c>
      <c r="I544">
        <v>32</v>
      </c>
      <c r="J544" t="str">
        <f>VLOOKUP(B544,[1]Sheet1!$A$1:$B$12,2,TRUE)</f>
        <v>55-59</v>
      </c>
      <c r="K544" t="str">
        <f t="shared" si="16"/>
        <v>Diabetes</v>
      </c>
      <c r="L544" t="str">
        <f t="shared" si="17"/>
        <v>Obese</v>
      </c>
    </row>
    <row r="545" spans="1:12" x14ac:dyDescent="0.3">
      <c r="A545">
        <v>544</v>
      </c>
      <c r="B545">
        <v>25</v>
      </c>
      <c r="C545" t="s">
        <v>13</v>
      </c>
      <c r="D545">
        <v>39.5</v>
      </c>
      <c r="E545">
        <v>0.159</v>
      </c>
      <c r="F545">
        <v>84</v>
      </c>
      <c r="G545">
        <v>56</v>
      </c>
      <c r="H545">
        <v>0</v>
      </c>
      <c r="I545">
        <v>23</v>
      </c>
      <c r="J545" t="str">
        <f>VLOOKUP(B545,[1]Sheet1!$A$1:$B$12,2,TRUE)</f>
        <v>25-29</v>
      </c>
      <c r="K545" t="str">
        <f t="shared" si="16"/>
        <v>Not Diabetes</v>
      </c>
      <c r="L545" t="str">
        <f t="shared" si="17"/>
        <v>Obese</v>
      </c>
    </row>
    <row r="546" spans="1:12" x14ac:dyDescent="0.3">
      <c r="A546">
        <v>545</v>
      </c>
      <c r="B546">
        <v>29</v>
      </c>
      <c r="C546" t="s">
        <v>13</v>
      </c>
      <c r="D546">
        <v>32</v>
      </c>
      <c r="E546">
        <v>0.36499999999999999</v>
      </c>
      <c r="F546">
        <v>88</v>
      </c>
      <c r="G546">
        <v>76</v>
      </c>
      <c r="H546">
        <v>0</v>
      </c>
      <c r="I546">
        <v>29</v>
      </c>
      <c r="J546" t="str">
        <f>VLOOKUP(B546,[1]Sheet1!$A$1:$B$12,2,TRUE)</f>
        <v>25-29</v>
      </c>
      <c r="K546" t="str">
        <f t="shared" si="16"/>
        <v>Not Diabetes</v>
      </c>
      <c r="L546" t="str">
        <f t="shared" si="17"/>
        <v>Obese</v>
      </c>
    </row>
    <row r="547" spans="1:12" x14ac:dyDescent="0.3">
      <c r="A547">
        <v>546</v>
      </c>
      <c r="B547">
        <v>37</v>
      </c>
      <c r="C547" t="s">
        <v>13</v>
      </c>
      <c r="D547">
        <v>34.5</v>
      </c>
      <c r="E547">
        <v>0.42299999999999999</v>
      </c>
      <c r="F547">
        <v>186</v>
      </c>
      <c r="G547">
        <v>225</v>
      </c>
      <c r="H547">
        <v>1</v>
      </c>
      <c r="I547">
        <v>35</v>
      </c>
      <c r="J547" t="str">
        <f>VLOOKUP(B547,[1]Sheet1!$A$1:$B$12,2,TRUE)</f>
        <v>35-39</v>
      </c>
      <c r="K547" t="str">
        <f t="shared" si="16"/>
        <v>Diabetes</v>
      </c>
      <c r="L547" t="str">
        <f t="shared" si="17"/>
        <v>Obese</v>
      </c>
    </row>
    <row r="548" spans="1:12" x14ac:dyDescent="0.3">
      <c r="A548">
        <v>547</v>
      </c>
      <c r="B548">
        <v>53</v>
      </c>
      <c r="C548" t="s">
        <v>13</v>
      </c>
      <c r="D548">
        <v>43.6</v>
      </c>
      <c r="E548">
        <v>1.034</v>
      </c>
      <c r="F548">
        <v>187</v>
      </c>
      <c r="G548">
        <v>207</v>
      </c>
      <c r="H548">
        <v>1</v>
      </c>
      <c r="I548">
        <v>27</v>
      </c>
      <c r="J548" t="str">
        <f>VLOOKUP(B548,[1]Sheet1!$A$1:$B$12,2,TRUE)</f>
        <v>50-54</v>
      </c>
      <c r="K548" t="str">
        <f t="shared" si="16"/>
        <v>Diabetes</v>
      </c>
      <c r="L548" t="str">
        <f t="shared" si="17"/>
        <v>Obese</v>
      </c>
    </row>
    <row r="549" spans="1:12" x14ac:dyDescent="0.3">
      <c r="A549">
        <v>548</v>
      </c>
      <c r="B549">
        <v>28</v>
      </c>
      <c r="C549" t="s">
        <v>13</v>
      </c>
      <c r="D549">
        <v>33.1</v>
      </c>
      <c r="E549">
        <v>0.16</v>
      </c>
      <c r="F549">
        <v>131</v>
      </c>
      <c r="G549">
        <v>166</v>
      </c>
      <c r="H549">
        <v>0</v>
      </c>
      <c r="I549">
        <v>21</v>
      </c>
      <c r="J549" t="str">
        <f>VLOOKUP(B549,[1]Sheet1!$A$1:$B$12,2,TRUE)</f>
        <v>25-29</v>
      </c>
      <c r="K549" t="str">
        <f t="shared" si="16"/>
        <v>Not Diabetes</v>
      </c>
      <c r="L549" t="str">
        <f t="shared" si="17"/>
        <v>Obese</v>
      </c>
    </row>
    <row r="550" spans="1:12" x14ac:dyDescent="0.3">
      <c r="A550">
        <v>549</v>
      </c>
      <c r="B550">
        <v>50</v>
      </c>
      <c r="C550" t="s">
        <v>13</v>
      </c>
      <c r="D550">
        <v>32.799999999999997</v>
      </c>
      <c r="E550">
        <v>0.34100000000000003</v>
      </c>
      <c r="F550">
        <v>164</v>
      </c>
      <c r="G550">
        <v>67</v>
      </c>
      <c r="H550">
        <v>0</v>
      </c>
      <c r="I550">
        <v>43</v>
      </c>
      <c r="J550" t="str">
        <f>VLOOKUP(B550,[1]Sheet1!$A$1:$B$12,2,TRUE)</f>
        <v>50-54</v>
      </c>
      <c r="K550" t="str">
        <f t="shared" si="16"/>
        <v>Not Diabetes</v>
      </c>
      <c r="L550" t="str">
        <f t="shared" si="17"/>
        <v>Obese</v>
      </c>
    </row>
    <row r="551" spans="1:12" x14ac:dyDescent="0.3">
      <c r="A551">
        <v>550</v>
      </c>
      <c r="B551">
        <v>37</v>
      </c>
      <c r="C551" t="s">
        <v>13</v>
      </c>
      <c r="D551">
        <v>28.5</v>
      </c>
      <c r="E551">
        <v>0.68</v>
      </c>
      <c r="F551">
        <v>189</v>
      </c>
      <c r="G551">
        <v>0</v>
      </c>
      <c r="H551">
        <v>0</v>
      </c>
      <c r="I551">
        <v>31</v>
      </c>
      <c r="J551" t="str">
        <f>VLOOKUP(B551,[1]Sheet1!$A$1:$B$12,2,TRUE)</f>
        <v>35-39</v>
      </c>
      <c r="K551" t="str">
        <f t="shared" si="16"/>
        <v>Not Diabetes</v>
      </c>
      <c r="L551" t="str">
        <f t="shared" si="17"/>
        <v>Overweight</v>
      </c>
    </row>
    <row r="552" spans="1:12" x14ac:dyDescent="0.3">
      <c r="A552">
        <v>551</v>
      </c>
      <c r="B552">
        <v>21</v>
      </c>
      <c r="C552" t="s">
        <v>13</v>
      </c>
      <c r="D552">
        <v>27.4</v>
      </c>
      <c r="E552">
        <v>0.20399999999999999</v>
      </c>
      <c r="F552">
        <v>116</v>
      </c>
      <c r="G552">
        <v>0</v>
      </c>
      <c r="H552">
        <v>0</v>
      </c>
      <c r="I552">
        <v>28</v>
      </c>
      <c r="J552" t="str">
        <f>VLOOKUP(B552,[1]Sheet1!$A$1:$B$12,2,TRUE)</f>
        <v>20-24</v>
      </c>
      <c r="K552" t="str">
        <f t="shared" si="16"/>
        <v>Not Diabetes</v>
      </c>
      <c r="L552" t="str">
        <f t="shared" si="17"/>
        <v>Overweight</v>
      </c>
    </row>
    <row r="553" spans="1:12" x14ac:dyDescent="0.3">
      <c r="A553">
        <v>552</v>
      </c>
      <c r="B553">
        <v>25</v>
      </c>
      <c r="C553" t="s">
        <v>13</v>
      </c>
      <c r="D553">
        <v>31.9</v>
      </c>
      <c r="E553">
        <v>0.59099999999999997</v>
      </c>
      <c r="F553">
        <v>84</v>
      </c>
      <c r="G553">
        <v>106</v>
      </c>
      <c r="H553">
        <v>0</v>
      </c>
      <c r="I553">
        <v>30</v>
      </c>
      <c r="J553" t="str">
        <f>VLOOKUP(B553,[1]Sheet1!$A$1:$B$12,2,TRUE)</f>
        <v>25-29</v>
      </c>
      <c r="K553" t="str">
        <f t="shared" si="16"/>
        <v>Not Diabetes</v>
      </c>
      <c r="L553" t="str">
        <f t="shared" si="17"/>
        <v>Obese</v>
      </c>
    </row>
    <row r="554" spans="1:12" x14ac:dyDescent="0.3">
      <c r="A554">
        <v>553</v>
      </c>
      <c r="B554">
        <v>66</v>
      </c>
      <c r="C554" t="s">
        <v>13</v>
      </c>
      <c r="D554">
        <v>27.8</v>
      </c>
      <c r="E554">
        <v>0.247</v>
      </c>
      <c r="F554">
        <v>114</v>
      </c>
      <c r="G554">
        <v>0</v>
      </c>
      <c r="H554">
        <v>0</v>
      </c>
      <c r="I554">
        <v>0</v>
      </c>
      <c r="J554" t="str">
        <f>VLOOKUP(B554,[1]Sheet1!$A$1:$B$12,2,TRUE)</f>
        <v>65-69</v>
      </c>
      <c r="K554" t="str">
        <f t="shared" si="16"/>
        <v>Not Diabetes</v>
      </c>
      <c r="L554" t="str">
        <f t="shared" si="17"/>
        <v>Overweight</v>
      </c>
    </row>
    <row r="555" spans="1:12" x14ac:dyDescent="0.3">
      <c r="A555">
        <v>554</v>
      </c>
      <c r="B555">
        <v>23</v>
      </c>
      <c r="C555" t="s">
        <v>14</v>
      </c>
      <c r="D555">
        <v>29.9</v>
      </c>
      <c r="E555">
        <v>0.42199999999999999</v>
      </c>
      <c r="F555">
        <v>88</v>
      </c>
      <c r="G555">
        <v>44</v>
      </c>
      <c r="H555">
        <v>0</v>
      </c>
      <c r="I555">
        <v>24</v>
      </c>
      <c r="J555" t="str">
        <f>VLOOKUP(B555,[1]Sheet1!$A$1:$B$12,2,TRUE)</f>
        <v>20-24</v>
      </c>
      <c r="K555" t="str">
        <f t="shared" si="16"/>
        <v>Not Diabetes</v>
      </c>
      <c r="L555" t="str">
        <f t="shared" si="17"/>
        <v>Overweight</v>
      </c>
    </row>
    <row r="556" spans="1:12" x14ac:dyDescent="0.3">
      <c r="A556">
        <v>555</v>
      </c>
      <c r="B556">
        <v>28</v>
      </c>
      <c r="C556" t="s">
        <v>14</v>
      </c>
      <c r="D556">
        <v>36.9</v>
      </c>
      <c r="E556">
        <v>0.47099999999999997</v>
      </c>
      <c r="F556">
        <v>84</v>
      </c>
      <c r="G556">
        <v>115</v>
      </c>
      <c r="H556">
        <v>0</v>
      </c>
      <c r="I556">
        <v>23</v>
      </c>
      <c r="J556" t="str">
        <f>VLOOKUP(B556,[1]Sheet1!$A$1:$B$12,2,TRUE)</f>
        <v>25-29</v>
      </c>
      <c r="K556" t="str">
        <f t="shared" si="16"/>
        <v>Not Diabetes</v>
      </c>
      <c r="L556" t="str">
        <f t="shared" si="17"/>
        <v>Obese</v>
      </c>
    </row>
    <row r="557" spans="1:12" x14ac:dyDescent="0.3">
      <c r="A557">
        <v>556</v>
      </c>
      <c r="B557">
        <v>37</v>
      </c>
      <c r="C557" t="s">
        <v>14</v>
      </c>
      <c r="D557">
        <v>25.5</v>
      </c>
      <c r="E557">
        <v>0.161</v>
      </c>
      <c r="F557">
        <v>124</v>
      </c>
      <c r="G557">
        <v>215</v>
      </c>
      <c r="H557">
        <v>0</v>
      </c>
      <c r="I557">
        <v>33</v>
      </c>
      <c r="J557" t="str">
        <f>VLOOKUP(B557,[1]Sheet1!$A$1:$B$12,2,TRUE)</f>
        <v>35-39</v>
      </c>
      <c r="K557" t="str">
        <f t="shared" si="16"/>
        <v>Not Diabetes</v>
      </c>
      <c r="L557" t="str">
        <f t="shared" si="17"/>
        <v>Overweight</v>
      </c>
    </row>
    <row r="558" spans="1:12" x14ac:dyDescent="0.3">
      <c r="A558">
        <v>557</v>
      </c>
      <c r="B558">
        <v>30</v>
      </c>
      <c r="C558" t="s">
        <v>14</v>
      </c>
      <c r="D558">
        <v>38.1</v>
      </c>
      <c r="E558">
        <v>0.218</v>
      </c>
      <c r="F558">
        <v>97</v>
      </c>
      <c r="G558">
        <v>0</v>
      </c>
      <c r="H558">
        <v>0</v>
      </c>
      <c r="I558">
        <v>40</v>
      </c>
      <c r="J558" t="str">
        <f>VLOOKUP(B558,[1]Sheet1!$A$1:$B$12,2,TRUE)</f>
        <v>30-34</v>
      </c>
      <c r="K558" t="str">
        <f t="shared" si="16"/>
        <v>Not Diabetes</v>
      </c>
      <c r="L558" t="str">
        <f t="shared" si="17"/>
        <v>Obese</v>
      </c>
    </row>
    <row r="559" spans="1:12" x14ac:dyDescent="0.3">
      <c r="A559">
        <v>558</v>
      </c>
      <c r="B559">
        <v>58</v>
      </c>
      <c r="C559" t="s">
        <v>14</v>
      </c>
      <c r="D559">
        <v>27.8</v>
      </c>
      <c r="E559">
        <v>0.23699999999999999</v>
      </c>
      <c r="F559">
        <v>110</v>
      </c>
      <c r="G559">
        <v>0</v>
      </c>
      <c r="H559">
        <v>0</v>
      </c>
      <c r="I559">
        <v>0</v>
      </c>
      <c r="J559" t="str">
        <f>VLOOKUP(B559,[1]Sheet1!$A$1:$B$12,2,TRUE)</f>
        <v>55-59</v>
      </c>
      <c r="K559" t="str">
        <f t="shared" si="16"/>
        <v>Not Diabetes</v>
      </c>
      <c r="L559" t="str">
        <f t="shared" si="17"/>
        <v>Overweight</v>
      </c>
    </row>
    <row r="560" spans="1:12" x14ac:dyDescent="0.3">
      <c r="A560">
        <v>559</v>
      </c>
      <c r="B560">
        <v>42</v>
      </c>
      <c r="C560" t="s">
        <v>14</v>
      </c>
      <c r="D560">
        <v>46.2</v>
      </c>
      <c r="E560">
        <v>0.126</v>
      </c>
      <c r="F560">
        <v>103</v>
      </c>
      <c r="G560">
        <v>0</v>
      </c>
      <c r="H560">
        <v>0</v>
      </c>
      <c r="I560">
        <v>40</v>
      </c>
      <c r="J560" t="str">
        <f>VLOOKUP(B560,[1]Sheet1!$A$1:$B$12,2,TRUE)</f>
        <v>40-44</v>
      </c>
      <c r="K560" t="str">
        <f t="shared" si="16"/>
        <v>Not Diabetes</v>
      </c>
      <c r="L560" t="str">
        <f t="shared" si="17"/>
        <v>Obese</v>
      </c>
    </row>
    <row r="561" spans="1:12" x14ac:dyDescent="0.3">
      <c r="A561">
        <v>560</v>
      </c>
      <c r="B561">
        <v>35</v>
      </c>
      <c r="C561" t="s">
        <v>14</v>
      </c>
      <c r="D561">
        <v>30.1</v>
      </c>
      <c r="E561">
        <v>0.3</v>
      </c>
      <c r="F561">
        <v>85</v>
      </c>
      <c r="G561">
        <v>0</v>
      </c>
      <c r="H561">
        <v>0</v>
      </c>
      <c r="I561">
        <v>0</v>
      </c>
      <c r="J561" t="str">
        <f>VLOOKUP(B561,[1]Sheet1!$A$1:$B$12,2,TRUE)</f>
        <v>35-39</v>
      </c>
      <c r="K561" t="str">
        <f t="shared" si="16"/>
        <v>Not Diabetes</v>
      </c>
      <c r="L561" t="str">
        <f t="shared" si="17"/>
        <v>Obese</v>
      </c>
    </row>
    <row r="562" spans="1:12" x14ac:dyDescent="0.3">
      <c r="A562">
        <v>561</v>
      </c>
      <c r="B562">
        <v>54</v>
      </c>
      <c r="C562" t="s">
        <v>14</v>
      </c>
      <c r="D562">
        <v>33.799999999999997</v>
      </c>
      <c r="E562">
        <v>0.121</v>
      </c>
      <c r="F562">
        <v>125</v>
      </c>
      <c r="G562">
        <v>0</v>
      </c>
      <c r="H562">
        <v>1</v>
      </c>
      <c r="I562">
        <v>0</v>
      </c>
      <c r="J562" t="str">
        <f>VLOOKUP(B562,[1]Sheet1!$A$1:$B$12,2,TRUE)</f>
        <v>50-54</v>
      </c>
      <c r="K562" t="str">
        <f t="shared" si="16"/>
        <v>Diabetes</v>
      </c>
      <c r="L562" t="str">
        <f t="shared" si="17"/>
        <v>Obese</v>
      </c>
    </row>
    <row r="563" spans="1:12" x14ac:dyDescent="0.3">
      <c r="A563">
        <v>562</v>
      </c>
      <c r="B563">
        <v>28</v>
      </c>
      <c r="C563" t="s">
        <v>14</v>
      </c>
      <c r="D563">
        <v>41.3</v>
      </c>
      <c r="E563">
        <v>0.502</v>
      </c>
      <c r="F563">
        <v>198</v>
      </c>
      <c r="G563">
        <v>274</v>
      </c>
      <c r="H563">
        <v>1</v>
      </c>
      <c r="I563">
        <v>32</v>
      </c>
      <c r="J563" t="str">
        <f>VLOOKUP(B563,[1]Sheet1!$A$1:$B$12,2,TRUE)</f>
        <v>25-29</v>
      </c>
      <c r="K563" t="str">
        <f t="shared" si="16"/>
        <v>Diabetes</v>
      </c>
      <c r="L563" t="str">
        <f t="shared" si="17"/>
        <v>Obese</v>
      </c>
    </row>
    <row r="564" spans="1:12" x14ac:dyDescent="0.3">
      <c r="A564">
        <v>563</v>
      </c>
      <c r="B564">
        <v>24</v>
      </c>
      <c r="C564" t="s">
        <v>14</v>
      </c>
      <c r="D564">
        <v>37.6</v>
      </c>
      <c r="E564">
        <v>0.40100000000000002</v>
      </c>
      <c r="F564">
        <v>87</v>
      </c>
      <c r="G564">
        <v>77</v>
      </c>
      <c r="H564">
        <v>0</v>
      </c>
      <c r="I564">
        <v>34</v>
      </c>
      <c r="J564" t="str">
        <f>VLOOKUP(B564,[1]Sheet1!$A$1:$B$12,2,TRUE)</f>
        <v>20-24</v>
      </c>
      <c r="K564" t="str">
        <f t="shared" si="16"/>
        <v>Not Diabetes</v>
      </c>
      <c r="L564" t="str">
        <f t="shared" si="17"/>
        <v>Obese</v>
      </c>
    </row>
    <row r="565" spans="1:12" x14ac:dyDescent="0.3">
      <c r="A565">
        <v>564</v>
      </c>
      <c r="B565">
        <v>32</v>
      </c>
      <c r="C565" t="s">
        <v>14</v>
      </c>
      <c r="D565">
        <v>26.9</v>
      </c>
      <c r="E565">
        <v>0.497</v>
      </c>
      <c r="F565">
        <v>99</v>
      </c>
      <c r="G565">
        <v>54</v>
      </c>
      <c r="H565">
        <v>0</v>
      </c>
      <c r="I565">
        <v>19</v>
      </c>
      <c r="J565" t="str">
        <f>VLOOKUP(B565,[1]Sheet1!$A$1:$B$12,2,TRUE)</f>
        <v>30-34</v>
      </c>
      <c r="K565" t="str">
        <f t="shared" si="16"/>
        <v>Not Diabetes</v>
      </c>
      <c r="L565" t="str">
        <f t="shared" si="17"/>
        <v>Overweight</v>
      </c>
    </row>
    <row r="566" spans="1:12" x14ac:dyDescent="0.3">
      <c r="A566">
        <v>565</v>
      </c>
      <c r="B566">
        <v>27</v>
      </c>
      <c r="C566" t="s">
        <v>14</v>
      </c>
      <c r="D566">
        <v>32.4</v>
      </c>
      <c r="E566">
        <v>0.60099999999999998</v>
      </c>
      <c r="F566">
        <v>91</v>
      </c>
      <c r="G566">
        <v>0</v>
      </c>
      <c r="H566">
        <v>0</v>
      </c>
      <c r="I566">
        <v>0</v>
      </c>
      <c r="J566" t="str">
        <f>VLOOKUP(B566,[1]Sheet1!$A$1:$B$12,2,TRUE)</f>
        <v>25-29</v>
      </c>
      <c r="K566" t="str">
        <f t="shared" si="16"/>
        <v>Not Diabetes</v>
      </c>
      <c r="L566" t="str">
        <f t="shared" si="17"/>
        <v>Obese</v>
      </c>
    </row>
    <row r="567" spans="1:12" x14ac:dyDescent="0.3">
      <c r="A567">
        <v>566</v>
      </c>
      <c r="B567">
        <v>22</v>
      </c>
      <c r="C567" t="s">
        <v>14</v>
      </c>
      <c r="D567">
        <v>26.1</v>
      </c>
      <c r="E567">
        <v>0.748</v>
      </c>
      <c r="F567">
        <v>95</v>
      </c>
      <c r="G567">
        <v>88</v>
      </c>
      <c r="H567">
        <v>0</v>
      </c>
      <c r="I567">
        <v>14</v>
      </c>
      <c r="J567" t="str">
        <f>VLOOKUP(B567,[1]Sheet1!$A$1:$B$12,2,TRUE)</f>
        <v>20-24</v>
      </c>
      <c r="K567" t="str">
        <f t="shared" si="16"/>
        <v>Not Diabetes</v>
      </c>
      <c r="L567" t="str">
        <f t="shared" si="17"/>
        <v>Overweight</v>
      </c>
    </row>
    <row r="568" spans="1:12" x14ac:dyDescent="0.3">
      <c r="A568">
        <v>567</v>
      </c>
      <c r="B568">
        <v>21</v>
      </c>
      <c r="C568" t="s">
        <v>14</v>
      </c>
      <c r="D568">
        <v>38.6</v>
      </c>
      <c r="E568">
        <v>0.41199999999999998</v>
      </c>
      <c r="F568">
        <v>99</v>
      </c>
      <c r="G568">
        <v>18</v>
      </c>
      <c r="H568">
        <v>0</v>
      </c>
      <c r="I568">
        <v>30</v>
      </c>
      <c r="J568" t="str">
        <f>VLOOKUP(B568,[1]Sheet1!$A$1:$B$12,2,TRUE)</f>
        <v>20-24</v>
      </c>
      <c r="K568" t="str">
        <f t="shared" si="16"/>
        <v>Not Diabetes</v>
      </c>
      <c r="L568" t="str">
        <f t="shared" si="17"/>
        <v>Obese</v>
      </c>
    </row>
    <row r="569" spans="1:12" x14ac:dyDescent="0.3">
      <c r="A569">
        <v>568</v>
      </c>
      <c r="B569">
        <v>46</v>
      </c>
      <c r="C569" t="s">
        <v>14</v>
      </c>
      <c r="D569">
        <v>32</v>
      </c>
      <c r="E569">
        <v>8.5000000000000006E-2</v>
      </c>
      <c r="F569">
        <v>92</v>
      </c>
      <c r="G569">
        <v>126</v>
      </c>
      <c r="H569">
        <v>0</v>
      </c>
      <c r="I569">
        <v>32</v>
      </c>
      <c r="J569" t="str">
        <f>VLOOKUP(B569,[1]Sheet1!$A$1:$B$12,2,TRUE)</f>
        <v>45-49</v>
      </c>
      <c r="K569" t="str">
        <f t="shared" si="16"/>
        <v>Not Diabetes</v>
      </c>
      <c r="L569" t="str">
        <f t="shared" si="17"/>
        <v>Obese</v>
      </c>
    </row>
    <row r="570" spans="1:12" x14ac:dyDescent="0.3">
      <c r="A570">
        <v>569</v>
      </c>
      <c r="B570">
        <v>37</v>
      </c>
      <c r="C570" t="s">
        <v>14</v>
      </c>
      <c r="D570">
        <v>31.3</v>
      </c>
      <c r="E570">
        <v>0.33800000000000002</v>
      </c>
      <c r="F570">
        <v>154</v>
      </c>
      <c r="G570">
        <v>126</v>
      </c>
      <c r="H570">
        <v>0</v>
      </c>
      <c r="I570">
        <v>29</v>
      </c>
      <c r="J570" t="str">
        <f>VLOOKUP(B570,[1]Sheet1!$A$1:$B$12,2,TRUE)</f>
        <v>35-39</v>
      </c>
      <c r="K570" t="str">
        <f t="shared" si="16"/>
        <v>Not Diabetes</v>
      </c>
      <c r="L570" t="str">
        <f t="shared" si="17"/>
        <v>Obese</v>
      </c>
    </row>
    <row r="571" spans="1:12" x14ac:dyDescent="0.3">
      <c r="A571">
        <v>570</v>
      </c>
      <c r="B571">
        <v>33</v>
      </c>
      <c r="C571" t="s">
        <v>14</v>
      </c>
      <c r="D571">
        <v>34.299999999999997</v>
      </c>
      <c r="E571">
        <v>0.20300000000000001</v>
      </c>
      <c r="F571">
        <v>121</v>
      </c>
      <c r="G571">
        <v>165</v>
      </c>
      <c r="H571">
        <v>1</v>
      </c>
      <c r="I571">
        <v>30</v>
      </c>
      <c r="J571" t="str">
        <f>VLOOKUP(B571,[1]Sheet1!$A$1:$B$12,2,TRUE)</f>
        <v>30-34</v>
      </c>
      <c r="K571" t="str">
        <f t="shared" si="16"/>
        <v>Diabetes</v>
      </c>
      <c r="L571" t="str">
        <f t="shared" si="17"/>
        <v>Obese</v>
      </c>
    </row>
    <row r="572" spans="1:12" x14ac:dyDescent="0.3">
      <c r="A572">
        <v>571</v>
      </c>
      <c r="B572">
        <v>39</v>
      </c>
      <c r="C572" t="s">
        <v>14</v>
      </c>
      <c r="D572">
        <v>32.5</v>
      </c>
      <c r="E572">
        <v>0.27</v>
      </c>
      <c r="F572">
        <v>78</v>
      </c>
      <c r="G572">
        <v>0</v>
      </c>
      <c r="H572">
        <v>0</v>
      </c>
      <c r="I572">
        <v>0</v>
      </c>
      <c r="J572" t="str">
        <f>VLOOKUP(B572,[1]Sheet1!$A$1:$B$12,2,TRUE)</f>
        <v>35-39</v>
      </c>
      <c r="K572" t="str">
        <f t="shared" si="16"/>
        <v>Not Diabetes</v>
      </c>
      <c r="L572" t="str">
        <f t="shared" si="17"/>
        <v>Obese</v>
      </c>
    </row>
    <row r="573" spans="1:12" x14ac:dyDescent="0.3">
      <c r="A573">
        <v>572</v>
      </c>
      <c r="B573">
        <v>21</v>
      </c>
      <c r="C573" t="s">
        <v>14</v>
      </c>
      <c r="D573">
        <v>22.6</v>
      </c>
      <c r="E573">
        <v>0.26800000000000002</v>
      </c>
      <c r="F573">
        <v>130</v>
      </c>
      <c r="G573">
        <v>0</v>
      </c>
      <c r="H573">
        <v>0</v>
      </c>
      <c r="I573">
        <v>0</v>
      </c>
      <c r="J573" t="str">
        <f>VLOOKUP(B573,[1]Sheet1!$A$1:$B$12,2,TRUE)</f>
        <v>20-24</v>
      </c>
      <c r="K573" t="str">
        <f t="shared" si="16"/>
        <v>Not Diabetes</v>
      </c>
      <c r="L573" t="str">
        <f t="shared" si="17"/>
        <v>Healthy Weight</v>
      </c>
    </row>
    <row r="574" spans="1:12" x14ac:dyDescent="0.3">
      <c r="A574">
        <v>573</v>
      </c>
      <c r="B574">
        <v>22</v>
      </c>
      <c r="C574" t="s">
        <v>14</v>
      </c>
      <c r="D574">
        <v>29.5</v>
      </c>
      <c r="E574">
        <v>0.43</v>
      </c>
      <c r="F574">
        <v>111</v>
      </c>
      <c r="G574">
        <v>44</v>
      </c>
      <c r="H574">
        <v>0</v>
      </c>
      <c r="I574">
        <v>31</v>
      </c>
      <c r="J574" t="str">
        <f>VLOOKUP(B574,[1]Sheet1!$A$1:$B$12,2,TRUE)</f>
        <v>20-24</v>
      </c>
      <c r="K574" t="str">
        <f t="shared" si="16"/>
        <v>Not Diabetes</v>
      </c>
      <c r="L574" t="str">
        <f t="shared" si="17"/>
        <v>Overweight</v>
      </c>
    </row>
    <row r="575" spans="1:12" x14ac:dyDescent="0.3">
      <c r="A575">
        <v>574</v>
      </c>
      <c r="B575">
        <v>22</v>
      </c>
      <c r="C575" t="s">
        <v>14</v>
      </c>
      <c r="D575">
        <v>34.700000000000003</v>
      </c>
      <c r="E575">
        <v>0.19800000000000001</v>
      </c>
      <c r="F575">
        <v>98</v>
      </c>
      <c r="G575">
        <v>120</v>
      </c>
      <c r="H575">
        <v>0</v>
      </c>
      <c r="I575">
        <v>17</v>
      </c>
      <c r="J575" t="str">
        <f>VLOOKUP(B575,[1]Sheet1!$A$1:$B$12,2,TRUE)</f>
        <v>20-24</v>
      </c>
      <c r="K575" t="str">
        <f t="shared" si="16"/>
        <v>Not Diabetes</v>
      </c>
      <c r="L575" t="str">
        <f t="shared" si="17"/>
        <v>Obese</v>
      </c>
    </row>
    <row r="576" spans="1:12" x14ac:dyDescent="0.3">
      <c r="A576">
        <v>575</v>
      </c>
      <c r="B576">
        <v>23</v>
      </c>
      <c r="C576" t="s">
        <v>14</v>
      </c>
      <c r="D576">
        <v>30.1</v>
      </c>
      <c r="E576">
        <v>0.89200000000000002</v>
      </c>
      <c r="F576">
        <v>143</v>
      </c>
      <c r="G576">
        <v>330</v>
      </c>
      <c r="H576">
        <v>0</v>
      </c>
      <c r="I576">
        <v>30</v>
      </c>
      <c r="J576" t="str">
        <f>VLOOKUP(B576,[1]Sheet1!$A$1:$B$12,2,TRUE)</f>
        <v>20-24</v>
      </c>
      <c r="K576" t="str">
        <f t="shared" si="16"/>
        <v>Not Diabetes</v>
      </c>
      <c r="L576" t="str">
        <f t="shared" si="17"/>
        <v>Obese</v>
      </c>
    </row>
    <row r="577" spans="1:12" x14ac:dyDescent="0.3">
      <c r="A577">
        <v>576</v>
      </c>
      <c r="B577">
        <v>25</v>
      </c>
      <c r="C577" t="s">
        <v>14</v>
      </c>
      <c r="D577">
        <v>35.5</v>
      </c>
      <c r="E577">
        <v>0.28000000000000003</v>
      </c>
      <c r="F577">
        <v>119</v>
      </c>
      <c r="G577">
        <v>63</v>
      </c>
      <c r="H577">
        <v>0</v>
      </c>
      <c r="I577">
        <v>47</v>
      </c>
      <c r="J577" t="str">
        <f>VLOOKUP(B577,[1]Sheet1!$A$1:$B$12,2,TRUE)</f>
        <v>25-29</v>
      </c>
      <c r="K577" t="str">
        <f t="shared" si="16"/>
        <v>Not Diabetes</v>
      </c>
      <c r="L577" t="str">
        <f t="shared" si="17"/>
        <v>Obese</v>
      </c>
    </row>
    <row r="578" spans="1:12" x14ac:dyDescent="0.3">
      <c r="A578">
        <v>577</v>
      </c>
      <c r="B578">
        <v>35</v>
      </c>
      <c r="C578" t="s">
        <v>14</v>
      </c>
      <c r="D578">
        <v>24</v>
      </c>
      <c r="E578">
        <v>0.81299999999999994</v>
      </c>
      <c r="F578">
        <v>108</v>
      </c>
      <c r="G578">
        <v>130</v>
      </c>
      <c r="H578">
        <v>0</v>
      </c>
      <c r="I578">
        <v>20</v>
      </c>
      <c r="J578" t="str">
        <f>VLOOKUP(B578,[1]Sheet1!$A$1:$B$12,2,TRUE)</f>
        <v>35-39</v>
      </c>
      <c r="K578" t="str">
        <f t="shared" si="16"/>
        <v>Not Diabetes</v>
      </c>
      <c r="L578" t="str">
        <f t="shared" si="17"/>
        <v>Healthy Weight</v>
      </c>
    </row>
    <row r="579" spans="1:12" x14ac:dyDescent="0.3">
      <c r="A579">
        <v>578</v>
      </c>
      <c r="B579">
        <v>21</v>
      </c>
      <c r="C579" t="s">
        <v>14</v>
      </c>
      <c r="D579">
        <v>42.9</v>
      </c>
      <c r="E579">
        <v>0.69299999999999995</v>
      </c>
      <c r="F579">
        <v>118</v>
      </c>
      <c r="G579">
        <v>0</v>
      </c>
      <c r="H579">
        <v>1</v>
      </c>
      <c r="I579">
        <v>0</v>
      </c>
      <c r="J579" t="str">
        <f>VLOOKUP(B579,[1]Sheet1!$A$1:$B$12,2,TRUE)</f>
        <v>20-24</v>
      </c>
      <c r="K579" t="str">
        <f t="shared" ref="K579:K642" si="18">IF(H579=0,"Not Diabetes","Diabetes")</f>
        <v>Diabetes</v>
      </c>
      <c r="L579" t="str">
        <f t="shared" si="17"/>
        <v>Obese</v>
      </c>
    </row>
    <row r="580" spans="1:12" x14ac:dyDescent="0.3">
      <c r="A580">
        <v>579</v>
      </c>
      <c r="B580">
        <v>36</v>
      </c>
      <c r="C580" t="s">
        <v>14</v>
      </c>
      <c r="D580">
        <v>27</v>
      </c>
      <c r="E580">
        <v>0.245</v>
      </c>
      <c r="F580">
        <v>133</v>
      </c>
      <c r="G580">
        <v>0</v>
      </c>
      <c r="H580">
        <v>0</v>
      </c>
      <c r="I580">
        <v>0</v>
      </c>
      <c r="J580" t="str">
        <f>VLOOKUP(B580,[1]Sheet1!$A$1:$B$12,2,TRUE)</f>
        <v>35-39</v>
      </c>
      <c r="K580" t="str">
        <f t="shared" si="18"/>
        <v>Not Diabetes</v>
      </c>
      <c r="L580" t="str">
        <f t="shared" ref="L580:L643" si="19">IF(D580&gt;30,"Obese",IF(D580&gt;=25,"Overweight",IF(D580&gt;=18.5,"Healthy Weight","Underweight")))</f>
        <v>Overweight</v>
      </c>
    </row>
    <row r="581" spans="1:12" x14ac:dyDescent="0.3">
      <c r="A581">
        <v>580</v>
      </c>
      <c r="B581">
        <v>62</v>
      </c>
      <c r="C581" t="s">
        <v>14</v>
      </c>
      <c r="D581">
        <v>34.700000000000003</v>
      </c>
      <c r="E581">
        <v>0.57499999999999996</v>
      </c>
      <c r="F581">
        <v>197</v>
      </c>
      <c r="G581">
        <v>0</v>
      </c>
      <c r="H581">
        <v>1</v>
      </c>
      <c r="I581">
        <v>99</v>
      </c>
      <c r="J581" t="str">
        <f>VLOOKUP(B581,[1]Sheet1!$A$1:$B$12,2,TRUE)</f>
        <v>60-64</v>
      </c>
      <c r="K581" t="str">
        <f t="shared" si="18"/>
        <v>Diabetes</v>
      </c>
      <c r="L581" t="str">
        <f t="shared" si="19"/>
        <v>Obese</v>
      </c>
    </row>
    <row r="582" spans="1:12" x14ac:dyDescent="0.3">
      <c r="A582">
        <v>581</v>
      </c>
      <c r="B582">
        <v>21</v>
      </c>
      <c r="C582" t="s">
        <v>14</v>
      </c>
      <c r="D582">
        <v>42.1</v>
      </c>
      <c r="E582">
        <v>0.371</v>
      </c>
      <c r="F582">
        <v>151</v>
      </c>
      <c r="G582">
        <v>0</v>
      </c>
      <c r="H582">
        <v>1</v>
      </c>
      <c r="I582">
        <v>46</v>
      </c>
      <c r="J582" t="str">
        <f>VLOOKUP(B582,[1]Sheet1!$A$1:$B$12,2,TRUE)</f>
        <v>20-24</v>
      </c>
      <c r="K582" t="str">
        <f t="shared" si="18"/>
        <v>Diabetes</v>
      </c>
      <c r="L582" t="str">
        <f t="shared" si="19"/>
        <v>Obese</v>
      </c>
    </row>
    <row r="583" spans="1:12" x14ac:dyDescent="0.3">
      <c r="A583">
        <v>582</v>
      </c>
      <c r="B583">
        <v>27</v>
      </c>
      <c r="C583" t="s">
        <v>14</v>
      </c>
      <c r="D583">
        <v>25</v>
      </c>
      <c r="E583">
        <v>0.20599999999999999</v>
      </c>
      <c r="F583">
        <v>109</v>
      </c>
      <c r="G583">
        <v>0</v>
      </c>
      <c r="H583">
        <v>0</v>
      </c>
      <c r="I583">
        <v>27</v>
      </c>
      <c r="J583" t="str">
        <f>VLOOKUP(B583,[1]Sheet1!$A$1:$B$12,2,TRUE)</f>
        <v>25-29</v>
      </c>
      <c r="K583" t="str">
        <f t="shared" si="18"/>
        <v>Not Diabetes</v>
      </c>
      <c r="L583" t="str">
        <f t="shared" si="19"/>
        <v>Overweight</v>
      </c>
    </row>
    <row r="584" spans="1:12" x14ac:dyDescent="0.3">
      <c r="A584">
        <v>583</v>
      </c>
      <c r="B584">
        <v>62</v>
      </c>
      <c r="C584" t="s">
        <v>14</v>
      </c>
      <c r="D584">
        <v>26.5</v>
      </c>
      <c r="E584">
        <v>0.25900000000000001</v>
      </c>
      <c r="F584">
        <v>121</v>
      </c>
      <c r="G584">
        <v>0</v>
      </c>
      <c r="H584">
        <v>0</v>
      </c>
      <c r="I584">
        <v>17</v>
      </c>
      <c r="J584" t="str">
        <f>VLOOKUP(B584,[1]Sheet1!$A$1:$B$12,2,TRUE)</f>
        <v>60-64</v>
      </c>
      <c r="K584" t="str">
        <f t="shared" si="18"/>
        <v>Not Diabetes</v>
      </c>
      <c r="L584" t="str">
        <f t="shared" si="19"/>
        <v>Overweight</v>
      </c>
    </row>
    <row r="585" spans="1:12" x14ac:dyDescent="0.3">
      <c r="A585">
        <v>584</v>
      </c>
      <c r="B585">
        <v>42</v>
      </c>
      <c r="C585" t="s">
        <v>14</v>
      </c>
      <c r="D585">
        <v>38.700000000000003</v>
      </c>
      <c r="E585">
        <v>0.19</v>
      </c>
      <c r="F585">
        <v>100</v>
      </c>
      <c r="G585">
        <v>0</v>
      </c>
      <c r="H585">
        <v>0</v>
      </c>
      <c r="I585">
        <v>0</v>
      </c>
      <c r="J585" t="str">
        <f>VLOOKUP(B585,[1]Sheet1!$A$1:$B$12,2,TRUE)</f>
        <v>40-44</v>
      </c>
      <c r="K585" t="str">
        <f t="shared" si="18"/>
        <v>Not Diabetes</v>
      </c>
      <c r="L585" t="str">
        <f t="shared" si="19"/>
        <v>Obese</v>
      </c>
    </row>
    <row r="586" spans="1:12" x14ac:dyDescent="0.3">
      <c r="A586">
        <v>585</v>
      </c>
      <c r="B586">
        <v>52</v>
      </c>
      <c r="C586" t="s">
        <v>14</v>
      </c>
      <c r="D586">
        <v>28.7</v>
      </c>
      <c r="E586">
        <v>0.68700000000000006</v>
      </c>
      <c r="F586">
        <v>124</v>
      </c>
      <c r="G586">
        <v>600</v>
      </c>
      <c r="H586">
        <v>1</v>
      </c>
      <c r="I586">
        <v>24</v>
      </c>
      <c r="J586" t="str">
        <f>VLOOKUP(B586,[1]Sheet1!$A$1:$B$12,2,TRUE)</f>
        <v>50-54</v>
      </c>
      <c r="K586" t="str">
        <f t="shared" si="18"/>
        <v>Diabetes</v>
      </c>
      <c r="L586" t="str">
        <f t="shared" si="19"/>
        <v>Overweight</v>
      </c>
    </row>
    <row r="587" spans="1:12" x14ac:dyDescent="0.3">
      <c r="A587">
        <v>586</v>
      </c>
      <c r="B587">
        <v>22</v>
      </c>
      <c r="C587" t="s">
        <v>14</v>
      </c>
      <c r="D587">
        <v>22.5</v>
      </c>
      <c r="E587">
        <v>0.41699999999999998</v>
      </c>
      <c r="F587">
        <v>93</v>
      </c>
      <c r="G587">
        <v>0</v>
      </c>
      <c r="H587">
        <v>0</v>
      </c>
      <c r="I587">
        <v>11</v>
      </c>
      <c r="J587" t="str">
        <f>VLOOKUP(B587,[1]Sheet1!$A$1:$B$12,2,TRUE)</f>
        <v>20-24</v>
      </c>
      <c r="K587" t="str">
        <f t="shared" si="18"/>
        <v>Not Diabetes</v>
      </c>
      <c r="L587" t="str">
        <f t="shared" si="19"/>
        <v>Healthy Weight</v>
      </c>
    </row>
    <row r="588" spans="1:12" x14ac:dyDescent="0.3">
      <c r="A588">
        <v>587</v>
      </c>
      <c r="B588">
        <v>41</v>
      </c>
      <c r="C588" t="s">
        <v>14</v>
      </c>
      <c r="D588">
        <v>34.9</v>
      </c>
      <c r="E588">
        <v>0.129</v>
      </c>
      <c r="F588">
        <v>143</v>
      </c>
      <c r="G588">
        <v>0</v>
      </c>
      <c r="H588">
        <v>1</v>
      </c>
      <c r="I588">
        <v>0</v>
      </c>
      <c r="J588" t="str">
        <f>VLOOKUP(B588,[1]Sheet1!$A$1:$B$12,2,TRUE)</f>
        <v>40-44</v>
      </c>
      <c r="K588" t="str">
        <f t="shared" si="18"/>
        <v>Diabetes</v>
      </c>
      <c r="L588" t="str">
        <f t="shared" si="19"/>
        <v>Obese</v>
      </c>
    </row>
    <row r="589" spans="1:12" x14ac:dyDescent="0.3">
      <c r="A589">
        <v>588</v>
      </c>
      <c r="B589">
        <v>29</v>
      </c>
      <c r="C589" t="s">
        <v>14</v>
      </c>
      <c r="D589">
        <v>24.3</v>
      </c>
      <c r="E589">
        <v>0.249</v>
      </c>
      <c r="F589">
        <v>103</v>
      </c>
      <c r="G589">
        <v>0</v>
      </c>
      <c r="H589">
        <v>0</v>
      </c>
      <c r="I589">
        <v>0</v>
      </c>
      <c r="J589" t="str">
        <f>VLOOKUP(B589,[1]Sheet1!$A$1:$B$12,2,TRUE)</f>
        <v>25-29</v>
      </c>
      <c r="K589" t="str">
        <f t="shared" si="18"/>
        <v>Not Diabetes</v>
      </c>
      <c r="L589" t="str">
        <f t="shared" si="19"/>
        <v>Healthy Weight</v>
      </c>
    </row>
    <row r="590" spans="1:12" x14ac:dyDescent="0.3">
      <c r="A590">
        <v>589</v>
      </c>
      <c r="B590">
        <v>52</v>
      </c>
      <c r="C590" t="s">
        <v>13</v>
      </c>
      <c r="D590">
        <v>33.299999999999997</v>
      </c>
      <c r="E590">
        <v>1.1539999999999999</v>
      </c>
      <c r="F590">
        <v>176</v>
      </c>
      <c r="G590">
        <v>156</v>
      </c>
      <c r="H590">
        <v>1</v>
      </c>
      <c r="I590">
        <v>27</v>
      </c>
      <c r="J590" t="str">
        <f>VLOOKUP(B590,[1]Sheet1!$A$1:$B$12,2,TRUE)</f>
        <v>50-54</v>
      </c>
      <c r="K590" t="str">
        <f t="shared" si="18"/>
        <v>Diabetes</v>
      </c>
      <c r="L590" t="str">
        <f t="shared" si="19"/>
        <v>Obese</v>
      </c>
    </row>
    <row r="591" spans="1:12" x14ac:dyDescent="0.3">
      <c r="A591">
        <v>590</v>
      </c>
      <c r="B591">
        <v>25</v>
      </c>
      <c r="C591" t="s">
        <v>13</v>
      </c>
      <c r="D591">
        <v>21.1</v>
      </c>
      <c r="E591">
        <v>0.34200000000000003</v>
      </c>
      <c r="F591">
        <v>73</v>
      </c>
      <c r="G591">
        <v>0</v>
      </c>
      <c r="H591">
        <v>0</v>
      </c>
      <c r="I591">
        <v>0</v>
      </c>
      <c r="J591" t="str">
        <f>VLOOKUP(B591,[1]Sheet1!$A$1:$B$12,2,TRUE)</f>
        <v>25-29</v>
      </c>
      <c r="K591" t="str">
        <f t="shared" si="18"/>
        <v>Not Diabetes</v>
      </c>
      <c r="L591" t="str">
        <f t="shared" si="19"/>
        <v>Healthy Weight</v>
      </c>
    </row>
    <row r="592" spans="1:12" x14ac:dyDescent="0.3">
      <c r="A592">
        <v>591</v>
      </c>
      <c r="B592">
        <v>45</v>
      </c>
      <c r="C592" t="s">
        <v>13</v>
      </c>
      <c r="D592">
        <v>46.8</v>
      </c>
      <c r="E592">
        <v>0.92500000000000004</v>
      </c>
      <c r="F592">
        <v>111</v>
      </c>
      <c r="G592">
        <v>0</v>
      </c>
      <c r="H592">
        <v>1</v>
      </c>
      <c r="I592">
        <v>40</v>
      </c>
      <c r="J592" t="str">
        <f>VLOOKUP(B592,[1]Sheet1!$A$1:$B$12,2,TRUE)</f>
        <v>45-49</v>
      </c>
      <c r="K592" t="str">
        <f t="shared" si="18"/>
        <v>Diabetes</v>
      </c>
      <c r="L592" t="str">
        <f t="shared" si="19"/>
        <v>Obese</v>
      </c>
    </row>
    <row r="593" spans="1:12" x14ac:dyDescent="0.3">
      <c r="A593">
        <v>592</v>
      </c>
      <c r="B593">
        <v>24</v>
      </c>
      <c r="C593" t="s">
        <v>13</v>
      </c>
      <c r="D593">
        <v>39.4</v>
      </c>
      <c r="E593">
        <v>0.17499999999999999</v>
      </c>
      <c r="F593">
        <v>112</v>
      </c>
      <c r="G593">
        <v>140</v>
      </c>
      <c r="H593">
        <v>0</v>
      </c>
      <c r="I593">
        <v>50</v>
      </c>
      <c r="J593" t="str">
        <f>VLOOKUP(B593,[1]Sheet1!$A$1:$B$12,2,TRUE)</f>
        <v>20-24</v>
      </c>
      <c r="K593" t="str">
        <f t="shared" si="18"/>
        <v>Not Diabetes</v>
      </c>
      <c r="L593" t="str">
        <f t="shared" si="19"/>
        <v>Obese</v>
      </c>
    </row>
    <row r="594" spans="1:12" x14ac:dyDescent="0.3">
      <c r="A594">
        <v>593</v>
      </c>
      <c r="B594">
        <v>44</v>
      </c>
      <c r="C594" t="s">
        <v>13</v>
      </c>
      <c r="D594">
        <v>34.4</v>
      </c>
      <c r="E594">
        <v>0.40200000000000002</v>
      </c>
      <c r="F594">
        <v>132</v>
      </c>
      <c r="G594">
        <v>0</v>
      </c>
      <c r="H594">
        <v>1</v>
      </c>
      <c r="I594">
        <v>0</v>
      </c>
      <c r="J594" t="str">
        <f>VLOOKUP(B594,[1]Sheet1!$A$1:$B$12,2,TRUE)</f>
        <v>40-44</v>
      </c>
      <c r="K594" t="str">
        <f t="shared" si="18"/>
        <v>Diabetes</v>
      </c>
      <c r="L594" t="str">
        <f t="shared" si="19"/>
        <v>Obese</v>
      </c>
    </row>
    <row r="595" spans="1:12" x14ac:dyDescent="0.3">
      <c r="A595">
        <v>594</v>
      </c>
      <c r="B595">
        <v>25</v>
      </c>
      <c r="C595" t="s">
        <v>13</v>
      </c>
      <c r="D595">
        <v>28.5</v>
      </c>
      <c r="E595">
        <v>1.6990000000000001</v>
      </c>
      <c r="F595">
        <v>82</v>
      </c>
      <c r="G595">
        <v>115</v>
      </c>
      <c r="H595">
        <v>0</v>
      </c>
      <c r="I595">
        <v>22</v>
      </c>
      <c r="J595" t="str">
        <f>VLOOKUP(B595,[1]Sheet1!$A$1:$B$12,2,TRUE)</f>
        <v>25-29</v>
      </c>
      <c r="K595" t="str">
        <f t="shared" si="18"/>
        <v>Not Diabetes</v>
      </c>
      <c r="L595" t="str">
        <f t="shared" si="19"/>
        <v>Overweight</v>
      </c>
    </row>
    <row r="596" spans="1:12" x14ac:dyDescent="0.3">
      <c r="A596">
        <v>595</v>
      </c>
      <c r="B596">
        <v>34</v>
      </c>
      <c r="C596" t="s">
        <v>13</v>
      </c>
      <c r="D596">
        <v>33.6</v>
      </c>
      <c r="E596">
        <v>0.73299999999999998</v>
      </c>
      <c r="F596">
        <v>123</v>
      </c>
      <c r="G596">
        <v>230</v>
      </c>
      <c r="H596">
        <v>0</v>
      </c>
      <c r="I596">
        <v>45</v>
      </c>
      <c r="J596" t="str">
        <f>VLOOKUP(B596,[1]Sheet1!$A$1:$B$12,2,TRUE)</f>
        <v>30-34</v>
      </c>
      <c r="K596" t="str">
        <f t="shared" si="18"/>
        <v>Not Diabetes</v>
      </c>
      <c r="L596" t="str">
        <f t="shared" si="19"/>
        <v>Obese</v>
      </c>
    </row>
    <row r="597" spans="1:12" x14ac:dyDescent="0.3">
      <c r="A597">
        <v>596</v>
      </c>
      <c r="B597">
        <v>22</v>
      </c>
      <c r="C597" t="s">
        <v>15</v>
      </c>
      <c r="D597">
        <v>32</v>
      </c>
      <c r="E597">
        <v>0.68200000000000005</v>
      </c>
      <c r="F597">
        <v>188</v>
      </c>
      <c r="G597">
        <v>185</v>
      </c>
      <c r="H597">
        <v>1</v>
      </c>
      <c r="I597">
        <v>14</v>
      </c>
      <c r="J597" t="str">
        <f>VLOOKUP(B597,[1]Sheet1!$A$1:$B$12,2,TRUE)</f>
        <v>20-24</v>
      </c>
      <c r="K597" t="str">
        <f t="shared" si="18"/>
        <v>Diabetes</v>
      </c>
      <c r="L597" t="str">
        <f t="shared" si="19"/>
        <v>Obese</v>
      </c>
    </row>
    <row r="598" spans="1:12" x14ac:dyDescent="0.3">
      <c r="A598">
        <v>597</v>
      </c>
      <c r="B598">
        <v>46</v>
      </c>
      <c r="C598" t="s">
        <v>15</v>
      </c>
      <c r="D598">
        <v>45.3</v>
      </c>
      <c r="E598">
        <v>0.19400000000000001</v>
      </c>
      <c r="F598">
        <v>67</v>
      </c>
      <c r="G598">
        <v>0</v>
      </c>
      <c r="H598">
        <v>0</v>
      </c>
      <c r="I598">
        <v>0</v>
      </c>
      <c r="J598" t="str">
        <f>VLOOKUP(B598,[1]Sheet1!$A$1:$B$12,2,TRUE)</f>
        <v>45-49</v>
      </c>
      <c r="K598" t="str">
        <f t="shared" si="18"/>
        <v>Not Diabetes</v>
      </c>
      <c r="L598" t="str">
        <f t="shared" si="19"/>
        <v>Obese</v>
      </c>
    </row>
    <row r="599" spans="1:12" x14ac:dyDescent="0.3">
      <c r="A599">
        <v>598</v>
      </c>
      <c r="B599">
        <v>21</v>
      </c>
      <c r="C599" t="s">
        <v>15</v>
      </c>
      <c r="D599">
        <v>27.8</v>
      </c>
      <c r="E599">
        <v>0.55900000000000005</v>
      </c>
      <c r="F599">
        <v>89</v>
      </c>
      <c r="G599">
        <v>25</v>
      </c>
      <c r="H599">
        <v>0</v>
      </c>
      <c r="I599">
        <v>19</v>
      </c>
      <c r="J599" t="str">
        <f>VLOOKUP(B599,[1]Sheet1!$A$1:$B$12,2,TRUE)</f>
        <v>20-24</v>
      </c>
      <c r="K599" t="str">
        <f t="shared" si="18"/>
        <v>Not Diabetes</v>
      </c>
      <c r="L599" t="str">
        <f t="shared" si="19"/>
        <v>Overweight</v>
      </c>
    </row>
    <row r="600" spans="1:12" x14ac:dyDescent="0.3">
      <c r="A600">
        <v>599</v>
      </c>
      <c r="B600">
        <v>38</v>
      </c>
      <c r="C600" t="s">
        <v>15</v>
      </c>
      <c r="D600">
        <v>36.799999999999997</v>
      </c>
      <c r="E600">
        <v>8.7999999999999995E-2</v>
      </c>
      <c r="F600">
        <v>173</v>
      </c>
      <c r="G600">
        <v>0</v>
      </c>
      <c r="H600">
        <v>1</v>
      </c>
      <c r="I600">
        <v>0</v>
      </c>
      <c r="J600" t="str">
        <f>VLOOKUP(B600,[1]Sheet1!$A$1:$B$12,2,TRUE)</f>
        <v>35-39</v>
      </c>
      <c r="K600" t="str">
        <f t="shared" si="18"/>
        <v>Diabetes</v>
      </c>
      <c r="L600" t="str">
        <f t="shared" si="19"/>
        <v>Obese</v>
      </c>
    </row>
    <row r="601" spans="1:12" x14ac:dyDescent="0.3">
      <c r="A601">
        <v>600</v>
      </c>
      <c r="B601">
        <v>26</v>
      </c>
      <c r="C601" t="s">
        <v>15</v>
      </c>
      <c r="D601">
        <v>23.1</v>
      </c>
      <c r="E601">
        <v>0.40699999999999997</v>
      </c>
      <c r="F601">
        <v>109</v>
      </c>
      <c r="G601">
        <v>120</v>
      </c>
      <c r="H601">
        <v>0</v>
      </c>
      <c r="I601">
        <v>18</v>
      </c>
      <c r="J601" t="str">
        <f>VLOOKUP(B601,[1]Sheet1!$A$1:$B$12,2,TRUE)</f>
        <v>25-29</v>
      </c>
      <c r="K601" t="str">
        <f t="shared" si="18"/>
        <v>Not Diabetes</v>
      </c>
      <c r="L601" t="str">
        <f t="shared" si="19"/>
        <v>Healthy Weight</v>
      </c>
    </row>
    <row r="602" spans="1:12" x14ac:dyDescent="0.3">
      <c r="A602">
        <v>601</v>
      </c>
      <c r="B602">
        <v>24</v>
      </c>
      <c r="C602" t="s">
        <v>15</v>
      </c>
      <c r="D602">
        <v>27.1</v>
      </c>
      <c r="E602">
        <v>0.4</v>
      </c>
      <c r="F602">
        <v>108</v>
      </c>
      <c r="G602">
        <v>0</v>
      </c>
      <c r="H602">
        <v>0</v>
      </c>
      <c r="I602">
        <v>19</v>
      </c>
      <c r="J602" t="str">
        <f>VLOOKUP(B602,[1]Sheet1!$A$1:$B$12,2,TRUE)</f>
        <v>20-24</v>
      </c>
      <c r="K602" t="str">
        <f t="shared" si="18"/>
        <v>Not Diabetes</v>
      </c>
      <c r="L602" t="str">
        <f t="shared" si="19"/>
        <v>Overweight</v>
      </c>
    </row>
    <row r="603" spans="1:12" x14ac:dyDescent="0.3">
      <c r="A603">
        <v>602</v>
      </c>
      <c r="B603">
        <v>28</v>
      </c>
      <c r="C603" t="s">
        <v>15</v>
      </c>
      <c r="D603">
        <v>23.7</v>
      </c>
      <c r="E603">
        <v>0.19</v>
      </c>
      <c r="F603">
        <v>96</v>
      </c>
      <c r="G603">
        <v>0</v>
      </c>
      <c r="H603">
        <v>0</v>
      </c>
      <c r="I603">
        <v>0</v>
      </c>
      <c r="J603" t="str">
        <f>VLOOKUP(B603,[1]Sheet1!$A$1:$B$12,2,TRUE)</f>
        <v>25-29</v>
      </c>
      <c r="K603" t="str">
        <f t="shared" si="18"/>
        <v>Not Diabetes</v>
      </c>
      <c r="L603" t="str">
        <f t="shared" si="19"/>
        <v>Healthy Weight</v>
      </c>
    </row>
    <row r="604" spans="1:12" x14ac:dyDescent="0.3">
      <c r="A604">
        <v>603</v>
      </c>
      <c r="B604">
        <v>30</v>
      </c>
      <c r="C604" t="s">
        <v>15</v>
      </c>
      <c r="D604">
        <v>27.8</v>
      </c>
      <c r="E604">
        <v>0.1</v>
      </c>
      <c r="F604">
        <v>124</v>
      </c>
      <c r="G604">
        <v>0</v>
      </c>
      <c r="H604">
        <v>0</v>
      </c>
      <c r="I604">
        <v>36</v>
      </c>
      <c r="J604" t="str">
        <f>VLOOKUP(B604,[1]Sheet1!$A$1:$B$12,2,TRUE)</f>
        <v>30-34</v>
      </c>
      <c r="K604" t="str">
        <f t="shared" si="18"/>
        <v>Not Diabetes</v>
      </c>
      <c r="L604" t="str">
        <f t="shared" si="19"/>
        <v>Overweight</v>
      </c>
    </row>
    <row r="605" spans="1:12" x14ac:dyDescent="0.3">
      <c r="A605">
        <v>604</v>
      </c>
      <c r="B605">
        <v>54</v>
      </c>
      <c r="C605" t="s">
        <v>15</v>
      </c>
      <c r="D605">
        <v>35.200000000000003</v>
      </c>
      <c r="E605">
        <v>0.69199999999999995</v>
      </c>
      <c r="F605">
        <v>150</v>
      </c>
      <c r="G605">
        <v>126</v>
      </c>
      <c r="H605">
        <v>1</v>
      </c>
      <c r="I605">
        <v>29</v>
      </c>
      <c r="J605" t="str">
        <f>VLOOKUP(B605,[1]Sheet1!$A$1:$B$12,2,TRUE)</f>
        <v>50-54</v>
      </c>
      <c r="K605" t="str">
        <f t="shared" si="18"/>
        <v>Diabetes</v>
      </c>
      <c r="L605" t="str">
        <f t="shared" si="19"/>
        <v>Obese</v>
      </c>
    </row>
    <row r="606" spans="1:12" x14ac:dyDescent="0.3">
      <c r="A606">
        <v>605</v>
      </c>
      <c r="B606">
        <v>36</v>
      </c>
      <c r="C606" t="s">
        <v>15</v>
      </c>
      <c r="D606">
        <v>28.4</v>
      </c>
      <c r="E606">
        <v>0.21199999999999999</v>
      </c>
      <c r="F606">
        <v>183</v>
      </c>
      <c r="G606">
        <v>0</v>
      </c>
      <c r="H606">
        <v>1</v>
      </c>
      <c r="I606">
        <v>0</v>
      </c>
      <c r="J606" t="str">
        <f>VLOOKUP(B606,[1]Sheet1!$A$1:$B$12,2,TRUE)</f>
        <v>35-39</v>
      </c>
      <c r="K606" t="str">
        <f t="shared" si="18"/>
        <v>Diabetes</v>
      </c>
      <c r="L606" t="str">
        <f t="shared" si="19"/>
        <v>Overweight</v>
      </c>
    </row>
    <row r="607" spans="1:12" x14ac:dyDescent="0.3">
      <c r="A607">
        <v>606</v>
      </c>
      <c r="B607">
        <v>21</v>
      </c>
      <c r="C607" t="s">
        <v>15</v>
      </c>
      <c r="D607">
        <v>35.799999999999997</v>
      </c>
      <c r="E607">
        <v>0.51400000000000001</v>
      </c>
      <c r="F607">
        <v>124</v>
      </c>
      <c r="G607">
        <v>0</v>
      </c>
      <c r="H607">
        <v>0</v>
      </c>
      <c r="I607">
        <v>32</v>
      </c>
      <c r="J607" t="str">
        <f>VLOOKUP(B607,[1]Sheet1!$A$1:$B$12,2,TRUE)</f>
        <v>20-24</v>
      </c>
      <c r="K607" t="str">
        <f t="shared" si="18"/>
        <v>Not Diabetes</v>
      </c>
      <c r="L607" t="str">
        <f t="shared" si="19"/>
        <v>Obese</v>
      </c>
    </row>
    <row r="608" spans="1:12" x14ac:dyDescent="0.3">
      <c r="A608">
        <v>607</v>
      </c>
      <c r="B608">
        <v>22</v>
      </c>
      <c r="C608" t="s">
        <v>15</v>
      </c>
      <c r="D608">
        <v>40</v>
      </c>
      <c r="E608">
        <v>1.258</v>
      </c>
      <c r="F608">
        <v>181</v>
      </c>
      <c r="G608">
        <v>293</v>
      </c>
      <c r="H608">
        <v>1</v>
      </c>
      <c r="I608">
        <v>42</v>
      </c>
      <c r="J608" t="str">
        <f>VLOOKUP(B608,[1]Sheet1!$A$1:$B$12,2,TRUE)</f>
        <v>20-24</v>
      </c>
      <c r="K608" t="str">
        <f t="shared" si="18"/>
        <v>Diabetes</v>
      </c>
      <c r="L608" t="str">
        <f t="shared" si="19"/>
        <v>Obese</v>
      </c>
    </row>
    <row r="609" spans="1:12" x14ac:dyDescent="0.3">
      <c r="A609">
        <v>608</v>
      </c>
      <c r="B609">
        <v>25</v>
      </c>
      <c r="C609" t="s">
        <v>15</v>
      </c>
      <c r="D609">
        <v>19.5</v>
      </c>
      <c r="E609">
        <v>0.48199999999999998</v>
      </c>
      <c r="F609">
        <v>92</v>
      </c>
      <c r="G609">
        <v>41</v>
      </c>
      <c r="H609">
        <v>0</v>
      </c>
      <c r="I609">
        <v>25</v>
      </c>
      <c r="J609" t="str">
        <f>VLOOKUP(B609,[1]Sheet1!$A$1:$B$12,2,TRUE)</f>
        <v>25-29</v>
      </c>
      <c r="K609" t="str">
        <f t="shared" si="18"/>
        <v>Not Diabetes</v>
      </c>
      <c r="L609" t="str">
        <f t="shared" si="19"/>
        <v>Healthy Weight</v>
      </c>
    </row>
    <row r="610" spans="1:12" x14ac:dyDescent="0.3">
      <c r="A610">
        <v>609</v>
      </c>
      <c r="B610">
        <v>27</v>
      </c>
      <c r="C610" t="s">
        <v>15</v>
      </c>
      <c r="D610">
        <v>41.5</v>
      </c>
      <c r="E610">
        <v>0.27</v>
      </c>
      <c r="F610">
        <v>152</v>
      </c>
      <c r="G610">
        <v>272</v>
      </c>
      <c r="H610">
        <v>0</v>
      </c>
      <c r="I610">
        <v>39</v>
      </c>
      <c r="J610" t="str">
        <f>VLOOKUP(B610,[1]Sheet1!$A$1:$B$12,2,TRUE)</f>
        <v>25-29</v>
      </c>
      <c r="K610" t="str">
        <f t="shared" si="18"/>
        <v>Not Diabetes</v>
      </c>
      <c r="L610" t="str">
        <f t="shared" si="19"/>
        <v>Obese</v>
      </c>
    </row>
    <row r="611" spans="1:12" x14ac:dyDescent="0.3">
      <c r="A611">
        <v>610</v>
      </c>
      <c r="B611">
        <v>23</v>
      </c>
      <c r="C611" t="s">
        <v>15</v>
      </c>
      <c r="D611">
        <v>24</v>
      </c>
      <c r="E611">
        <v>0.13800000000000001</v>
      </c>
      <c r="F611">
        <v>111</v>
      </c>
      <c r="G611">
        <v>182</v>
      </c>
      <c r="H611">
        <v>0</v>
      </c>
      <c r="I611">
        <v>13</v>
      </c>
      <c r="J611" t="str">
        <f>VLOOKUP(B611,[1]Sheet1!$A$1:$B$12,2,TRUE)</f>
        <v>20-24</v>
      </c>
      <c r="K611" t="str">
        <f t="shared" si="18"/>
        <v>Not Diabetes</v>
      </c>
      <c r="L611" t="str">
        <f t="shared" si="19"/>
        <v>Healthy Weight</v>
      </c>
    </row>
    <row r="612" spans="1:12" x14ac:dyDescent="0.3">
      <c r="A612">
        <v>611</v>
      </c>
      <c r="B612">
        <v>24</v>
      </c>
      <c r="C612" t="s">
        <v>15</v>
      </c>
      <c r="D612">
        <v>30.9</v>
      </c>
      <c r="E612">
        <v>0.29199999999999998</v>
      </c>
      <c r="F612">
        <v>106</v>
      </c>
      <c r="G612">
        <v>158</v>
      </c>
      <c r="H612">
        <v>0</v>
      </c>
      <c r="I612">
        <v>21</v>
      </c>
      <c r="J612" t="str">
        <f>VLOOKUP(B612,[1]Sheet1!$A$1:$B$12,2,TRUE)</f>
        <v>20-24</v>
      </c>
      <c r="K612" t="str">
        <f t="shared" si="18"/>
        <v>Not Diabetes</v>
      </c>
      <c r="L612" t="str">
        <f t="shared" si="19"/>
        <v>Obese</v>
      </c>
    </row>
    <row r="613" spans="1:12" x14ac:dyDescent="0.3">
      <c r="A613">
        <v>612</v>
      </c>
      <c r="B613">
        <v>36</v>
      </c>
      <c r="C613" t="s">
        <v>15</v>
      </c>
      <c r="D613">
        <v>32.9</v>
      </c>
      <c r="E613">
        <v>0.59299999999999997</v>
      </c>
      <c r="F613">
        <v>174</v>
      </c>
      <c r="G613">
        <v>194</v>
      </c>
      <c r="H613">
        <v>1</v>
      </c>
      <c r="I613">
        <v>22</v>
      </c>
      <c r="J613" t="str">
        <f>VLOOKUP(B613,[1]Sheet1!$A$1:$B$12,2,TRUE)</f>
        <v>35-39</v>
      </c>
      <c r="K613" t="str">
        <f t="shared" si="18"/>
        <v>Diabetes</v>
      </c>
      <c r="L613" t="str">
        <f t="shared" si="19"/>
        <v>Obese</v>
      </c>
    </row>
    <row r="614" spans="1:12" x14ac:dyDescent="0.3">
      <c r="A614">
        <v>613</v>
      </c>
      <c r="B614">
        <v>40</v>
      </c>
      <c r="C614" t="s">
        <v>15</v>
      </c>
      <c r="D614">
        <v>38.200000000000003</v>
      </c>
      <c r="E614">
        <v>0.78700000000000003</v>
      </c>
      <c r="F614">
        <v>168</v>
      </c>
      <c r="G614">
        <v>321</v>
      </c>
      <c r="H614">
        <v>1</v>
      </c>
      <c r="I614">
        <v>42</v>
      </c>
      <c r="J614" t="str">
        <f>VLOOKUP(B614,[1]Sheet1!$A$1:$B$12,2,TRUE)</f>
        <v>40-44</v>
      </c>
      <c r="K614" t="str">
        <f t="shared" si="18"/>
        <v>Diabetes</v>
      </c>
      <c r="L614" t="str">
        <f t="shared" si="19"/>
        <v>Obese</v>
      </c>
    </row>
    <row r="615" spans="1:12" x14ac:dyDescent="0.3">
      <c r="A615">
        <v>614</v>
      </c>
      <c r="B615">
        <v>26</v>
      </c>
      <c r="C615" t="s">
        <v>15</v>
      </c>
      <c r="D615">
        <v>32.5</v>
      </c>
      <c r="E615">
        <v>0.878</v>
      </c>
      <c r="F615">
        <v>105</v>
      </c>
      <c r="G615">
        <v>0</v>
      </c>
      <c r="H615">
        <v>0</v>
      </c>
      <c r="I615">
        <v>28</v>
      </c>
      <c r="J615" t="str">
        <f>VLOOKUP(B615,[1]Sheet1!$A$1:$B$12,2,TRUE)</f>
        <v>25-29</v>
      </c>
      <c r="K615" t="str">
        <f t="shared" si="18"/>
        <v>Not Diabetes</v>
      </c>
      <c r="L615" t="str">
        <f t="shared" si="19"/>
        <v>Obese</v>
      </c>
    </row>
    <row r="616" spans="1:12" x14ac:dyDescent="0.3">
      <c r="A616">
        <v>615</v>
      </c>
      <c r="B616">
        <v>50</v>
      </c>
      <c r="C616" t="s">
        <v>15</v>
      </c>
      <c r="D616">
        <v>36.1</v>
      </c>
      <c r="E616">
        <v>0.55700000000000005</v>
      </c>
      <c r="F616">
        <v>138</v>
      </c>
      <c r="G616">
        <v>144</v>
      </c>
      <c r="H616">
        <v>1</v>
      </c>
      <c r="I616">
        <v>26</v>
      </c>
      <c r="J616" t="str">
        <f>VLOOKUP(B616,[1]Sheet1!$A$1:$B$12,2,TRUE)</f>
        <v>50-54</v>
      </c>
      <c r="K616" t="str">
        <f t="shared" si="18"/>
        <v>Diabetes</v>
      </c>
      <c r="L616" t="str">
        <f t="shared" si="19"/>
        <v>Obese</v>
      </c>
    </row>
    <row r="617" spans="1:12" x14ac:dyDescent="0.3">
      <c r="A617">
        <v>616</v>
      </c>
      <c r="B617">
        <v>27</v>
      </c>
      <c r="C617" t="s">
        <v>15</v>
      </c>
      <c r="D617">
        <v>25.8</v>
      </c>
      <c r="E617">
        <v>0.20699999999999999</v>
      </c>
      <c r="F617">
        <v>106</v>
      </c>
      <c r="G617">
        <v>0</v>
      </c>
      <c r="H617">
        <v>0</v>
      </c>
      <c r="I617">
        <v>0</v>
      </c>
      <c r="J617" t="str">
        <f>VLOOKUP(B617,[1]Sheet1!$A$1:$B$12,2,TRUE)</f>
        <v>25-29</v>
      </c>
      <c r="K617" t="str">
        <f t="shared" si="18"/>
        <v>Not Diabetes</v>
      </c>
      <c r="L617" t="str">
        <f t="shared" si="19"/>
        <v>Overweight</v>
      </c>
    </row>
    <row r="618" spans="1:12" x14ac:dyDescent="0.3">
      <c r="A618">
        <v>617</v>
      </c>
      <c r="B618">
        <v>30</v>
      </c>
      <c r="C618" t="s">
        <v>15</v>
      </c>
      <c r="D618">
        <v>28.7</v>
      </c>
      <c r="E618">
        <v>0.157</v>
      </c>
      <c r="F618">
        <v>117</v>
      </c>
      <c r="G618">
        <v>0</v>
      </c>
      <c r="H618">
        <v>0</v>
      </c>
      <c r="I618">
        <v>0</v>
      </c>
      <c r="J618" t="str">
        <f>VLOOKUP(B618,[1]Sheet1!$A$1:$B$12,2,TRUE)</f>
        <v>30-34</v>
      </c>
      <c r="K618" t="str">
        <f t="shared" si="18"/>
        <v>Not Diabetes</v>
      </c>
      <c r="L618" t="str">
        <f t="shared" si="19"/>
        <v>Overweight</v>
      </c>
    </row>
    <row r="619" spans="1:12" x14ac:dyDescent="0.3">
      <c r="A619">
        <v>618</v>
      </c>
      <c r="B619">
        <v>23</v>
      </c>
      <c r="C619" t="s">
        <v>15</v>
      </c>
      <c r="D619">
        <v>20.100000000000001</v>
      </c>
      <c r="E619">
        <v>0.25700000000000001</v>
      </c>
      <c r="F619">
        <v>68</v>
      </c>
      <c r="G619">
        <v>15</v>
      </c>
      <c r="H619">
        <v>0</v>
      </c>
      <c r="I619">
        <v>13</v>
      </c>
      <c r="J619" t="str">
        <f>VLOOKUP(B619,[1]Sheet1!$A$1:$B$12,2,TRUE)</f>
        <v>20-24</v>
      </c>
      <c r="K619" t="str">
        <f t="shared" si="18"/>
        <v>Not Diabetes</v>
      </c>
      <c r="L619" t="str">
        <f t="shared" si="19"/>
        <v>Healthy Weight</v>
      </c>
    </row>
    <row r="620" spans="1:12" x14ac:dyDescent="0.3">
      <c r="A620">
        <v>619</v>
      </c>
      <c r="B620">
        <v>50</v>
      </c>
      <c r="C620" t="s">
        <v>15</v>
      </c>
      <c r="D620">
        <v>28.2</v>
      </c>
      <c r="E620">
        <v>1.282</v>
      </c>
      <c r="F620">
        <v>112</v>
      </c>
      <c r="G620">
        <v>0</v>
      </c>
      <c r="H620">
        <v>1</v>
      </c>
      <c r="I620">
        <v>24</v>
      </c>
      <c r="J620" t="str">
        <f>VLOOKUP(B620,[1]Sheet1!$A$1:$B$12,2,TRUE)</f>
        <v>50-54</v>
      </c>
      <c r="K620" t="str">
        <f t="shared" si="18"/>
        <v>Diabetes</v>
      </c>
      <c r="L620" t="str">
        <f t="shared" si="19"/>
        <v>Overweight</v>
      </c>
    </row>
    <row r="621" spans="1:12" x14ac:dyDescent="0.3">
      <c r="A621">
        <v>620</v>
      </c>
      <c r="B621">
        <v>24</v>
      </c>
      <c r="C621" t="s">
        <v>15</v>
      </c>
      <c r="D621">
        <v>32.4</v>
      </c>
      <c r="E621">
        <v>0.14099999999999999</v>
      </c>
      <c r="F621">
        <v>119</v>
      </c>
      <c r="G621">
        <v>0</v>
      </c>
      <c r="H621">
        <v>1</v>
      </c>
      <c r="I621">
        <v>0</v>
      </c>
      <c r="J621" t="str">
        <f>VLOOKUP(B621,[1]Sheet1!$A$1:$B$12,2,TRUE)</f>
        <v>20-24</v>
      </c>
      <c r="K621" t="str">
        <f t="shared" si="18"/>
        <v>Diabetes</v>
      </c>
      <c r="L621" t="str">
        <f t="shared" si="19"/>
        <v>Obese</v>
      </c>
    </row>
    <row r="622" spans="1:12" x14ac:dyDescent="0.3">
      <c r="A622">
        <v>621</v>
      </c>
      <c r="B622">
        <v>28</v>
      </c>
      <c r="C622" t="s">
        <v>15</v>
      </c>
      <c r="D622">
        <v>38.4</v>
      </c>
      <c r="E622">
        <v>0.246</v>
      </c>
      <c r="F622">
        <v>112</v>
      </c>
      <c r="G622">
        <v>160</v>
      </c>
      <c r="H622">
        <v>0</v>
      </c>
      <c r="I622">
        <v>42</v>
      </c>
      <c r="J622" t="str">
        <f>VLOOKUP(B622,[1]Sheet1!$A$1:$B$12,2,TRUE)</f>
        <v>25-29</v>
      </c>
      <c r="K622" t="str">
        <f t="shared" si="18"/>
        <v>Not Diabetes</v>
      </c>
      <c r="L622" t="str">
        <f t="shared" si="19"/>
        <v>Obese</v>
      </c>
    </row>
    <row r="623" spans="1:12" x14ac:dyDescent="0.3">
      <c r="A623">
        <v>622</v>
      </c>
      <c r="B623">
        <v>28</v>
      </c>
      <c r="C623" t="s">
        <v>15</v>
      </c>
      <c r="D623">
        <v>24.2</v>
      </c>
      <c r="E623">
        <v>1.698</v>
      </c>
      <c r="F623">
        <v>92</v>
      </c>
      <c r="G623">
        <v>0</v>
      </c>
      <c r="H623">
        <v>0</v>
      </c>
      <c r="I623">
        <v>20</v>
      </c>
      <c r="J623" t="str">
        <f>VLOOKUP(B623,[1]Sheet1!$A$1:$B$12,2,TRUE)</f>
        <v>25-29</v>
      </c>
      <c r="K623" t="str">
        <f t="shared" si="18"/>
        <v>Not Diabetes</v>
      </c>
      <c r="L623" t="str">
        <f t="shared" si="19"/>
        <v>Healthy Weight</v>
      </c>
    </row>
    <row r="624" spans="1:12" x14ac:dyDescent="0.3">
      <c r="A624">
        <v>623</v>
      </c>
      <c r="B624">
        <v>45</v>
      </c>
      <c r="C624" t="s">
        <v>15</v>
      </c>
      <c r="D624">
        <v>40.799999999999997</v>
      </c>
      <c r="E624">
        <v>1.4610000000000001</v>
      </c>
      <c r="F624">
        <v>183</v>
      </c>
      <c r="G624">
        <v>0</v>
      </c>
      <c r="H624">
        <v>0</v>
      </c>
      <c r="I624">
        <v>0</v>
      </c>
      <c r="J624" t="str">
        <f>VLOOKUP(B624,[1]Sheet1!$A$1:$B$12,2,TRUE)</f>
        <v>45-49</v>
      </c>
      <c r="K624" t="str">
        <f t="shared" si="18"/>
        <v>Not Diabetes</v>
      </c>
      <c r="L624" t="str">
        <f t="shared" si="19"/>
        <v>Obese</v>
      </c>
    </row>
    <row r="625" spans="1:12" x14ac:dyDescent="0.3">
      <c r="A625">
        <v>624</v>
      </c>
      <c r="B625">
        <v>21</v>
      </c>
      <c r="C625" t="s">
        <v>15</v>
      </c>
      <c r="D625">
        <v>43.5</v>
      </c>
      <c r="E625">
        <v>0.34699999999999998</v>
      </c>
      <c r="F625">
        <v>94</v>
      </c>
      <c r="G625">
        <v>115</v>
      </c>
      <c r="H625">
        <v>0</v>
      </c>
      <c r="I625">
        <v>27</v>
      </c>
      <c r="J625" t="str">
        <f>VLOOKUP(B625,[1]Sheet1!$A$1:$B$12,2,TRUE)</f>
        <v>20-24</v>
      </c>
      <c r="K625" t="str">
        <f t="shared" si="18"/>
        <v>Not Diabetes</v>
      </c>
      <c r="L625" t="str">
        <f t="shared" si="19"/>
        <v>Obese</v>
      </c>
    </row>
    <row r="626" spans="1:12" x14ac:dyDescent="0.3">
      <c r="A626">
        <v>625</v>
      </c>
      <c r="B626">
        <v>21</v>
      </c>
      <c r="C626" t="s">
        <v>15</v>
      </c>
      <c r="D626">
        <v>30.8</v>
      </c>
      <c r="E626">
        <v>0.158</v>
      </c>
      <c r="F626">
        <v>108</v>
      </c>
      <c r="G626">
        <v>0</v>
      </c>
      <c r="H626">
        <v>0</v>
      </c>
      <c r="I626">
        <v>0</v>
      </c>
      <c r="J626" t="str">
        <f>VLOOKUP(B626,[1]Sheet1!$A$1:$B$12,2,TRUE)</f>
        <v>20-24</v>
      </c>
      <c r="K626" t="str">
        <f t="shared" si="18"/>
        <v>Not Diabetes</v>
      </c>
      <c r="L626" t="str">
        <f t="shared" si="19"/>
        <v>Obese</v>
      </c>
    </row>
    <row r="627" spans="1:12" x14ac:dyDescent="0.3">
      <c r="A627">
        <v>626</v>
      </c>
      <c r="B627">
        <v>29</v>
      </c>
      <c r="C627" t="s">
        <v>15</v>
      </c>
      <c r="D627">
        <v>37.700000000000003</v>
      </c>
      <c r="E627">
        <v>0.36199999999999999</v>
      </c>
      <c r="F627">
        <v>90</v>
      </c>
      <c r="G627">
        <v>54</v>
      </c>
      <c r="H627">
        <v>0</v>
      </c>
      <c r="I627">
        <v>47</v>
      </c>
      <c r="J627" t="str">
        <f>VLOOKUP(B627,[1]Sheet1!$A$1:$B$12,2,TRUE)</f>
        <v>25-29</v>
      </c>
      <c r="K627" t="str">
        <f t="shared" si="18"/>
        <v>Not Diabetes</v>
      </c>
      <c r="L627" t="str">
        <f t="shared" si="19"/>
        <v>Obese</v>
      </c>
    </row>
    <row r="628" spans="1:12" x14ac:dyDescent="0.3">
      <c r="A628">
        <v>627</v>
      </c>
      <c r="B628">
        <v>21</v>
      </c>
      <c r="C628" t="s">
        <v>15</v>
      </c>
      <c r="D628">
        <v>24.7</v>
      </c>
      <c r="E628">
        <v>0.20599999999999999</v>
      </c>
      <c r="F628">
        <v>125</v>
      </c>
      <c r="G628">
        <v>0</v>
      </c>
      <c r="H628">
        <v>0</v>
      </c>
      <c r="I628">
        <v>0</v>
      </c>
      <c r="J628" t="str">
        <f>VLOOKUP(B628,[1]Sheet1!$A$1:$B$12,2,TRUE)</f>
        <v>20-24</v>
      </c>
      <c r="K628" t="str">
        <f t="shared" si="18"/>
        <v>Not Diabetes</v>
      </c>
      <c r="L628" t="str">
        <f t="shared" si="19"/>
        <v>Healthy Weight</v>
      </c>
    </row>
    <row r="629" spans="1:12" x14ac:dyDescent="0.3">
      <c r="A629">
        <v>628</v>
      </c>
      <c r="B629">
        <v>21</v>
      </c>
      <c r="C629" t="s">
        <v>15</v>
      </c>
      <c r="D629">
        <v>32.4</v>
      </c>
      <c r="E629">
        <v>0.39300000000000002</v>
      </c>
      <c r="F629">
        <v>132</v>
      </c>
      <c r="G629">
        <v>0</v>
      </c>
      <c r="H629">
        <v>0</v>
      </c>
      <c r="I629">
        <v>0</v>
      </c>
      <c r="J629" t="str">
        <f>VLOOKUP(B629,[1]Sheet1!$A$1:$B$12,2,TRUE)</f>
        <v>20-24</v>
      </c>
      <c r="K629" t="str">
        <f t="shared" si="18"/>
        <v>Not Diabetes</v>
      </c>
      <c r="L629" t="str">
        <f t="shared" si="19"/>
        <v>Obese</v>
      </c>
    </row>
    <row r="630" spans="1:12" x14ac:dyDescent="0.3">
      <c r="A630">
        <v>629</v>
      </c>
      <c r="B630">
        <v>45</v>
      </c>
      <c r="C630" t="s">
        <v>15</v>
      </c>
      <c r="D630">
        <v>34.6</v>
      </c>
      <c r="E630">
        <v>0.14399999999999999</v>
      </c>
      <c r="F630">
        <v>128</v>
      </c>
      <c r="G630">
        <v>0</v>
      </c>
      <c r="H630">
        <v>0</v>
      </c>
      <c r="I630">
        <v>0</v>
      </c>
      <c r="J630" t="str">
        <f>VLOOKUP(B630,[1]Sheet1!$A$1:$B$12,2,TRUE)</f>
        <v>45-49</v>
      </c>
      <c r="K630" t="str">
        <f t="shared" si="18"/>
        <v>Not Diabetes</v>
      </c>
      <c r="L630" t="str">
        <f t="shared" si="19"/>
        <v>Obese</v>
      </c>
    </row>
    <row r="631" spans="1:12" x14ac:dyDescent="0.3">
      <c r="A631">
        <v>630</v>
      </c>
      <c r="B631">
        <v>21</v>
      </c>
      <c r="C631" t="s">
        <v>15</v>
      </c>
      <c r="D631">
        <v>24.7</v>
      </c>
      <c r="E631">
        <v>0.14799999999999999</v>
      </c>
      <c r="F631">
        <v>94</v>
      </c>
      <c r="G631">
        <v>0</v>
      </c>
      <c r="H631">
        <v>0</v>
      </c>
      <c r="I631">
        <v>22</v>
      </c>
      <c r="J631" t="str">
        <f>VLOOKUP(B631,[1]Sheet1!$A$1:$B$12,2,TRUE)</f>
        <v>20-24</v>
      </c>
      <c r="K631" t="str">
        <f t="shared" si="18"/>
        <v>Not Diabetes</v>
      </c>
      <c r="L631" t="str">
        <f t="shared" si="19"/>
        <v>Healthy Weight</v>
      </c>
    </row>
    <row r="632" spans="1:12" x14ac:dyDescent="0.3">
      <c r="A632">
        <v>631</v>
      </c>
      <c r="B632">
        <v>34</v>
      </c>
      <c r="C632" t="s">
        <v>15</v>
      </c>
      <c r="D632">
        <v>27.4</v>
      </c>
      <c r="E632">
        <v>0.73199999999999998</v>
      </c>
      <c r="F632">
        <v>114</v>
      </c>
      <c r="G632">
        <v>0</v>
      </c>
      <c r="H632">
        <v>1</v>
      </c>
      <c r="I632">
        <v>0</v>
      </c>
      <c r="J632" t="str">
        <f>VLOOKUP(B632,[1]Sheet1!$A$1:$B$12,2,TRUE)</f>
        <v>30-34</v>
      </c>
      <c r="K632" t="str">
        <f t="shared" si="18"/>
        <v>Diabetes</v>
      </c>
      <c r="L632" t="str">
        <f t="shared" si="19"/>
        <v>Overweight</v>
      </c>
    </row>
    <row r="633" spans="1:12" x14ac:dyDescent="0.3">
      <c r="A633">
        <v>632</v>
      </c>
      <c r="B633">
        <v>24</v>
      </c>
      <c r="C633" t="s">
        <v>15</v>
      </c>
      <c r="D633">
        <v>34.5</v>
      </c>
      <c r="E633">
        <v>0.23799999999999999</v>
      </c>
      <c r="F633">
        <v>102</v>
      </c>
      <c r="G633">
        <v>90</v>
      </c>
      <c r="H633">
        <v>0</v>
      </c>
      <c r="I633">
        <v>40</v>
      </c>
      <c r="J633" t="str">
        <f>VLOOKUP(B633,[1]Sheet1!$A$1:$B$12,2,TRUE)</f>
        <v>20-24</v>
      </c>
      <c r="K633" t="str">
        <f t="shared" si="18"/>
        <v>Not Diabetes</v>
      </c>
      <c r="L633" t="str">
        <f t="shared" si="19"/>
        <v>Obese</v>
      </c>
    </row>
    <row r="634" spans="1:12" x14ac:dyDescent="0.3">
      <c r="A634">
        <v>633</v>
      </c>
      <c r="B634">
        <v>23</v>
      </c>
      <c r="C634" t="s">
        <v>15</v>
      </c>
      <c r="D634">
        <v>26.2</v>
      </c>
      <c r="E634">
        <v>0.34300000000000003</v>
      </c>
      <c r="F634">
        <v>111</v>
      </c>
      <c r="G634">
        <v>0</v>
      </c>
      <c r="H634">
        <v>0</v>
      </c>
      <c r="I634">
        <v>0</v>
      </c>
      <c r="J634" t="str">
        <f>VLOOKUP(B634,[1]Sheet1!$A$1:$B$12,2,TRUE)</f>
        <v>20-24</v>
      </c>
      <c r="K634" t="str">
        <f t="shared" si="18"/>
        <v>Not Diabetes</v>
      </c>
      <c r="L634" t="str">
        <f t="shared" si="19"/>
        <v>Overweight</v>
      </c>
    </row>
    <row r="635" spans="1:12" x14ac:dyDescent="0.3">
      <c r="A635">
        <v>634</v>
      </c>
      <c r="B635">
        <v>22</v>
      </c>
      <c r="C635" t="s">
        <v>15</v>
      </c>
      <c r="D635">
        <v>27.5</v>
      </c>
      <c r="E635">
        <v>0.115</v>
      </c>
      <c r="F635">
        <v>128</v>
      </c>
      <c r="G635">
        <v>183</v>
      </c>
      <c r="H635">
        <v>0</v>
      </c>
      <c r="I635">
        <v>17</v>
      </c>
      <c r="J635" t="str">
        <f>VLOOKUP(B635,[1]Sheet1!$A$1:$B$12,2,TRUE)</f>
        <v>20-24</v>
      </c>
      <c r="K635" t="str">
        <f t="shared" si="18"/>
        <v>Not Diabetes</v>
      </c>
      <c r="L635" t="str">
        <f t="shared" si="19"/>
        <v>Overweight</v>
      </c>
    </row>
    <row r="636" spans="1:12" x14ac:dyDescent="0.3">
      <c r="A636">
        <v>635</v>
      </c>
      <c r="B636">
        <v>31</v>
      </c>
      <c r="C636" t="s">
        <v>15</v>
      </c>
      <c r="D636">
        <v>25.9</v>
      </c>
      <c r="E636">
        <v>0.16700000000000001</v>
      </c>
      <c r="F636">
        <v>92</v>
      </c>
      <c r="G636">
        <v>0</v>
      </c>
      <c r="H636">
        <v>0</v>
      </c>
      <c r="I636">
        <v>0</v>
      </c>
      <c r="J636" t="str">
        <f>VLOOKUP(B636,[1]Sheet1!$A$1:$B$12,2,TRUE)</f>
        <v>30-34</v>
      </c>
      <c r="K636" t="str">
        <f t="shared" si="18"/>
        <v>Not Diabetes</v>
      </c>
      <c r="L636" t="str">
        <f t="shared" si="19"/>
        <v>Overweight</v>
      </c>
    </row>
    <row r="637" spans="1:12" x14ac:dyDescent="0.3">
      <c r="A637">
        <v>636</v>
      </c>
      <c r="B637">
        <v>38</v>
      </c>
      <c r="C637" t="s">
        <v>15</v>
      </c>
      <c r="D637">
        <v>31.2</v>
      </c>
      <c r="E637">
        <v>0.46500000000000002</v>
      </c>
      <c r="F637">
        <v>104</v>
      </c>
      <c r="G637">
        <v>0</v>
      </c>
      <c r="H637">
        <v>1</v>
      </c>
      <c r="I637">
        <v>0</v>
      </c>
      <c r="J637" t="str">
        <f>VLOOKUP(B637,[1]Sheet1!$A$1:$B$12,2,TRUE)</f>
        <v>35-39</v>
      </c>
      <c r="K637" t="str">
        <f t="shared" si="18"/>
        <v>Diabetes</v>
      </c>
      <c r="L637" t="str">
        <f t="shared" si="19"/>
        <v>Obese</v>
      </c>
    </row>
    <row r="638" spans="1:12" x14ac:dyDescent="0.3">
      <c r="A638">
        <v>637</v>
      </c>
      <c r="B638">
        <v>48</v>
      </c>
      <c r="C638" t="s">
        <v>15</v>
      </c>
      <c r="D638">
        <v>28.8</v>
      </c>
      <c r="E638">
        <v>0.153</v>
      </c>
      <c r="F638">
        <v>104</v>
      </c>
      <c r="G638">
        <v>0</v>
      </c>
      <c r="H638">
        <v>0</v>
      </c>
      <c r="I638">
        <v>0</v>
      </c>
      <c r="J638" t="str">
        <f>VLOOKUP(B638,[1]Sheet1!$A$1:$B$12,2,TRUE)</f>
        <v>45-49</v>
      </c>
      <c r="K638" t="str">
        <f t="shared" si="18"/>
        <v>Not Diabetes</v>
      </c>
      <c r="L638" t="str">
        <f t="shared" si="19"/>
        <v>Overweight</v>
      </c>
    </row>
    <row r="639" spans="1:12" x14ac:dyDescent="0.3">
      <c r="A639">
        <v>638</v>
      </c>
      <c r="B639">
        <v>23</v>
      </c>
      <c r="C639" t="s">
        <v>15</v>
      </c>
      <c r="D639">
        <v>31.6</v>
      </c>
      <c r="E639">
        <v>0.64900000000000002</v>
      </c>
      <c r="F639">
        <v>94</v>
      </c>
      <c r="G639">
        <v>66</v>
      </c>
      <c r="H639">
        <v>0</v>
      </c>
      <c r="I639">
        <v>18</v>
      </c>
      <c r="J639" t="str">
        <f>VLOOKUP(B639,[1]Sheet1!$A$1:$B$12,2,TRUE)</f>
        <v>20-24</v>
      </c>
      <c r="K639" t="str">
        <f t="shared" si="18"/>
        <v>Not Diabetes</v>
      </c>
      <c r="L639" t="str">
        <f t="shared" si="19"/>
        <v>Obese</v>
      </c>
    </row>
    <row r="640" spans="1:12" x14ac:dyDescent="0.3">
      <c r="A640">
        <v>639</v>
      </c>
      <c r="B640">
        <v>32</v>
      </c>
      <c r="C640" t="s">
        <v>15</v>
      </c>
      <c r="D640">
        <v>40.9</v>
      </c>
      <c r="E640">
        <v>0.871</v>
      </c>
      <c r="F640">
        <v>97</v>
      </c>
      <c r="G640">
        <v>91</v>
      </c>
      <c r="H640">
        <v>1</v>
      </c>
      <c r="I640">
        <v>32</v>
      </c>
      <c r="J640" t="str">
        <f>VLOOKUP(B640,[1]Sheet1!$A$1:$B$12,2,TRUE)</f>
        <v>30-34</v>
      </c>
      <c r="K640" t="str">
        <f t="shared" si="18"/>
        <v>Diabetes</v>
      </c>
      <c r="L640" t="str">
        <f t="shared" si="19"/>
        <v>Obese</v>
      </c>
    </row>
    <row r="641" spans="1:12" x14ac:dyDescent="0.3">
      <c r="A641">
        <v>640</v>
      </c>
      <c r="B641">
        <v>28</v>
      </c>
      <c r="C641" t="s">
        <v>15</v>
      </c>
      <c r="D641">
        <v>19.5</v>
      </c>
      <c r="E641">
        <v>0.14899999999999999</v>
      </c>
      <c r="F641">
        <v>100</v>
      </c>
      <c r="G641">
        <v>46</v>
      </c>
      <c r="H641">
        <v>0</v>
      </c>
      <c r="I641">
        <v>12</v>
      </c>
      <c r="J641" t="str">
        <f>VLOOKUP(B641,[1]Sheet1!$A$1:$B$12,2,TRUE)</f>
        <v>25-29</v>
      </c>
      <c r="K641" t="str">
        <f t="shared" si="18"/>
        <v>Not Diabetes</v>
      </c>
      <c r="L641" t="str">
        <f t="shared" si="19"/>
        <v>Healthy Weight</v>
      </c>
    </row>
    <row r="642" spans="1:12" x14ac:dyDescent="0.3">
      <c r="A642">
        <v>641</v>
      </c>
      <c r="B642">
        <v>27</v>
      </c>
      <c r="C642" t="s">
        <v>15</v>
      </c>
      <c r="D642">
        <v>29.3</v>
      </c>
      <c r="E642">
        <v>0.69499999999999995</v>
      </c>
      <c r="F642">
        <v>102</v>
      </c>
      <c r="G642">
        <v>105</v>
      </c>
      <c r="H642">
        <v>0</v>
      </c>
      <c r="I642">
        <v>17</v>
      </c>
      <c r="J642" t="str">
        <f>VLOOKUP(B642,[1]Sheet1!$A$1:$B$12,2,TRUE)</f>
        <v>25-29</v>
      </c>
      <c r="K642" t="str">
        <f t="shared" si="18"/>
        <v>Not Diabetes</v>
      </c>
      <c r="L642" t="str">
        <f t="shared" si="19"/>
        <v>Overweight</v>
      </c>
    </row>
    <row r="643" spans="1:12" x14ac:dyDescent="0.3">
      <c r="A643">
        <v>642</v>
      </c>
      <c r="B643">
        <v>24</v>
      </c>
      <c r="C643" t="s">
        <v>15</v>
      </c>
      <c r="D643">
        <v>34.299999999999997</v>
      </c>
      <c r="E643">
        <v>0.30299999999999999</v>
      </c>
      <c r="F643">
        <v>128</v>
      </c>
      <c r="G643">
        <v>0</v>
      </c>
      <c r="H643">
        <v>0</v>
      </c>
      <c r="I643">
        <v>0</v>
      </c>
      <c r="J643" t="str">
        <f>VLOOKUP(B643,[1]Sheet1!$A$1:$B$12,2,TRUE)</f>
        <v>20-24</v>
      </c>
      <c r="K643" t="str">
        <f t="shared" ref="K643:K706" si="20">IF(H643=0,"Not Diabetes","Diabetes")</f>
        <v>Not Diabetes</v>
      </c>
      <c r="L643" t="str">
        <f t="shared" si="19"/>
        <v>Obese</v>
      </c>
    </row>
    <row r="644" spans="1:12" x14ac:dyDescent="0.3">
      <c r="A644">
        <v>643</v>
      </c>
      <c r="B644">
        <v>50</v>
      </c>
      <c r="C644" t="s">
        <v>15</v>
      </c>
      <c r="D644">
        <v>29.5</v>
      </c>
      <c r="E644">
        <v>0.17799999999999999</v>
      </c>
      <c r="F644">
        <v>147</v>
      </c>
      <c r="G644">
        <v>0</v>
      </c>
      <c r="H644">
        <v>1</v>
      </c>
      <c r="I644">
        <v>0</v>
      </c>
      <c r="J644" t="str">
        <f>VLOOKUP(B644,[1]Sheet1!$A$1:$B$12,2,TRUE)</f>
        <v>50-54</v>
      </c>
      <c r="K644" t="str">
        <f t="shared" si="20"/>
        <v>Diabetes</v>
      </c>
      <c r="L644" t="str">
        <f t="shared" ref="L644:L707" si="21">IF(D644&gt;30,"Obese",IF(D644&gt;=25,"Overweight",IF(D644&gt;=18.5,"Healthy Weight","Underweight")))</f>
        <v>Overweight</v>
      </c>
    </row>
    <row r="645" spans="1:12" x14ac:dyDescent="0.3">
      <c r="A645">
        <v>644</v>
      </c>
      <c r="B645">
        <v>31</v>
      </c>
      <c r="C645" t="s">
        <v>15</v>
      </c>
      <c r="D645">
        <v>28</v>
      </c>
      <c r="E645">
        <v>0.61</v>
      </c>
      <c r="F645">
        <v>90</v>
      </c>
      <c r="G645">
        <v>0</v>
      </c>
      <c r="H645">
        <v>0</v>
      </c>
      <c r="I645">
        <v>0</v>
      </c>
      <c r="J645" t="str">
        <f>VLOOKUP(B645,[1]Sheet1!$A$1:$B$12,2,TRUE)</f>
        <v>30-34</v>
      </c>
      <c r="K645" t="str">
        <f t="shared" si="20"/>
        <v>Not Diabetes</v>
      </c>
      <c r="L645" t="str">
        <f t="shared" si="21"/>
        <v>Overweight</v>
      </c>
    </row>
    <row r="646" spans="1:12" x14ac:dyDescent="0.3">
      <c r="A646">
        <v>645</v>
      </c>
      <c r="B646">
        <v>27</v>
      </c>
      <c r="C646" t="s">
        <v>15</v>
      </c>
      <c r="D646">
        <v>27.6</v>
      </c>
      <c r="E646">
        <v>0.73</v>
      </c>
      <c r="F646">
        <v>103</v>
      </c>
      <c r="G646">
        <v>152</v>
      </c>
      <c r="H646">
        <v>0</v>
      </c>
      <c r="I646">
        <v>30</v>
      </c>
      <c r="J646" t="str">
        <f>VLOOKUP(B646,[1]Sheet1!$A$1:$B$12,2,TRUE)</f>
        <v>25-29</v>
      </c>
      <c r="K646" t="str">
        <f t="shared" si="20"/>
        <v>Not Diabetes</v>
      </c>
      <c r="L646" t="str">
        <f t="shared" si="21"/>
        <v>Overweight</v>
      </c>
    </row>
    <row r="647" spans="1:12" x14ac:dyDescent="0.3">
      <c r="A647">
        <v>646</v>
      </c>
      <c r="B647">
        <v>30</v>
      </c>
      <c r="C647" t="s">
        <v>15</v>
      </c>
      <c r="D647">
        <v>39.4</v>
      </c>
      <c r="E647">
        <v>0.13400000000000001</v>
      </c>
      <c r="F647">
        <v>157</v>
      </c>
      <c r="G647">
        <v>440</v>
      </c>
      <c r="H647">
        <v>0</v>
      </c>
      <c r="I647">
        <v>35</v>
      </c>
      <c r="J647" t="str">
        <f>VLOOKUP(B647,[1]Sheet1!$A$1:$B$12,2,TRUE)</f>
        <v>30-34</v>
      </c>
      <c r="K647" t="str">
        <f t="shared" si="20"/>
        <v>Not Diabetes</v>
      </c>
      <c r="L647" t="str">
        <f t="shared" si="21"/>
        <v>Obese</v>
      </c>
    </row>
    <row r="648" spans="1:12" x14ac:dyDescent="0.3">
      <c r="A648">
        <v>647</v>
      </c>
      <c r="B648">
        <v>33</v>
      </c>
      <c r="C648" t="s">
        <v>15</v>
      </c>
      <c r="D648">
        <v>23.4</v>
      </c>
      <c r="E648">
        <v>0.44700000000000001</v>
      </c>
      <c r="F648">
        <v>167</v>
      </c>
      <c r="G648">
        <v>144</v>
      </c>
      <c r="H648">
        <v>1</v>
      </c>
      <c r="I648">
        <v>17</v>
      </c>
      <c r="J648" t="str">
        <f>VLOOKUP(B648,[1]Sheet1!$A$1:$B$12,2,TRUE)</f>
        <v>30-34</v>
      </c>
      <c r="K648" t="str">
        <f t="shared" si="20"/>
        <v>Diabetes</v>
      </c>
      <c r="L648" t="str">
        <f t="shared" si="21"/>
        <v>Healthy Weight</v>
      </c>
    </row>
    <row r="649" spans="1:12" x14ac:dyDescent="0.3">
      <c r="A649">
        <v>648</v>
      </c>
      <c r="B649">
        <v>22</v>
      </c>
      <c r="C649" t="s">
        <v>15</v>
      </c>
      <c r="D649">
        <v>37.799999999999997</v>
      </c>
      <c r="E649">
        <v>0.45500000000000002</v>
      </c>
      <c r="F649">
        <v>179</v>
      </c>
      <c r="G649">
        <v>159</v>
      </c>
      <c r="H649">
        <v>1</v>
      </c>
      <c r="I649">
        <v>36</v>
      </c>
      <c r="J649" t="str">
        <f>VLOOKUP(B649,[1]Sheet1!$A$1:$B$12,2,TRUE)</f>
        <v>20-24</v>
      </c>
      <c r="K649" t="str">
        <f t="shared" si="20"/>
        <v>Diabetes</v>
      </c>
      <c r="L649" t="str">
        <f t="shared" si="21"/>
        <v>Obese</v>
      </c>
    </row>
    <row r="650" spans="1:12" x14ac:dyDescent="0.3">
      <c r="A650">
        <v>649</v>
      </c>
      <c r="B650">
        <v>42</v>
      </c>
      <c r="C650" t="s">
        <v>15</v>
      </c>
      <c r="D650">
        <v>28.3</v>
      </c>
      <c r="E650">
        <v>0.26</v>
      </c>
      <c r="F650">
        <v>136</v>
      </c>
      <c r="G650">
        <v>130</v>
      </c>
      <c r="H650">
        <v>1</v>
      </c>
      <c r="I650">
        <v>35</v>
      </c>
      <c r="J650" t="str">
        <f>VLOOKUP(B650,[1]Sheet1!$A$1:$B$12,2,TRUE)</f>
        <v>40-44</v>
      </c>
      <c r="K650" t="str">
        <f t="shared" si="20"/>
        <v>Diabetes</v>
      </c>
      <c r="L650" t="str">
        <f t="shared" si="21"/>
        <v>Overweight</v>
      </c>
    </row>
    <row r="651" spans="1:12" x14ac:dyDescent="0.3">
      <c r="A651">
        <v>650</v>
      </c>
      <c r="B651">
        <v>23</v>
      </c>
      <c r="C651" t="s">
        <v>15</v>
      </c>
      <c r="D651">
        <v>26.4</v>
      </c>
      <c r="E651">
        <v>0.13300000000000001</v>
      </c>
      <c r="F651">
        <v>107</v>
      </c>
      <c r="G651">
        <v>0</v>
      </c>
      <c r="H651">
        <v>0</v>
      </c>
      <c r="I651">
        <v>25</v>
      </c>
      <c r="J651" t="str">
        <f>VLOOKUP(B651,[1]Sheet1!$A$1:$B$12,2,TRUE)</f>
        <v>20-24</v>
      </c>
      <c r="K651" t="str">
        <f t="shared" si="20"/>
        <v>Not Diabetes</v>
      </c>
      <c r="L651" t="str">
        <f t="shared" si="21"/>
        <v>Overweight</v>
      </c>
    </row>
    <row r="652" spans="1:12" x14ac:dyDescent="0.3">
      <c r="A652">
        <v>651</v>
      </c>
      <c r="B652">
        <v>23</v>
      </c>
      <c r="C652" t="s">
        <v>15</v>
      </c>
      <c r="D652">
        <v>25.2</v>
      </c>
      <c r="E652">
        <v>0.23400000000000001</v>
      </c>
      <c r="F652">
        <v>91</v>
      </c>
      <c r="G652">
        <v>100</v>
      </c>
      <c r="H652">
        <v>0</v>
      </c>
      <c r="I652">
        <v>25</v>
      </c>
      <c r="J652" t="str">
        <f>VLOOKUP(B652,[1]Sheet1!$A$1:$B$12,2,TRUE)</f>
        <v>20-24</v>
      </c>
      <c r="K652" t="str">
        <f t="shared" si="20"/>
        <v>Not Diabetes</v>
      </c>
      <c r="L652" t="str">
        <f t="shared" si="21"/>
        <v>Overweight</v>
      </c>
    </row>
    <row r="653" spans="1:12" x14ac:dyDescent="0.3">
      <c r="A653">
        <v>652</v>
      </c>
      <c r="B653">
        <v>27</v>
      </c>
      <c r="C653" t="s">
        <v>15</v>
      </c>
      <c r="D653">
        <v>33.799999999999997</v>
      </c>
      <c r="E653">
        <v>0.46600000000000003</v>
      </c>
      <c r="F653">
        <v>117</v>
      </c>
      <c r="G653">
        <v>106</v>
      </c>
      <c r="H653">
        <v>0</v>
      </c>
      <c r="I653">
        <v>23</v>
      </c>
      <c r="J653" t="str">
        <f>VLOOKUP(B653,[1]Sheet1!$A$1:$B$12,2,TRUE)</f>
        <v>25-29</v>
      </c>
      <c r="K653" t="str">
        <f t="shared" si="20"/>
        <v>Not Diabetes</v>
      </c>
      <c r="L653" t="str">
        <f t="shared" si="21"/>
        <v>Obese</v>
      </c>
    </row>
    <row r="654" spans="1:12" x14ac:dyDescent="0.3">
      <c r="A654">
        <v>653</v>
      </c>
      <c r="B654">
        <v>28</v>
      </c>
      <c r="C654" t="s">
        <v>15</v>
      </c>
      <c r="D654">
        <v>34.1</v>
      </c>
      <c r="E654">
        <v>0.26900000000000002</v>
      </c>
      <c r="F654">
        <v>123</v>
      </c>
      <c r="G654">
        <v>77</v>
      </c>
      <c r="H654">
        <v>0</v>
      </c>
      <c r="I654">
        <v>40</v>
      </c>
      <c r="J654" t="str">
        <f>VLOOKUP(B654,[1]Sheet1!$A$1:$B$12,2,TRUE)</f>
        <v>25-29</v>
      </c>
      <c r="K654" t="str">
        <f t="shared" si="20"/>
        <v>Not Diabetes</v>
      </c>
      <c r="L654" t="str">
        <f t="shared" si="21"/>
        <v>Obese</v>
      </c>
    </row>
    <row r="655" spans="1:12" x14ac:dyDescent="0.3">
      <c r="A655">
        <v>654</v>
      </c>
      <c r="B655">
        <v>27</v>
      </c>
      <c r="C655" t="s">
        <v>15</v>
      </c>
      <c r="D655">
        <v>26.8</v>
      </c>
      <c r="E655">
        <v>0.45500000000000002</v>
      </c>
      <c r="F655">
        <v>120</v>
      </c>
      <c r="G655">
        <v>0</v>
      </c>
      <c r="H655">
        <v>0</v>
      </c>
      <c r="I655">
        <v>0</v>
      </c>
      <c r="J655" t="str">
        <f>VLOOKUP(B655,[1]Sheet1!$A$1:$B$12,2,TRUE)</f>
        <v>25-29</v>
      </c>
      <c r="K655" t="str">
        <f t="shared" si="20"/>
        <v>Not Diabetes</v>
      </c>
      <c r="L655" t="str">
        <f t="shared" si="21"/>
        <v>Overweight</v>
      </c>
    </row>
    <row r="656" spans="1:12" x14ac:dyDescent="0.3">
      <c r="A656">
        <v>655</v>
      </c>
      <c r="B656">
        <v>22</v>
      </c>
      <c r="C656" t="s">
        <v>15</v>
      </c>
      <c r="D656">
        <v>34.200000000000003</v>
      </c>
      <c r="E656">
        <v>0.14199999999999999</v>
      </c>
      <c r="F656">
        <v>106</v>
      </c>
      <c r="G656">
        <v>135</v>
      </c>
      <c r="H656">
        <v>0</v>
      </c>
      <c r="I656">
        <v>28</v>
      </c>
      <c r="J656" t="str">
        <f>VLOOKUP(B656,[1]Sheet1!$A$1:$B$12,2,TRUE)</f>
        <v>20-24</v>
      </c>
      <c r="K656" t="str">
        <f t="shared" si="20"/>
        <v>Not Diabetes</v>
      </c>
      <c r="L656" t="str">
        <f t="shared" si="21"/>
        <v>Obese</v>
      </c>
    </row>
    <row r="657" spans="1:12" x14ac:dyDescent="0.3">
      <c r="A657">
        <v>656</v>
      </c>
      <c r="B657">
        <v>25</v>
      </c>
      <c r="C657" t="s">
        <v>15</v>
      </c>
      <c r="D657">
        <v>38.700000000000003</v>
      </c>
      <c r="E657">
        <v>0.24</v>
      </c>
      <c r="F657">
        <v>155</v>
      </c>
      <c r="G657">
        <v>540</v>
      </c>
      <c r="H657">
        <v>1</v>
      </c>
      <c r="I657">
        <v>27</v>
      </c>
      <c r="J657" t="str">
        <f>VLOOKUP(B657,[1]Sheet1!$A$1:$B$12,2,TRUE)</f>
        <v>25-29</v>
      </c>
      <c r="K657" t="str">
        <f t="shared" si="20"/>
        <v>Diabetes</v>
      </c>
      <c r="L657" t="str">
        <f t="shared" si="21"/>
        <v>Obese</v>
      </c>
    </row>
    <row r="658" spans="1:12" x14ac:dyDescent="0.3">
      <c r="A658">
        <v>657</v>
      </c>
      <c r="B658">
        <v>22</v>
      </c>
      <c r="C658" t="s">
        <v>15</v>
      </c>
      <c r="D658">
        <v>21.8</v>
      </c>
      <c r="E658">
        <v>0.155</v>
      </c>
      <c r="F658">
        <v>101</v>
      </c>
      <c r="G658">
        <v>90</v>
      </c>
      <c r="H658">
        <v>0</v>
      </c>
      <c r="I658">
        <v>35</v>
      </c>
      <c r="J658" t="str">
        <f>VLOOKUP(B658,[1]Sheet1!$A$1:$B$12,2,TRUE)</f>
        <v>20-24</v>
      </c>
      <c r="K658" t="str">
        <f t="shared" si="20"/>
        <v>Not Diabetes</v>
      </c>
      <c r="L658" t="str">
        <f t="shared" si="21"/>
        <v>Healthy Weight</v>
      </c>
    </row>
    <row r="659" spans="1:12" x14ac:dyDescent="0.3">
      <c r="A659">
        <v>658</v>
      </c>
      <c r="B659">
        <v>41</v>
      </c>
      <c r="C659" t="s">
        <v>15</v>
      </c>
      <c r="D659">
        <v>38.9</v>
      </c>
      <c r="E659">
        <v>1.1619999999999999</v>
      </c>
      <c r="F659">
        <v>120</v>
      </c>
      <c r="G659">
        <v>200</v>
      </c>
      <c r="H659">
        <v>0</v>
      </c>
      <c r="I659">
        <v>48</v>
      </c>
      <c r="J659" t="str">
        <f>VLOOKUP(B659,[1]Sheet1!$A$1:$B$12,2,TRUE)</f>
        <v>40-44</v>
      </c>
      <c r="K659" t="str">
        <f t="shared" si="20"/>
        <v>Not Diabetes</v>
      </c>
      <c r="L659" t="str">
        <f t="shared" si="21"/>
        <v>Obese</v>
      </c>
    </row>
    <row r="660" spans="1:12" x14ac:dyDescent="0.3">
      <c r="A660">
        <v>659</v>
      </c>
      <c r="B660">
        <v>51</v>
      </c>
      <c r="C660" t="s">
        <v>15</v>
      </c>
      <c r="D660">
        <v>39</v>
      </c>
      <c r="E660">
        <v>0.19</v>
      </c>
      <c r="F660">
        <v>127</v>
      </c>
      <c r="G660">
        <v>0</v>
      </c>
      <c r="H660">
        <v>0</v>
      </c>
      <c r="I660">
        <v>0</v>
      </c>
      <c r="J660" t="str">
        <f>VLOOKUP(B660,[1]Sheet1!$A$1:$B$12,2,TRUE)</f>
        <v>50-54</v>
      </c>
      <c r="K660" t="str">
        <f t="shared" si="20"/>
        <v>Not Diabetes</v>
      </c>
      <c r="L660" t="str">
        <f t="shared" si="21"/>
        <v>Obese</v>
      </c>
    </row>
    <row r="661" spans="1:12" x14ac:dyDescent="0.3">
      <c r="A661">
        <v>660</v>
      </c>
      <c r="B661">
        <v>27</v>
      </c>
      <c r="C661" t="s">
        <v>15</v>
      </c>
      <c r="D661">
        <v>34.200000000000003</v>
      </c>
      <c r="E661">
        <v>1.292</v>
      </c>
      <c r="F661">
        <v>80</v>
      </c>
      <c r="G661">
        <v>70</v>
      </c>
      <c r="H661">
        <v>1</v>
      </c>
      <c r="I661">
        <v>31</v>
      </c>
      <c r="J661" t="str">
        <f>VLOOKUP(B661,[1]Sheet1!$A$1:$B$12,2,TRUE)</f>
        <v>25-29</v>
      </c>
      <c r="K661" t="str">
        <f t="shared" si="20"/>
        <v>Diabetes</v>
      </c>
      <c r="L661" t="str">
        <f t="shared" si="21"/>
        <v>Obese</v>
      </c>
    </row>
    <row r="662" spans="1:12" x14ac:dyDescent="0.3">
      <c r="A662">
        <v>661</v>
      </c>
      <c r="B662">
        <v>54</v>
      </c>
      <c r="C662" t="s">
        <v>15</v>
      </c>
      <c r="D662">
        <v>27.7</v>
      </c>
      <c r="E662">
        <v>0.182</v>
      </c>
      <c r="F662">
        <v>162</v>
      </c>
      <c r="G662">
        <v>0</v>
      </c>
      <c r="H662">
        <v>0</v>
      </c>
      <c r="I662">
        <v>0</v>
      </c>
      <c r="J662" t="str">
        <f>VLOOKUP(B662,[1]Sheet1!$A$1:$B$12,2,TRUE)</f>
        <v>50-54</v>
      </c>
      <c r="K662" t="str">
        <f t="shared" si="20"/>
        <v>Not Diabetes</v>
      </c>
      <c r="L662" t="str">
        <f t="shared" si="21"/>
        <v>Overweight</v>
      </c>
    </row>
    <row r="663" spans="1:12" x14ac:dyDescent="0.3">
      <c r="A663">
        <v>662</v>
      </c>
      <c r="B663">
        <v>22</v>
      </c>
      <c r="C663" t="s">
        <v>15</v>
      </c>
      <c r="D663">
        <v>42.9</v>
      </c>
      <c r="E663">
        <v>1.3939999999999999</v>
      </c>
      <c r="F663">
        <v>199</v>
      </c>
      <c r="G663">
        <v>0</v>
      </c>
      <c r="H663">
        <v>1</v>
      </c>
      <c r="I663">
        <v>43</v>
      </c>
      <c r="J663" t="str">
        <f>VLOOKUP(B663,[1]Sheet1!$A$1:$B$12,2,TRUE)</f>
        <v>20-24</v>
      </c>
      <c r="K663" t="str">
        <f t="shared" si="20"/>
        <v>Diabetes</v>
      </c>
      <c r="L663" t="str">
        <f t="shared" si="21"/>
        <v>Obese</v>
      </c>
    </row>
    <row r="664" spans="1:12" x14ac:dyDescent="0.3">
      <c r="A664">
        <v>663</v>
      </c>
      <c r="B664">
        <v>43</v>
      </c>
      <c r="C664" t="s">
        <v>15</v>
      </c>
      <c r="D664">
        <v>37.6</v>
      </c>
      <c r="E664">
        <v>0.16500000000000001</v>
      </c>
      <c r="F664">
        <v>167</v>
      </c>
      <c r="G664">
        <v>231</v>
      </c>
      <c r="H664">
        <v>1</v>
      </c>
      <c r="I664">
        <v>46</v>
      </c>
      <c r="J664" t="str">
        <f>VLOOKUP(B664,[1]Sheet1!$A$1:$B$12,2,TRUE)</f>
        <v>40-44</v>
      </c>
      <c r="K664" t="str">
        <f t="shared" si="20"/>
        <v>Diabetes</v>
      </c>
      <c r="L664" t="str">
        <f t="shared" si="21"/>
        <v>Obese</v>
      </c>
    </row>
    <row r="665" spans="1:12" x14ac:dyDescent="0.3">
      <c r="A665">
        <v>664</v>
      </c>
      <c r="B665">
        <v>40</v>
      </c>
      <c r="C665" t="s">
        <v>15</v>
      </c>
      <c r="D665">
        <v>37.9</v>
      </c>
      <c r="E665">
        <v>0.63700000000000001</v>
      </c>
      <c r="F665">
        <v>145</v>
      </c>
      <c r="G665">
        <v>130</v>
      </c>
      <c r="H665">
        <v>1</v>
      </c>
      <c r="I665">
        <v>46</v>
      </c>
      <c r="J665" t="str">
        <f>VLOOKUP(B665,[1]Sheet1!$A$1:$B$12,2,TRUE)</f>
        <v>40-44</v>
      </c>
      <c r="K665" t="str">
        <f t="shared" si="20"/>
        <v>Diabetes</v>
      </c>
      <c r="L665" t="str">
        <f t="shared" si="21"/>
        <v>Obese</v>
      </c>
    </row>
    <row r="666" spans="1:12" x14ac:dyDescent="0.3">
      <c r="A666">
        <v>665</v>
      </c>
      <c r="B666">
        <v>40</v>
      </c>
      <c r="C666" t="s">
        <v>15</v>
      </c>
      <c r="D666">
        <v>33.700000000000003</v>
      </c>
      <c r="E666">
        <v>0.245</v>
      </c>
      <c r="F666">
        <v>115</v>
      </c>
      <c r="G666">
        <v>0</v>
      </c>
      <c r="H666">
        <v>1</v>
      </c>
      <c r="I666">
        <v>39</v>
      </c>
      <c r="J666" t="str">
        <f>VLOOKUP(B666,[1]Sheet1!$A$1:$B$12,2,TRUE)</f>
        <v>40-44</v>
      </c>
      <c r="K666" t="str">
        <f t="shared" si="20"/>
        <v>Diabetes</v>
      </c>
      <c r="L666" t="str">
        <f t="shared" si="21"/>
        <v>Obese</v>
      </c>
    </row>
    <row r="667" spans="1:12" x14ac:dyDescent="0.3">
      <c r="A667">
        <v>666</v>
      </c>
      <c r="B667">
        <v>24</v>
      </c>
      <c r="C667" t="s">
        <v>15</v>
      </c>
      <c r="D667">
        <v>34.799999999999997</v>
      </c>
      <c r="E667">
        <v>0.217</v>
      </c>
      <c r="F667">
        <v>112</v>
      </c>
      <c r="G667">
        <v>132</v>
      </c>
      <c r="H667">
        <v>0</v>
      </c>
      <c r="I667">
        <v>45</v>
      </c>
      <c r="J667" t="str">
        <f>VLOOKUP(B667,[1]Sheet1!$A$1:$B$12,2,TRUE)</f>
        <v>20-24</v>
      </c>
      <c r="K667" t="str">
        <f t="shared" si="20"/>
        <v>Not Diabetes</v>
      </c>
      <c r="L667" t="str">
        <f t="shared" si="21"/>
        <v>Obese</v>
      </c>
    </row>
    <row r="668" spans="1:12" x14ac:dyDescent="0.3">
      <c r="A668">
        <v>667</v>
      </c>
      <c r="B668">
        <v>70</v>
      </c>
      <c r="C668" t="s">
        <v>15</v>
      </c>
      <c r="D668">
        <v>32.5</v>
      </c>
      <c r="E668">
        <v>0.23499999999999999</v>
      </c>
      <c r="F668">
        <v>145</v>
      </c>
      <c r="G668">
        <v>0</v>
      </c>
      <c r="H668">
        <v>1</v>
      </c>
      <c r="I668">
        <v>18</v>
      </c>
      <c r="J668" t="str">
        <f>VLOOKUP(B668,[1]Sheet1!$A$1:$B$12,2,TRUE)</f>
        <v>70-74</v>
      </c>
      <c r="K668" t="str">
        <f t="shared" si="20"/>
        <v>Diabetes</v>
      </c>
      <c r="L668" t="str">
        <f t="shared" si="21"/>
        <v>Obese</v>
      </c>
    </row>
    <row r="669" spans="1:12" x14ac:dyDescent="0.3">
      <c r="A669">
        <v>668</v>
      </c>
      <c r="B669">
        <v>40</v>
      </c>
      <c r="C669" t="s">
        <v>15</v>
      </c>
      <c r="D669">
        <v>27.5</v>
      </c>
      <c r="E669">
        <v>0.14099999999999999</v>
      </c>
      <c r="F669">
        <v>111</v>
      </c>
      <c r="G669">
        <v>0</v>
      </c>
      <c r="H669">
        <v>1</v>
      </c>
      <c r="I669">
        <v>27</v>
      </c>
      <c r="J669" t="str">
        <f>VLOOKUP(B669,[1]Sheet1!$A$1:$B$12,2,TRUE)</f>
        <v>40-44</v>
      </c>
      <c r="K669" t="str">
        <f t="shared" si="20"/>
        <v>Diabetes</v>
      </c>
      <c r="L669" t="str">
        <f t="shared" si="21"/>
        <v>Overweight</v>
      </c>
    </row>
    <row r="670" spans="1:12" x14ac:dyDescent="0.3">
      <c r="A670">
        <v>669</v>
      </c>
      <c r="B670">
        <v>43</v>
      </c>
      <c r="C670" t="s">
        <v>15</v>
      </c>
      <c r="D670">
        <v>34</v>
      </c>
      <c r="E670">
        <v>0.43</v>
      </c>
      <c r="F670">
        <v>98</v>
      </c>
      <c r="G670">
        <v>190</v>
      </c>
      <c r="H670">
        <v>0</v>
      </c>
      <c r="I670">
        <v>33</v>
      </c>
      <c r="J670" t="str">
        <f>VLOOKUP(B670,[1]Sheet1!$A$1:$B$12,2,TRUE)</f>
        <v>40-44</v>
      </c>
      <c r="K670" t="str">
        <f t="shared" si="20"/>
        <v>Not Diabetes</v>
      </c>
      <c r="L670" t="str">
        <f t="shared" si="21"/>
        <v>Obese</v>
      </c>
    </row>
    <row r="671" spans="1:12" x14ac:dyDescent="0.3">
      <c r="A671">
        <v>670</v>
      </c>
      <c r="B671">
        <v>45</v>
      </c>
      <c r="C671" t="s">
        <v>15</v>
      </c>
      <c r="D671">
        <v>30.9</v>
      </c>
      <c r="E671">
        <v>0.16400000000000001</v>
      </c>
      <c r="F671">
        <v>154</v>
      </c>
      <c r="G671">
        <v>100</v>
      </c>
      <c r="H671">
        <v>0</v>
      </c>
      <c r="I671">
        <v>30</v>
      </c>
      <c r="J671" t="str">
        <f>VLOOKUP(B671,[1]Sheet1!$A$1:$B$12,2,TRUE)</f>
        <v>45-49</v>
      </c>
      <c r="K671" t="str">
        <f t="shared" si="20"/>
        <v>Not Diabetes</v>
      </c>
      <c r="L671" t="str">
        <f t="shared" si="21"/>
        <v>Obese</v>
      </c>
    </row>
    <row r="672" spans="1:12" x14ac:dyDescent="0.3">
      <c r="A672">
        <v>671</v>
      </c>
      <c r="B672">
        <v>49</v>
      </c>
      <c r="C672" t="s">
        <v>15</v>
      </c>
      <c r="D672">
        <v>33.6</v>
      </c>
      <c r="E672">
        <v>0.63100000000000001</v>
      </c>
      <c r="F672">
        <v>165</v>
      </c>
      <c r="G672">
        <v>168</v>
      </c>
      <c r="H672">
        <v>0</v>
      </c>
      <c r="I672">
        <v>26</v>
      </c>
      <c r="J672" t="str">
        <f>VLOOKUP(B672,[1]Sheet1!$A$1:$B$12,2,TRUE)</f>
        <v>45-49</v>
      </c>
      <c r="K672" t="str">
        <f t="shared" si="20"/>
        <v>Not Diabetes</v>
      </c>
      <c r="L672" t="str">
        <f t="shared" si="21"/>
        <v>Obese</v>
      </c>
    </row>
    <row r="673" spans="1:12" x14ac:dyDescent="0.3">
      <c r="A673">
        <v>672</v>
      </c>
      <c r="B673">
        <v>21</v>
      </c>
      <c r="C673" t="s">
        <v>15</v>
      </c>
      <c r="D673">
        <v>25.4</v>
      </c>
      <c r="E673">
        <v>0.55100000000000005</v>
      </c>
      <c r="F673">
        <v>99</v>
      </c>
      <c r="G673">
        <v>0</v>
      </c>
      <c r="H673">
        <v>0</v>
      </c>
      <c r="I673">
        <v>10</v>
      </c>
      <c r="J673" t="str">
        <f>VLOOKUP(B673,[1]Sheet1!$A$1:$B$12,2,TRUE)</f>
        <v>20-24</v>
      </c>
      <c r="K673" t="str">
        <f t="shared" si="20"/>
        <v>Not Diabetes</v>
      </c>
      <c r="L673" t="str">
        <f t="shared" si="21"/>
        <v>Overweight</v>
      </c>
    </row>
    <row r="674" spans="1:12" x14ac:dyDescent="0.3">
      <c r="A674">
        <v>673</v>
      </c>
      <c r="B674">
        <v>47</v>
      </c>
      <c r="C674" t="s">
        <v>15</v>
      </c>
      <c r="D674">
        <v>35.5</v>
      </c>
      <c r="E674">
        <v>0.28499999999999998</v>
      </c>
      <c r="F674">
        <v>68</v>
      </c>
      <c r="G674">
        <v>49</v>
      </c>
      <c r="H674">
        <v>0</v>
      </c>
      <c r="I674">
        <v>23</v>
      </c>
      <c r="J674" t="str">
        <f>VLOOKUP(B674,[1]Sheet1!$A$1:$B$12,2,TRUE)</f>
        <v>45-49</v>
      </c>
      <c r="K674" t="str">
        <f t="shared" si="20"/>
        <v>Not Diabetes</v>
      </c>
      <c r="L674" t="str">
        <f t="shared" si="21"/>
        <v>Obese</v>
      </c>
    </row>
    <row r="675" spans="1:12" x14ac:dyDescent="0.3">
      <c r="A675">
        <v>674</v>
      </c>
      <c r="B675">
        <v>22</v>
      </c>
      <c r="C675" t="s">
        <v>15</v>
      </c>
      <c r="D675">
        <v>57.3</v>
      </c>
      <c r="E675">
        <v>0.88</v>
      </c>
      <c r="F675">
        <v>123</v>
      </c>
      <c r="G675">
        <v>240</v>
      </c>
      <c r="H675">
        <v>0</v>
      </c>
      <c r="I675">
        <v>35</v>
      </c>
      <c r="J675" t="str">
        <f>VLOOKUP(B675,[1]Sheet1!$A$1:$B$12,2,TRUE)</f>
        <v>20-24</v>
      </c>
      <c r="K675" t="str">
        <f t="shared" si="20"/>
        <v>Not Diabetes</v>
      </c>
      <c r="L675" t="str">
        <f t="shared" si="21"/>
        <v>Obese</v>
      </c>
    </row>
    <row r="676" spans="1:12" x14ac:dyDescent="0.3">
      <c r="A676">
        <v>675</v>
      </c>
      <c r="B676">
        <v>68</v>
      </c>
      <c r="C676" t="s">
        <v>15</v>
      </c>
      <c r="D676">
        <v>35.6</v>
      </c>
      <c r="E676">
        <v>0.58699999999999997</v>
      </c>
      <c r="F676">
        <v>91</v>
      </c>
      <c r="G676">
        <v>0</v>
      </c>
      <c r="H676">
        <v>0</v>
      </c>
      <c r="I676">
        <v>0</v>
      </c>
      <c r="J676" t="str">
        <f>VLOOKUP(B676,[1]Sheet1!$A$1:$B$12,2,TRUE)</f>
        <v>65-69</v>
      </c>
      <c r="K676" t="str">
        <f t="shared" si="20"/>
        <v>Not Diabetes</v>
      </c>
      <c r="L676" t="str">
        <f t="shared" si="21"/>
        <v>Obese</v>
      </c>
    </row>
    <row r="677" spans="1:12" x14ac:dyDescent="0.3">
      <c r="A677">
        <v>676</v>
      </c>
      <c r="B677">
        <v>31</v>
      </c>
      <c r="C677" t="s">
        <v>15</v>
      </c>
      <c r="D677">
        <v>30.9</v>
      </c>
      <c r="E677">
        <v>0.32800000000000001</v>
      </c>
      <c r="F677">
        <v>195</v>
      </c>
      <c r="G677">
        <v>0</v>
      </c>
      <c r="H677">
        <v>1</v>
      </c>
      <c r="I677">
        <v>0</v>
      </c>
      <c r="J677" t="str">
        <f>VLOOKUP(B677,[1]Sheet1!$A$1:$B$12,2,TRUE)</f>
        <v>30-34</v>
      </c>
      <c r="K677" t="str">
        <f t="shared" si="20"/>
        <v>Diabetes</v>
      </c>
      <c r="L677" t="str">
        <f t="shared" si="21"/>
        <v>Obese</v>
      </c>
    </row>
    <row r="678" spans="1:12" x14ac:dyDescent="0.3">
      <c r="A678">
        <v>677</v>
      </c>
      <c r="B678">
        <v>53</v>
      </c>
      <c r="C678" t="s">
        <v>15</v>
      </c>
      <c r="D678">
        <v>24.8</v>
      </c>
      <c r="E678">
        <v>0.23</v>
      </c>
      <c r="F678">
        <v>156</v>
      </c>
      <c r="G678">
        <v>0</v>
      </c>
      <c r="H678">
        <v>1</v>
      </c>
      <c r="I678">
        <v>0</v>
      </c>
      <c r="J678" t="str">
        <f>VLOOKUP(B678,[1]Sheet1!$A$1:$B$12,2,TRUE)</f>
        <v>50-54</v>
      </c>
      <c r="K678" t="str">
        <f t="shared" si="20"/>
        <v>Diabetes</v>
      </c>
      <c r="L678" t="str">
        <f t="shared" si="21"/>
        <v>Healthy Weight</v>
      </c>
    </row>
    <row r="679" spans="1:12" x14ac:dyDescent="0.3">
      <c r="A679">
        <v>678</v>
      </c>
      <c r="B679">
        <v>25</v>
      </c>
      <c r="C679" t="s">
        <v>15</v>
      </c>
      <c r="D679">
        <v>35.299999999999997</v>
      </c>
      <c r="E679">
        <v>0.26300000000000001</v>
      </c>
      <c r="F679">
        <v>93</v>
      </c>
      <c r="G679">
        <v>0</v>
      </c>
      <c r="H679">
        <v>0</v>
      </c>
      <c r="I679">
        <v>0</v>
      </c>
      <c r="J679" t="str">
        <f>VLOOKUP(B679,[1]Sheet1!$A$1:$B$12,2,TRUE)</f>
        <v>25-29</v>
      </c>
      <c r="K679" t="str">
        <f t="shared" si="20"/>
        <v>Not Diabetes</v>
      </c>
      <c r="L679" t="str">
        <f t="shared" si="21"/>
        <v>Obese</v>
      </c>
    </row>
    <row r="680" spans="1:12" x14ac:dyDescent="0.3">
      <c r="A680">
        <v>679</v>
      </c>
      <c r="B680">
        <v>25</v>
      </c>
      <c r="C680" t="s">
        <v>15</v>
      </c>
      <c r="D680">
        <v>36</v>
      </c>
      <c r="E680">
        <v>0.127</v>
      </c>
      <c r="F680">
        <v>121</v>
      </c>
      <c r="G680">
        <v>0</v>
      </c>
      <c r="H680">
        <v>1</v>
      </c>
      <c r="I680">
        <v>0</v>
      </c>
      <c r="J680" t="str">
        <f>VLOOKUP(B680,[1]Sheet1!$A$1:$B$12,2,TRUE)</f>
        <v>25-29</v>
      </c>
      <c r="K680" t="str">
        <f t="shared" si="20"/>
        <v>Diabetes</v>
      </c>
      <c r="L680" t="str">
        <f t="shared" si="21"/>
        <v>Obese</v>
      </c>
    </row>
    <row r="681" spans="1:12" x14ac:dyDescent="0.3">
      <c r="A681">
        <v>680</v>
      </c>
      <c r="B681">
        <v>23</v>
      </c>
      <c r="C681" t="s">
        <v>15</v>
      </c>
      <c r="D681">
        <v>24.2</v>
      </c>
      <c r="E681">
        <v>0.61399999999999999</v>
      </c>
      <c r="F681">
        <v>101</v>
      </c>
      <c r="G681">
        <v>265</v>
      </c>
      <c r="H681">
        <v>0</v>
      </c>
      <c r="I681">
        <v>17</v>
      </c>
      <c r="J681" t="str">
        <f>VLOOKUP(B681,[1]Sheet1!$A$1:$B$12,2,TRUE)</f>
        <v>20-24</v>
      </c>
      <c r="K681" t="str">
        <f t="shared" si="20"/>
        <v>Not Diabetes</v>
      </c>
      <c r="L681" t="str">
        <f t="shared" si="21"/>
        <v>Healthy Weight</v>
      </c>
    </row>
    <row r="682" spans="1:12" x14ac:dyDescent="0.3">
      <c r="A682">
        <v>681</v>
      </c>
      <c r="B682">
        <v>22</v>
      </c>
      <c r="C682" t="s">
        <v>15</v>
      </c>
      <c r="D682">
        <v>24.2</v>
      </c>
      <c r="E682">
        <v>0.33200000000000002</v>
      </c>
      <c r="F682">
        <v>56</v>
      </c>
      <c r="G682">
        <v>45</v>
      </c>
      <c r="H682">
        <v>0</v>
      </c>
      <c r="I682">
        <v>28</v>
      </c>
      <c r="J682" t="str">
        <f>VLOOKUP(B682,[1]Sheet1!$A$1:$B$12,2,TRUE)</f>
        <v>20-24</v>
      </c>
      <c r="K682" t="str">
        <f t="shared" si="20"/>
        <v>Not Diabetes</v>
      </c>
      <c r="L682" t="str">
        <f t="shared" si="21"/>
        <v>Healthy Weight</v>
      </c>
    </row>
    <row r="683" spans="1:12" x14ac:dyDescent="0.3">
      <c r="A683">
        <v>682</v>
      </c>
      <c r="B683">
        <v>26</v>
      </c>
      <c r="C683" t="s">
        <v>15</v>
      </c>
      <c r="D683">
        <v>49.6</v>
      </c>
      <c r="E683">
        <v>0.36399999999999999</v>
      </c>
      <c r="F683">
        <v>162</v>
      </c>
      <c r="G683">
        <v>0</v>
      </c>
      <c r="H683">
        <v>1</v>
      </c>
      <c r="I683">
        <v>36</v>
      </c>
      <c r="J683" t="str">
        <f>VLOOKUP(B683,[1]Sheet1!$A$1:$B$12,2,TRUE)</f>
        <v>25-29</v>
      </c>
      <c r="K683" t="str">
        <f t="shared" si="20"/>
        <v>Diabetes</v>
      </c>
      <c r="L683" t="str">
        <f t="shared" si="21"/>
        <v>Obese</v>
      </c>
    </row>
    <row r="684" spans="1:12" x14ac:dyDescent="0.3">
      <c r="A684">
        <v>683</v>
      </c>
      <c r="B684">
        <v>22</v>
      </c>
      <c r="C684" t="s">
        <v>15</v>
      </c>
      <c r="D684">
        <v>44.6</v>
      </c>
      <c r="E684">
        <v>0.36599999999999999</v>
      </c>
      <c r="F684">
        <v>95</v>
      </c>
      <c r="G684">
        <v>105</v>
      </c>
      <c r="H684">
        <v>0</v>
      </c>
      <c r="I684">
        <v>39</v>
      </c>
      <c r="J684" t="str">
        <f>VLOOKUP(B684,[1]Sheet1!$A$1:$B$12,2,TRUE)</f>
        <v>20-24</v>
      </c>
      <c r="K684" t="str">
        <f t="shared" si="20"/>
        <v>Not Diabetes</v>
      </c>
      <c r="L684" t="str">
        <f t="shared" si="21"/>
        <v>Obese</v>
      </c>
    </row>
    <row r="685" spans="1:12" x14ac:dyDescent="0.3">
      <c r="A685">
        <v>684</v>
      </c>
      <c r="B685">
        <v>27</v>
      </c>
      <c r="C685" t="s">
        <v>15</v>
      </c>
      <c r="D685">
        <v>32.299999999999997</v>
      </c>
      <c r="E685">
        <v>0.53600000000000003</v>
      </c>
      <c r="F685">
        <v>125</v>
      </c>
      <c r="G685">
        <v>0</v>
      </c>
      <c r="H685">
        <v>1</v>
      </c>
      <c r="I685">
        <v>0</v>
      </c>
      <c r="J685" t="str">
        <f>VLOOKUP(B685,[1]Sheet1!$A$1:$B$12,2,TRUE)</f>
        <v>25-29</v>
      </c>
      <c r="K685" t="str">
        <f t="shared" si="20"/>
        <v>Diabetes</v>
      </c>
      <c r="L685" t="str">
        <f t="shared" si="21"/>
        <v>Obese</v>
      </c>
    </row>
    <row r="686" spans="1:12" x14ac:dyDescent="0.3">
      <c r="A686">
        <v>685</v>
      </c>
      <c r="B686">
        <v>69</v>
      </c>
      <c r="C686" t="s">
        <v>15</v>
      </c>
      <c r="D686">
        <v>0</v>
      </c>
      <c r="E686">
        <v>0.64</v>
      </c>
      <c r="F686">
        <v>136</v>
      </c>
      <c r="G686">
        <v>0</v>
      </c>
      <c r="H686">
        <v>0</v>
      </c>
      <c r="I686">
        <v>0</v>
      </c>
      <c r="J686" t="str">
        <f>VLOOKUP(B686,[1]Sheet1!$A$1:$B$12,2,TRUE)</f>
        <v>65-69</v>
      </c>
      <c r="K686" t="str">
        <f t="shared" si="20"/>
        <v>Not Diabetes</v>
      </c>
      <c r="L686" t="str">
        <f t="shared" si="21"/>
        <v>Underweight</v>
      </c>
    </row>
    <row r="687" spans="1:12" x14ac:dyDescent="0.3">
      <c r="A687">
        <v>686</v>
      </c>
      <c r="B687">
        <v>25</v>
      </c>
      <c r="C687" t="s">
        <v>15</v>
      </c>
      <c r="D687">
        <v>33.200000000000003</v>
      </c>
      <c r="E687">
        <v>0.59099999999999997</v>
      </c>
      <c r="F687">
        <v>129</v>
      </c>
      <c r="G687">
        <v>205</v>
      </c>
      <c r="H687">
        <v>0</v>
      </c>
      <c r="I687">
        <v>26</v>
      </c>
      <c r="J687" t="str">
        <f>VLOOKUP(B687,[1]Sheet1!$A$1:$B$12,2,TRUE)</f>
        <v>25-29</v>
      </c>
      <c r="K687" t="str">
        <f t="shared" si="20"/>
        <v>Not Diabetes</v>
      </c>
      <c r="L687" t="str">
        <f t="shared" si="21"/>
        <v>Obese</v>
      </c>
    </row>
    <row r="688" spans="1:12" x14ac:dyDescent="0.3">
      <c r="A688">
        <v>687</v>
      </c>
      <c r="B688">
        <v>22</v>
      </c>
      <c r="C688" t="s">
        <v>15</v>
      </c>
      <c r="D688">
        <v>23.1</v>
      </c>
      <c r="E688">
        <v>0.314</v>
      </c>
      <c r="F688">
        <v>130</v>
      </c>
      <c r="G688">
        <v>0</v>
      </c>
      <c r="H688">
        <v>0</v>
      </c>
      <c r="I688">
        <v>0</v>
      </c>
      <c r="J688" t="str">
        <f>VLOOKUP(B688,[1]Sheet1!$A$1:$B$12,2,TRUE)</f>
        <v>20-24</v>
      </c>
      <c r="K688" t="str">
        <f t="shared" si="20"/>
        <v>Not Diabetes</v>
      </c>
      <c r="L688" t="str">
        <f t="shared" si="21"/>
        <v>Healthy Weight</v>
      </c>
    </row>
    <row r="689" spans="1:12" x14ac:dyDescent="0.3">
      <c r="A689">
        <v>688</v>
      </c>
      <c r="B689">
        <v>29</v>
      </c>
      <c r="C689" t="s">
        <v>15</v>
      </c>
      <c r="D689">
        <v>28.3</v>
      </c>
      <c r="E689">
        <v>0.18099999999999999</v>
      </c>
      <c r="F689">
        <v>107</v>
      </c>
      <c r="G689">
        <v>0</v>
      </c>
      <c r="H689">
        <v>0</v>
      </c>
      <c r="I689">
        <v>19</v>
      </c>
      <c r="J689" t="str">
        <f>VLOOKUP(B689,[1]Sheet1!$A$1:$B$12,2,TRUE)</f>
        <v>25-29</v>
      </c>
      <c r="K689" t="str">
        <f t="shared" si="20"/>
        <v>Not Diabetes</v>
      </c>
      <c r="L689" t="str">
        <f t="shared" si="21"/>
        <v>Overweight</v>
      </c>
    </row>
    <row r="690" spans="1:12" x14ac:dyDescent="0.3">
      <c r="A690">
        <v>689</v>
      </c>
      <c r="B690">
        <v>23</v>
      </c>
      <c r="C690" t="s">
        <v>15</v>
      </c>
      <c r="D690">
        <v>24.1</v>
      </c>
      <c r="E690">
        <v>0.82799999999999996</v>
      </c>
      <c r="F690">
        <v>140</v>
      </c>
      <c r="G690">
        <v>180</v>
      </c>
      <c r="H690">
        <v>0</v>
      </c>
      <c r="I690">
        <v>26</v>
      </c>
      <c r="J690" t="str">
        <f>VLOOKUP(B690,[1]Sheet1!$A$1:$B$12,2,TRUE)</f>
        <v>20-24</v>
      </c>
      <c r="K690" t="str">
        <f t="shared" si="20"/>
        <v>Not Diabetes</v>
      </c>
      <c r="L690" t="str">
        <f t="shared" si="21"/>
        <v>Healthy Weight</v>
      </c>
    </row>
    <row r="691" spans="1:12" x14ac:dyDescent="0.3">
      <c r="A691">
        <v>690</v>
      </c>
      <c r="B691">
        <v>46</v>
      </c>
      <c r="C691" t="s">
        <v>15</v>
      </c>
      <c r="D691">
        <v>46.1</v>
      </c>
      <c r="E691">
        <v>0.33500000000000002</v>
      </c>
      <c r="F691">
        <v>144</v>
      </c>
      <c r="G691">
        <v>180</v>
      </c>
      <c r="H691">
        <v>1</v>
      </c>
      <c r="I691">
        <v>46</v>
      </c>
      <c r="J691" t="str">
        <f>VLOOKUP(B691,[1]Sheet1!$A$1:$B$12,2,TRUE)</f>
        <v>45-49</v>
      </c>
      <c r="K691" t="str">
        <f t="shared" si="20"/>
        <v>Diabetes</v>
      </c>
      <c r="L691" t="str">
        <f t="shared" si="21"/>
        <v>Obese</v>
      </c>
    </row>
    <row r="692" spans="1:12" x14ac:dyDescent="0.3">
      <c r="A692">
        <v>691</v>
      </c>
      <c r="B692">
        <v>34</v>
      </c>
      <c r="C692" t="s">
        <v>15</v>
      </c>
      <c r="D692">
        <v>24.6</v>
      </c>
      <c r="E692">
        <v>0.85599999999999998</v>
      </c>
      <c r="F692">
        <v>107</v>
      </c>
      <c r="G692">
        <v>0</v>
      </c>
      <c r="H692">
        <v>0</v>
      </c>
      <c r="I692">
        <v>0</v>
      </c>
      <c r="J692" t="str">
        <f>VLOOKUP(B692,[1]Sheet1!$A$1:$B$12,2,TRUE)</f>
        <v>30-34</v>
      </c>
      <c r="K692" t="str">
        <f t="shared" si="20"/>
        <v>Not Diabetes</v>
      </c>
      <c r="L692" t="str">
        <f t="shared" si="21"/>
        <v>Healthy Weight</v>
      </c>
    </row>
    <row r="693" spans="1:12" x14ac:dyDescent="0.3">
      <c r="A693">
        <v>692</v>
      </c>
      <c r="B693">
        <v>44</v>
      </c>
      <c r="C693" t="s">
        <v>15</v>
      </c>
      <c r="D693">
        <v>42.3</v>
      </c>
      <c r="E693">
        <v>0.25700000000000001</v>
      </c>
      <c r="F693">
        <v>158</v>
      </c>
      <c r="G693">
        <v>0</v>
      </c>
      <c r="H693">
        <v>1</v>
      </c>
      <c r="I693">
        <v>0</v>
      </c>
      <c r="J693" t="str">
        <f>VLOOKUP(B693,[1]Sheet1!$A$1:$B$12,2,TRUE)</f>
        <v>40-44</v>
      </c>
      <c r="K693" t="str">
        <f t="shared" si="20"/>
        <v>Diabetes</v>
      </c>
      <c r="L693" t="str">
        <f t="shared" si="21"/>
        <v>Obese</v>
      </c>
    </row>
    <row r="694" spans="1:12" x14ac:dyDescent="0.3">
      <c r="A694">
        <v>693</v>
      </c>
      <c r="B694">
        <v>23</v>
      </c>
      <c r="C694" t="s">
        <v>15</v>
      </c>
      <c r="D694">
        <v>39.1</v>
      </c>
      <c r="E694">
        <v>0.88600000000000001</v>
      </c>
      <c r="F694">
        <v>121</v>
      </c>
      <c r="G694">
        <v>95</v>
      </c>
      <c r="H694">
        <v>0</v>
      </c>
      <c r="I694">
        <v>32</v>
      </c>
      <c r="J694" t="str">
        <f>VLOOKUP(B694,[1]Sheet1!$A$1:$B$12,2,TRUE)</f>
        <v>20-24</v>
      </c>
      <c r="K694" t="str">
        <f t="shared" si="20"/>
        <v>Not Diabetes</v>
      </c>
      <c r="L694" t="str">
        <f t="shared" si="21"/>
        <v>Obese</v>
      </c>
    </row>
    <row r="695" spans="1:12" x14ac:dyDescent="0.3">
      <c r="A695">
        <v>694</v>
      </c>
      <c r="B695">
        <v>43</v>
      </c>
      <c r="C695" t="s">
        <v>15</v>
      </c>
      <c r="D695">
        <v>38.5</v>
      </c>
      <c r="E695">
        <v>0.439</v>
      </c>
      <c r="F695">
        <v>129</v>
      </c>
      <c r="G695">
        <v>125</v>
      </c>
      <c r="H695">
        <v>1</v>
      </c>
      <c r="I695">
        <v>49</v>
      </c>
      <c r="J695" t="str">
        <f>VLOOKUP(B695,[1]Sheet1!$A$1:$B$12,2,TRUE)</f>
        <v>40-44</v>
      </c>
      <c r="K695" t="str">
        <f t="shared" si="20"/>
        <v>Diabetes</v>
      </c>
      <c r="L695" t="str">
        <f t="shared" si="21"/>
        <v>Obese</v>
      </c>
    </row>
    <row r="696" spans="1:12" x14ac:dyDescent="0.3">
      <c r="A696">
        <v>695</v>
      </c>
      <c r="B696">
        <v>25</v>
      </c>
      <c r="C696" t="s">
        <v>15</v>
      </c>
      <c r="D696">
        <v>23.5</v>
      </c>
      <c r="E696">
        <v>0.191</v>
      </c>
      <c r="F696">
        <v>90</v>
      </c>
      <c r="G696">
        <v>0</v>
      </c>
      <c r="H696">
        <v>0</v>
      </c>
      <c r="I696">
        <v>0</v>
      </c>
      <c r="J696" t="str">
        <f>VLOOKUP(B696,[1]Sheet1!$A$1:$B$12,2,TRUE)</f>
        <v>25-29</v>
      </c>
      <c r="K696" t="str">
        <f t="shared" si="20"/>
        <v>Not Diabetes</v>
      </c>
      <c r="L696" t="str">
        <f t="shared" si="21"/>
        <v>Healthy Weight</v>
      </c>
    </row>
    <row r="697" spans="1:12" x14ac:dyDescent="0.3">
      <c r="A697">
        <v>696</v>
      </c>
      <c r="B697">
        <v>43</v>
      </c>
      <c r="C697" t="s">
        <v>15</v>
      </c>
      <c r="D697">
        <v>30.4</v>
      </c>
      <c r="E697">
        <v>0.128</v>
      </c>
      <c r="F697">
        <v>142</v>
      </c>
      <c r="G697">
        <v>480</v>
      </c>
      <c r="H697">
        <v>1</v>
      </c>
      <c r="I697">
        <v>24</v>
      </c>
      <c r="J697" t="str">
        <f>VLOOKUP(B697,[1]Sheet1!$A$1:$B$12,2,TRUE)</f>
        <v>40-44</v>
      </c>
      <c r="K697" t="str">
        <f t="shared" si="20"/>
        <v>Diabetes</v>
      </c>
      <c r="L697" t="str">
        <f t="shared" si="21"/>
        <v>Obese</v>
      </c>
    </row>
    <row r="698" spans="1:12" x14ac:dyDescent="0.3">
      <c r="A698">
        <v>697</v>
      </c>
      <c r="B698">
        <v>31</v>
      </c>
      <c r="C698" t="s">
        <v>15</v>
      </c>
      <c r="D698">
        <v>29.9</v>
      </c>
      <c r="E698">
        <v>0.26800000000000002</v>
      </c>
      <c r="F698">
        <v>169</v>
      </c>
      <c r="G698">
        <v>125</v>
      </c>
      <c r="H698">
        <v>1</v>
      </c>
      <c r="I698">
        <v>19</v>
      </c>
      <c r="J698" t="str">
        <f>VLOOKUP(B698,[1]Sheet1!$A$1:$B$12,2,TRUE)</f>
        <v>30-34</v>
      </c>
      <c r="K698" t="str">
        <f t="shared" si="20"/>
        <v>Diabetes</v>
      </c>
      <c r="L698" t="str">
        <f t="shared" si="21"/>
        <v>Overweight</v>
      </c>
    </row>
    <row r="699" spans="1:12" x14ac:dyDescent="0.3">
      <c r="A699">
        <v>698</v>
      </c>
      <c r="B699">
        <v>22</v>
      </c>
      <c r="C699" t="s">
        <v>15</v>
      </c>
      <c r="D699">
        <v>25</v>
      </c>
      <c r="E699">
        <v>0.253</v>
      </c>
      <c r="F699">
        <v>99</v>
      </c>
      <c r="G699">
        <v>0</v>
      </c>
      <c r="H699">
        <v>0</v>
      </c>
      <c r="I699">
        <v>0</v>
      </c>
      <c r="J699" t="str">
        <f>VLOOKUP(B699,[1]Sheet1!$A$1:$B$12,2,TRUE)</f>
        <v>20-24</v>
      </c>
      <c r="K699" t="str">
        <f t="shared" si="20"/>
        <v>Not Diabetes</v>
      </c>
      <c r="L699" t="str">
        <f t="shared" si="21"/>
        <v>Overweight</v>
      </c>
    </row>
    <row r="700" spans="1:12" x14ac:dyDescent="0.3">
      <c r="A700">
        <v>699</v>
      </c>
      <c r="B700">
        <v>28</v>
      </c>
      <c r="C700" t="s">
        <v>15</v>
      </c>
      <c r="D700">
        <v>34.5</v>
      </c>
      <c r="E700">
        <v>0.59799999999999998</v>
      </c>
      <c r="F700">
        <v>127</v>
      </c>
      <c r="G700">
        <v>155</v>
      </c>
      <c r="H700">
        <v>0</v>
      </c>
      <c r="I700">
        <v>11</v>
      </c>
      <c r="J700" t="str">
        <f>VLOOKUP(B700,[1]Sheet1!$A$1:$B$12,2,TRUE)</f>
        <v>25-29</v>
      </c>
      <c r="K700" t="str">
        <f t="shared" si="20"/>
        <v>Not Diabetes</v>
      </c>
      <c r="L700" t="str">
        <f t="shared" si="21"/>
        <v>Obese</v>
      </c>
    </row>
    <row r="701" spans="1:12" x14ac:dyDescent="0.3">
      <c r="A701">
        <v>700</v>
      </c>
      <c r="B701">
        <v>26</v>
      </c>
      <c r="C701" t="s">
        <v>15</v>
      </c>
      <c r="D701">
        <v>44.5</v>
      </c>
      <c r="E701">
        <v>0.90400000000000003</v>
      </c>
      <c r="F701">
        <v>118</v>
      </c>
      <c r="G701">
        <v>0</v>
      </c>
      <c r="H701">
        <v>0</v>
      </c>
      <c r="I701">
        <v>0</v>
      </c>
      <c r="J701" t="str">
        <f>VLOOKUP(B701,[1]Sheet1!$A$1:$B$12,2,TRUE)</f>
        <v>25-29</v>
      </c>
      <c r="K701" t="str">
        <f t="shared" si="20"/>
        <v>Not Diabetes</v>
      </c>
      <c r="L701" t="str">
        <f t="shared" si="21"/>
        <v>Obese</v>
      </c>
    </row>
    <row r="702" spans="1:12" x14ac:dyDescent="0.3">
      <c r="A702">
        <v>701</v>
      </c>
      <c r="B702">
        <v>26</v>
      </c>
      <c r="C702" t="s">
        <v>15</v>
      </c>
      <c r="D702">
        <v>35.9</v>
      </c>
      <c r="E702">
        <v>0.48299999999999998</v>
      </c>
      <c r="F702">
        <v>122</v>
      </c>
      <c r="G702">
        <v>200</v>
      </c>
      <c r="H702">
        <v>0</v>
      </c>
      <c r="I702">
        <v>27</v>
      </c>
      <c r="J702" t="str">
        <f>VLOOKUP(B702,[1]Sheet1!$A$1:$B$12,2,TRUE)</f>
        <v>25-29</v>
      </c>
      <c r="K702" t="str">
        <f t="shared" si="20"/>
        <v>Not Diabetes</v>
      </c>
      <c r="L702" t="str">
        <f t="shared" si="21"/>
        <v>Obese</v>
      </c>
    </row>
    <row r="703" spans="1:12" x14ac:dyDescent="0.3">
      <c r="A703">
        <v>702</v>
      </c>
      <c r="B703">
        <v>49</v>
      </c>
      <c r="C703" t="s">
        <v>15</v>
      </c>
      <c r="D703">
        <v>27.6</v>
      </c>
      <c r="E703">
        <v>0.56499999999999995</v>
      </c>
      <c r="F703">
        <v>125</v>
      </c>
      <c r="G703">
        <v>0</v>
      </c>
      <c r="H703">
        <v>1</v>
      </c>
      <c r="I703">
        <v>31</v>
      </c>
      <c r="J703" t="str">
        <f>VLOOKUP(B703,[1]Sheet1!$A$1:$B$12,2,TRUE)</f>
        <v>45-49</v>
      </c>
      <c r="K703" t="str">
        <f t="shared" si="20"/>
        <v>Diabetes</v>
      </c>
      <c r="L703" t="str">
        <f t="shared" si="21"/>
        <v>Overweight</v>
      </c>
    </row>
    <row r="704" spans="1:12" x14ac:dyDescent="0.3">
      <c r="A704">
        <v>703</v>
      </c>
      <c r="B704">
        <v>52</v>
      </c>
      <c r="C704" t="s">
        <v>15</v>
      </c>
      <c r="D704">
        <v>35</v>
      </c>
      <c r="E704">
        <v>0.90500000000000003</v>
      </c>
      <c r="F704">
        <v>168</v>
      </c>
      <c r="G704">
        <v>0</v>
      </c>
      <c r="H704">
        <v>1</v>
      </c>
      <c r="I704">
        <v>29</v>
      </c>
      <c r="J704" t="str">
        <f>VLOOKUP(B704,[1]Sheet1!$A$1:$B$12,2,TRUE)</f>
        <v>50-54</v>
      </c>
      <c r="K704" t="str">
        <f t="shared" si="20"/>
        <v>Diabetes</v>
      </c>
      <c r="L704" t="str">
        <f t="shared" si="21"/>
        <v>Obese</v>
      </c>
    </row>
    <row r="705" spans="1:12" x14ac:dyDescent="0.3">
      <c r="A705">
        <v>704</v>
      </c>
      <c r="B705">
        <v>41</v>
      </c>
      <c r="C705" t="s">
        <v>15</v>
      </c>
      <c r="D705">
        <v>38.5</v>
      </c>
      <c r="E705">
        <v>0.30399999999999999</v>
      </c>
      <c r="F705">
        <v>129</v>
      </c>
      <c r="G705">
        <v>0</v>
      </c>
      <c r="H705">
        <v>0</v>
      </c>
      <c r="I705">
        <v>0</v>
      </c>
      <c r="J705" t="str">
        <f>VLOOKUP(B705,[1]Sheet1!$A$1:$B$12,2,TRUE)</f>
        <v>40-44</v>
      </c>
      <c r="K705" t="str">
        <f t="shared" si="20"/>
        <v>Not Diabetes</v>
      </c>
      <c r="L705" t="str">
        <f t="shared" si="21"/>
        <v>Obese</v>
      </c>
    </row>
    <row r="706" spans="1:12" x14ac:dyDescent="0.3">
      <c r="A706">
        <v>705</v>
      </c>
      <c r="B706">
        <v>27</v>
      </c>
      <c r="C706" t="s">
        <v>15</v>
      </c>
      <c r="D706">
        <v>28.4</v>
      </c>
      <c r="E706">
        <v>0.11799999999999999</v>
      </c>
      <c r="F706">
        <v>110</v>
      </c>
      <c r="G706">
        <v>100</v>
      </c>
      <c r="H706">
        <v>0</v>
      </c>
      <c r="I706">
        <v>20</v>
      </c>
      <c r="J706" t="str">
        <f>VLOOKUP(B706,[1]Sheet1!$A$1:$B$12,2,TRUE)</f>
        <v>25-29</v>
      </c>
      <c r="K706" t="str">
        <f t="shared" si="20"/>
        <v>Not Diabetes</v>
      </c>
      <c r="L706" t="str">
        <f t="shared" si="21"/>
        <v>Overweight</v>
      </c>
    </row>
    <row r="707" spans="1:12" x14ac:dyDescent="0.3">
      <c r="A707">
        <v>706</v>
      </c>
      <c r="B707">
        <v>28</v>
      </c>
      <c r="C707" t="s">
        <v>15</v>
      </c>
      <c r="D707">
        <v>39.799999999999997</v>
      </c>
      <c r="E707">
        <v>0.17699999999999999</v>
      </c>
      <c r="F707">
        <v>80</v>
      </c>
      <c r="G707">
        <v>0</v>
      </c>
      <c r="H707">
        <v>0</v>
      </c>
      <c r="I707">
        <v>36</v>
      </c>
      <c r="J707" t="str">
        <f>VLOOKUP(B707,[1]Sheet1!$A$1:$B$12,2,TRUE)</f>
        <v>25-29</v>
      </c>
      <c r="K707" t="str">
        <f t="shared" ref="K707:K769" si="22">IF(H707=0,"Not Diabetes","Diabetes")</f>
        <v>Not Diabetes</v>
      </c>
      <c r="L707" t="str">
        <f t="shared" si="21"/>
        <v>Obese</v>
      </c>
    </row>
    <row r="708" spans="1:12" x14ac:dyDescent="0.3">
      <c r="A708">
        <v>707</v>
      </c>
      <c r="B708">
        <v>30</v>
      </c>
      <c r="C708" t="s">
        <v>15</v>
      </c>
      <c r="D708">
        <v>0</v>
      </c>
      <c r="E708">
        <v>0.26100000000000001</v>
      </c>
      <c r="F708">
        <v>115</v>
      </c>
      <c r="G708">
        <v>0</v>
      </c>
      <c r="H708">
        <v>1</v>
      </c>
      <c r="I708">
        <v>0</v>
      </c>
      <c r="J708" t="str">
        <f>VLOOKUP(B708,[1]Sheet1!$A$1:$B$12,2,TRUE)</f>
        <v>30-34</v>
      </c>
      <c r="K708" t="str">
        <f t="shared" si="22"/>
        <v>Diabetes</v>
      </c>
      <c r="L708" t="str">
        <f t="shared" ref="L708:L769" si="23">IF(D708&gt;30,"Obese",IF(D708&gt;=25,"Overweight",IF(D708&gt;=18.5,"Healthy Weight","Underweight")))</f>
        <v>Underweight</v>
      </c>
    </row>
    <row r="709" spans="1:12" x14ac:dyDescent="0.3">
      <c r="A709">
        <v>708</v>
      </c>
      <c r="B709">
        <v>22</v>
      </c>
      <c r="C709" t="s">
        <v>15</v>
      </c>
      <c r="D709">
        <v>34.4</v>
      </c>
      <c r="E709">
        <v>0.17599999999999999</v>
      </c>
      <c r="F709">
        <v>127</v>
      </c>
      <c r="G709">
        <v>335</v>
      </c>
      <c r="H709">
        <v>0</v>
      </c>
      <c r="I709">
        <v>21</v>
      </c>
      <c r="J709" t="str">
        <f>VLOOKUP(B709,[1]Sheet1!$A$1:$B$12,2,TRUE)</f>
        <v>20-24</v>
      </c>
      <c r="K709" t="str">
        <f t="shared" si="22"/>
        <v>Not Diabetes</v>
      </c>
      <c r="L709" t="str">
        <f t="shared" si="23"/>
        <v>Obese</v>
      </c>
    </row>
    <row r="710" spans="1:12" x14ac:dyDescent="0.3">
      <c r="A710">
        <v>709</v>
      </c>
      <c r="B710">
        <v>45</v>
      </c>
      <c r="C710" t="s">
        <v>15</v>
      </c>
      <c r="D710">
        <v>32.799999999999997</v>
      </c>
      <c r="E710">
        <v>0.14799999999999999</v>
      </c>
      <c r="F710">
        <v>164</v>
      </c>
      <c r="G710">
        <v>0</v>
      </c>
      <c r="H710">
        <v>1</v>
      </c>
      <c r="I710">
        <v>0</v>
      </c>
      <c r="J710" t="str">
        <f>VLOOKUP(B710,[1]Sheet1!$A$1:$B$12,2,TRUE)</f>
        <v>45-49</v>
      </c>
      <c r="K710" t="str">
        <f t="shared" si="22"/>
        <v>Diabetes</v>
      </c>
      <c r="L710" t="str">
        <f t="shared" si="23"/>
        <v>Obese</v>
      </c>
    </row>
    <row r="711" spans="1:12" x14ac:dyDescent="0.3">
      <c r="A711">
        <v>710</v>
      </c>
      <c r="B711">
        <v>23</v>
      </c>
      <c r="C711" t="s">
        <v>15</v>
      </c>
      <c r="D711">
        <v>38</v>
      </c>
      <c r="E711">
        <v>0.67400000000000004</v>
      </c>
      <c r="F711">
        <v>93</v>
      </c>
      <c r="G711">
        <v>160</v>
      </c>
      <c r="H711">
        <v>1</v>
      </c>
      <c r="I711">
        <v>32</v>
      </c>
      <c r="J711" t="str">
        <f>VLOOKUP(B711,[1]Sheet1!$A$1:$B$12,2,TRUE)</f>
        <v>20-24</v>
      </c>
      <c r="K711" t="str">
        <f t="shared" si="22"/>
        <v>Diabetes</v>
      </c>
      <c r="L711" t="str">
        <f t="shared" si="23"/>
        <v>Obese</v>
      </c>
    </row>
    <row r="712" spans="1:12" x14ac:dyDescent="0.3">
      <c r="A712">
        <v>711</v>
      </c>
      <c r="B712">
        <v>24</v>
      </c>
      <c r="C712" t="s">
        <v>15</v>
      </c>
      <c r="D712">
        <v>31.2</v>
      </c>
      <c r="E712">
        <v>0.29499999999999998</v>
      </c>
      <c r="F712">
        <v>158</v>
      </c>
      <c r="G712">
        <v>387</v>
      </c>
      <c r="H712">
        <v>0</v>
      </c>
      <c r="I712">
        <v>13</v>
      </c>
      <c r="J712" t="str">
        <f>VLOOKUP(B712,[1]Sheet1!$A$1:$B$12,2,TRUE)</f>
        <v>20-24</v>
      </c>
      <c r="K712" t="str">
        <f t="shared" si="22"/>
        <v>Not Diabetes</v>
      </c>
      <c r="L712" t="str">
        <f t="shared" si="23"/>
        <v>Obese</v>
      </c>
    </row>
    <row r="713" spans="1:12" x14ac:dyDescent="0.3">
      <c r="A713">
        <v>712</v>
      </c>
      <c r="B713">
        <v>40</v>
      </c>
      <c r="C713" t="s">
        <v>15</v>
      </c>
      <c r="D713">
        <v>29.6</v>
      </c>
      <c r="E713">
        <v>0.439</v>
      </c>
      <c r="F713">
        <v>126</v>
      </c>
      <c r="G713">
        <v>22</v>
      </c>
      <c r="H713">
        <v>0</v>
      </c>
      <c r="I713">
        <v>27</v>
      </c>
      <c r="J713" t="str">
        <f>VLOOKUP(B713,[1]Sheet1!$A$1:$B$12,2,TRUE)</f>
        <v>40-44</v>
      </c>
      <c r="K713" t="str">
        <f t="shared" si="22"/>
        <v>Not Diabetes</v>
      </c>
      <c r="L713" t="str">
        <f t="shared" si="23"/>
        <v>Overweight</v>
      </c>
    </row>
    <row r="714" spans="1:12" x14ac:dyDescent="0.3">
      <c r="A714">
        <v>713</v>
      </c>
      <c r="B714">
        <v>38</v>
      </c>
      <c r="C714" t="s">
        <v>15</v>
      </c>
      <c r="D714">
        <v>41.2</v>
      </c>
      <c r="E714">
        <v>0.441</v>
      </c>
      <c r="F714">
        <v>129</v>
      </c>
      <c r="G714">
        <v>0</v>
      </c>
      <c r="H714">
        <v>1</v>
      </c>
      <c r="I714">
        <v>36</v>
      </c>
      <c r="J714" t="str">
        <f>VLOOKUP(B714,[1]Sheet1!$A$1:$B$12,2,TRUE)</f>
        <v>35-39</v>
      </c>
      <c r="K714" t="str">
        <f t="shared" si="22"/>
        <v>Diabetes</v>
      </c>
      <c r="L714" t="str">
        <f t="shared" si="23"/>
        <v>Obese</v>
      </c>
    </row>
    <row r="715" spans="1:12" x14ac:dyDescent="0.3">
      <c r="A715">
        <v>714</v>
      </c>
      <c r="B715">
        <v>21</v>
      </c>
      <c r="C715" t="s">
        <v>15</v>
      </c>
      <c r="D715">
        <v>26.4</v>
      </c>
      <c r="E715">
        <v>0.35199999999999998</v>
      </c>
      <c r="F715">
        <v>134</v>
      </c>
      <c r="G715">
        <v>291</v>
      </c>
      <c r="H715">
        <v>0</v>
      </c>
      <c r="I715">
        <v>20</v>
      </c>
      <c r="J715" t="str">
        <f>VLOOKUP(B715,[1]Sheet1!$A$1:$B$12,2,TRUE)</f>
        <v>20-24</v>
      </c>
      <c r="K715" t="str">
        <f t="shared" si="22"/>
        <v>Not Diabetes</v>
      </c>
      <c r="L715" t="str">
        <f t="shared" si="23"/>
        <v>Overweight</v>
      </c>
    </row>
    <row r="716" spans="1:12" x14ac:dyDescent="0.3">
      <c r="A716">
        <v>715</v>
      </c>
      <c r="B716">
        <v>32</v>
      </c>
      <c r="C716" t="s">
        <v>15</v>
      </c>
      <c r="D716">
        <v>29.5</v>
      </c>
      <c r="E716">
        <v>0.121</v>
      </c>
      <c r="F716">
        <v>102</v>
      </c>
      <c r="G716">
        <v>0</v>
      </c>
      <c r="H716">
        <v>0</v>
      </c>
      <c r="I716">
        <v>0</v>
      </c>
      <c r="J716" t="str">
        <f>VLOOKUP(B716,[1]Sheet1!$A$1:$B$12,2,TRUE)</f>
        <v>30-34</v>
      </c>
      <c r="K716" t="str">
        <f t="shared" si="22"/>
        <v>Not Diabetes</v>
      </c>
      <c r="L716" t="str">
        <f t="shared" si="23"/>
        <v>Overweight</v>
      </c>
    </row>
    <row r="717" spans="1:12" x14ac:dyDescent="0.3">
      <c r="A717">
        <v>716</v>
      </c>
      <c r="B717">
        <v>34</v>
      </c>
      <c r="C717" t="s">
        <v>15</v>
      </c>
      <c r="D717">
        <v>33.9</v>
      </c>
      <c r="E717">
        <v>0.82599999999999996</v>
      </c>
      <c r="F717">
        <v>187</v>
      </c>
      <c r="G717">
        <v>392</v>
      </c>
      <c r="H717">
        <v>1</v>
      </c>
      <c r="I717">
        <v>33</v>
      </c>
      <c r="J717" t="str">
        <f>VLOOKUP(B717,[1]Sheet1!$A$1:$B$12,2,TRUE)</f>
        <v>30-34</v>
      </c>
      <c r="K717" t="str">
        <f t="shared" si="22"/>
        <v>Diabetes</v>
      </c>
      <c r="L717" t="str">
        <f t="shared" si="23"/>
        <v>Obese</v>
      </c>
    </row>
    <row r="718" spans="1:12" x14ac:dyDescent="0.3">
      <c r="A718">
        <v>717</v>
      </c>
      <c r="B718">
        <v>31</v>
      </c>
      <c r="C718" t="s">
        <v>15</v>
      </c>
      <c r="D718">
        <v>33.799999999999997</v>
      </c>
      <c r="E718">
        <v>0.97</v>
      </c>
      <c r="F718">
        <v>173</v>
      </c>
      <c r="G718">
        <v>185</v>
      </c>
      <c r="H718">
        <v>1</v>
      </c>
      <c r="I718">
        <v>39</v>
      </c>
      <c r="J718" t="str">
        <f>VLOOKUP(B718,[1]Sheet1!$A$1:$B$12,2,TRUE)</f>
        <v>30-34</v>
      </c>
      <c r="K718" t="str">
        <f t="shared" si="22"/>
        <v>Diabetes</v>
      </c>
      <c r="L718" t="str">
        <f t="shared" si="23"/>
        <v>Obese</v>
      </c>
    </row>
    <row r="719" spans="1:12" x14ac:dyDescent="0.3">
      <c r="A719">
        <v>718</v>
      </c>
      <c r="B719">
        <v>56</v>
      </c>
      <c r="C719" t="s">
        <v>15</v>
      </c>
      <c r="D719">
        <v>23.1</v>
      </c>
      <c r="E719">
        <v>0.59499999999999997</v>
      </c>
      <c r="F719">
        <v>94</v>
      </c>
      <c r="G719">
        <v>0</v>
      </c>
      <c r="H719">
        <v>0</v>
      </c>
      <c r="I719">
        <v>18</v>
      </c>
      <c r="J719" t="str">
        <f>VLOOKUP(B719,[1]Sheet1!$A$1:$B$12,2,TRUE)</f>
        <v>55-59</v>
      </c>
      <c r="K719" t="str">
        <f t="shared" si="22"/>
        <v>Not Diabetes</v>
      </c>
      <c r="L719" t="str">
        <f t="shared" si="23"/>
        <v>Healthy Weight</v>
      </c>
    </row>
    <row r="720" spans="1:12" x14ac:dyDescent="0.3">
      <c r="A720">
        <v>719</v>
      </c>
      <c r="B720">
        <v>24</v>
      </c>
      <c r="C720" t="s">
        <v>15</v>
      </c>
      <c r="D720">
        <v>35.5</v>
      </c>
      <c r="E720">
        <v>0.41499999999999998</v>
      </c>
      <c r="F720">
        <v>108</v>
      </c>
      <c r="G720">
        <v>178</v>
      </c>
      <c r="H720">
        <v>0</v>
      </c>
      <c r="I720">
        <v>46</v>
      </c>
      <c r="J720" t="str">
        <f>VLOOKUP(B720,[1]Sheet1!$A$1:$B$12,2,TRUE)</f>
        <v>20-24</v>
      </c>
      <c r="K720" t="str">
        <f t="shared" si="22"/>
        <v>Not Diabetes</v>
      </c>
      <c r="L720" t="str">
        <f t="shared" si="23"/>
        <v>Obese</v>
      </c>
    </row>
    <row r="721" spans="1:12" x14ac:dyDescent="0.3">
      <c r="A721">
        <v>720</v>
      </c>
      <c r="B721">
        <v>52</v>
      </c>
      <c r="C721" t="s">
        <v>15</v>
      </c>
      <c r="D721">
        <v>35.6</v>
      </c>
      <c r="E721">
        <v>0.378</v>
      </c>
      <c r="F721">
        <v>97</v>
      </c>
      <c r="G721">
        <v>0</v>
      </c>
      <c r="H721">
        <v>1</v>
      </c>
      <c r="I721">
        <v>27</v>
      </c>
      <c r="J721" t="str">
        <f>VLOOKUP(B721,[1]Sheet1!$A$1:$B$12,2,TRUE)</f>
        <v>50-54</v>
      </c>
      <c r="K721" t="str">
        <f t="shared" si="22"/>
        <v>Diabetes</v>
      </c>
      <c r="L721" t="str">
        <f t="shared" si="23"/>
        <v>Obese</v>
      </c>
    </row>
    <row r="722" spans="1:12" x14ac:dyDescent="0.3">
      <c r="A722">
        <v>721</v>
      </c>
      <c r="B722">
        <v>34</v>
      </c>
      <c r="C722" t="s">
        <v>15</v>
      </c>
      <c r="D722">
        <v>29.3</v>
      </c>
      <c r="E722">
        <v>0.317</v>
      </c>
      <c r="F722">
        <v>83</v>
      </c>
      <c r="G722">
        <v>0</v>
      </c>
      <c r="H722">
        <v>0</v>
      </c>
      <c r="I722">
        <v>19</v>
      </c>
      <c r="J722" t="str">
        <f>VLOOKUP(B722,[1]Sheet1!$A$1:$B$12,2,TRUE)</f>
        <v>30-34</v>
      </c>
      <c r="K722" t="str">
        <f t="shared" si="22"/>
        <v>Not Diabetes</v>
      </c>
      <c r="L722" t="str">
        <f t="shared" si="23"/>
        <v>Overweight</v>
      </c>
    </row>
    <row r="723" spans="1:12" x14ac:dyDescent="0.3">
      <c r="A723">
        <v>722</v>
      </c>
      <c r="B723">
        <v>21</v>
      </c>
      <c r="C723" t="s">
        <v>15</v>
      </c>
      <c r="D723">
        <v>38.1</v>
      </c>
      <c r="E723">
        <v>0.28899999999999998</v>
      </c>
      <c r="F723">
        <v>114</v>
      </c>
      <c r="G723">
        <v>200</v>
      </c>
      <c r="H723">
        <v>0</v>
      </c>
      <c r="I723">
        <v>36</v>
      </c>
      <c r="J723" t="str">
        <f>VLOOKUP(B723,[1]Sheet1!$A$1:$B$12,2,TRUE)</f>
        <v>20-24</v>
      </c>
      <c r="K723" t="str">
        <f t="shared" si="22"/>
        <v>Not Diabetes</v>
      </c>
      <c r="L723" t="str">
        <f t="shared" si="23"/>
        <v>Obese</v>
      </c>
    </row>
    <row r="724" spans="1:12" x14ac:dyDescent="0.3">
      <c r="A724">
        <v>723</v>
      </c>
      <c r="B724">
        <v>42</v>
      </c>
      <c r="C724" t="s">
        <v>15</v>
      </c>
      <c r="D724">
        <v>29.3</v>
      </c>
      <c r="E724">
        <v>0.34899999999999998</v>
      </c>
      <c r="F724">
        <v>149</v>
      </c>
      <c r="G724">
        <v>127</v>
      </c>
      <c r="H724">
        <v>1</v>
      </c>
      <c r="I724">
        <v>29</v>
      </c>
      <c r="J724" t="str">
        <f>VLOOKUP(B724,[1]Sheet1!$A$1:$B$12,2,TRUE)</f>
        <v>40-44</v>
      </c>
      <c r="K724" t="str">
        <f t="shared" si="22"/>
        <v>Diabetes</v>
      </c>
      <c r="L724" t="str">
        <f t="shared" si="23"/>
        <v>Overweight</v>
      </c>
    </row>
    <row r="725" spans="1:12" x14ac:dyDescent="0.3">
      <c r="A725">
        <v>724</v>
      </c>
      <c r="B725">
        <v>42</v>
      </c>
      <c r="C725" t="s">
        <v>15</v>
      </c>
      <c r="D725">
        <v>39.1</v>
      </c>
      <c r="E725">
        <v>0.251</v>
      </c>
      <c r="F725">
        <v>117</v>
      </c>
      <c r="G725">
        <v>105</v>
      </c>
      <c r="H725">
        <v>0</v>
      </c>
      <c r="I725">
        <v>30</v>
      </c>
      <c r="J725" t="str">
        <f>VLOOKUP(B725,[1]Sheet1!$A$1:$B$12,2,TRUE)</f>
        <v>40-44</v>
      </c>
      <c r="K725" t="str">
        <f t="shared" si="22"/>
        <v>Not Diabetes</v>
      </c>
      <c r="L725" t="str">
        <f t="shared" si="23"/>
        <v>Obese</v>
      </c>
    </row>
    <row r="726" spans="1:12" x14ac:dyDescent="0.3">
      <c r="A726">
        <v>725</v>
      </c>
      <c r="B726">
        <v>45</v>
      </c>
      <c r="C726" t="s">
        <v>15</v>
      </c>
      <c r="D726">
        <v>32.799999999999997</v>
      </c>
      <c r="E726">
        <v>0.26500000000000001</v>
      </c>
      <c r="F726">
        <v>111</v>
      </c>
      <c r="G726">
        <v>0</v>
      </c>
      <c r="H726">
        <v>0</v>
      </c>
      <c r="I726">
        <v>0</v>
      </c>
      <c r="J726" t="str">
        <f>VLOOKUP(B726,[1]Sheet1!$A$1:$B$12,2,TRUE)</f>
        <v>45-49</v>
      </c>
      <c r="K726" t="str">
        <f t="shared" si="22"/>
        <v>Not Diabetes</v>
      </c>
      <c r="L726" t="str">
        <f t="shared" si="23"/>
        <v>Obese</v>
      </c>
    </row>
    <row r="727" spans="1:12" x14ac:dyDescent="0.3">
      <c r="A727">
        <v>726</v>
      </c>
      <c r="B727">
        <v>38</v>
      </c>
      <c r="C727" t="s">
        <v>15</v>
      </c>
      <c r="D727">
        <v>39.4</v>
      </c>
      <c r="E727">
        <v>0.23599999999999999</v>
      </c>
      <c r="F727">
        <v>112</v>
      </c>
      <c r="G727">
        <v>0</v>
      </c>
      <c r="H727">
        <v>0</v>
      </c>
      <c r="I727">
        <v>40</v>
      </c>
      <c r="J727" t="str">
        <f>VLOOKUP(B727,[1]Sheet1!$A$1:$B$12,2,TRUE)</f>
        <v>35-39</v>
      </c>
      <c r="K727" t="str">
        <f t="shared" si="22"/>
        <v>Not Diabetes</v>
      </c>
      <c r="L727" t="str">
        <f t="shared" si="23"/>
        <v>Obese</v>
      </c>
    </row>
    <row r="728" spans="1:12" x14ac:dyDescent="0.3">
      <c r="A728">
        <v>727</v>
      </c>
      <c r="B728">
        <v>25</v>
      </c>
      <c r="C728" t="s">
        <v>15</v>
      </c>
      <c r="D728">
        <v>36.1</v>
      </c>
      <c r="E728">
        <v>0.496</v>
      </c>
      <c r="F728">
        <v>116</v>
      </c>
      <c r="G728">
        <v>180</v>
      </c>
      <c r="H728">
        <v>0</v>
      </c>
      <c r="I728">
        <v>29</v>
      </c>
      <c r="J728" t="str">
        <f>VLOOKUP(B728,[1]Sheet1!$A$1:$B$12,2,TRUE)</f>
        <v>25-29</v>
      </c>
      <c r="K728" t="str">
        <f t="shared" si="22"/>
        <v>Not Diabetes</v>
      </c>
      <c r="L728" t="str">
        <f t="shared" si="23"/>
        <v>Obese</v>
      </c>
    </row>
    <row r="729" spans="1:12" x14ac:dyDescent="0.3">
      <c r="A729">
        <v>728</v>
      </c>
      <c r="B729">
        <v>22</v>
      </c>
      <c r="C729" t="s">
        <v>15</v>
      </c>
      <c r="D729">
        <v>32.4</v>
      </c>
      <c r="E729">
        <v>0.433</v>
      </c>
      <c r="F729">
        <v>141</v>
      </c>
      <c r="G729">
        <v>0</v>
      </c>
      <c r="H729">
        <v>0</v>
      </c>
      <c r="I729">
        <v>26</v>
      </c>
      <c r="J729" t="str">
        <f>VLOOKUP(B729,[1]Sheet1!$A$1:$B$12,2,TRUE)</f>
        <v>20-24</v>
      </c>
      <c r="K729" t="str">
        <f t="shared" si="22"/>
        <v>Not Diabetes</v>
      </c>
      <c r="L729" t="str">
        <f t="shared" si="23"/>
        <v>Obese</v>
      </c>
    </row>
    <row r="730" spans="1:12" x14ac:dyDescent="0.3">
      <c r="A730">
        <v>729</v>
      </c>
      <c r="B730">
        <v>22</v>
      </c>
      <c r="C730" t="s">
        <v>15</v>
      </c>
      <c r="D730">
        <v>22.9</v>
      </c>
      <c r="E730">
        <v>0.32600000000000001</v>
      </c>
      <c r="F730">
        <v>175</v>
      </c>
      <c r="G730">
        <v>0</v>
      </c>
      <c r="H730">
        <v>0</v>
      </c>
      <c r="I730">
        <v>0</v>
      </c>
      <c r="J730" t="str">
        <f>VLOOKUP(B730,[1]Sheet1!$A$1:$B$12,2,TRUE)</f>
        <v>20-24</v>
      </c>
      <c r="K730" t="str">
        <f t="shared" si="22"/>
        <v>Not Diabetes</v>
      </c>
      <c r="L730" t="str">
        <f t="shared" si="23"/>
        <v>Healthy Weight</v>
      </c>
    </row>
    <row r="731" spans="1:12" x14ac:dyDescent="0.3">
      <c r="A731">
        <v>730</v>
      </c>
      <c r="B731">
        <v>22</v>
      </c>
      <c r="C731" t="s">
        <v>15</v>
      </c>
      <c r="D731">
        <v>30.1</v>
      </c>
      <c r="E731">
        <v>0.14099999999999999</v>
      </c>
      <c r="F731">
        <v>92</v>
      </c>
      <c r="G731">
        <v>0</v>
      </c>
      <c r="H731">
        <v>0</v>
      </c>
      <c r="I731">
        <v>0</v>
      </c>
      <c r="J731" t="str">
        <f>VLOOKUP(B731,[1]Sheet1!$A$1:$B$12,2,TRUE)</f>
        <v>20-24</v>
      </c>
      <c r="K731" t="str">
        <f t="shared" si="22"/>
        <v>Not Diabetes</v>
      </c>
      <c r="L731" t="str">
        <f t="shared" si="23"/>
        <v>Obese</v>
      </c>
    </row>
    <row r="732" spans="1:12" x14ac:dyDescent="0.3">
      <c r="A732">
        <v>731</v>
      </c>
      <c r="B732">
        <v>34</v>
      </c>
      <c r="C732" t="s">
        <v>15</v>
      </c>
      <c r="D732">
        <v>28.4</v>
      </c>
      <c r="E732">
        <v>0.32300000000000001</v>
      </c>
      <c r="F732">
        <v>130</v>
      </c>
      <c r="G732">
        <v>79</v>
      </c>
      <c r="H732">
        <v>1</v>
      </c>
      <c r="I732">
        <v>23</v>
      </c>
      <c r="J732" t="str">
        <f>VLOOKUP(B732,[1]Sheet1!$A$1:$B$12,2,TRUE)</f>
        <v>30-34</v>
      </c>
      <c r="K732" t="str">
        <f t="shared" si="22"/>
        <v>Diabetes</v>
      </c>
      <c r="L732" t="str">
        <f t="shared" si="23"/>
        <v>Overweight</v>
      </c>
    </row>
    <row r="733" spans="1:12" x14ac:dyDescent="0.3">
      <c r="A733">
        <v>732</v>
      </c>
      <c r="B733">
        <v>22</v>
      </c>
      <c r="C733" t="s">
        <v>15</v>
      </c>
      <c r="D733">
        <v>28.4</v>
      </c>
      <c r="E733">
        <v>0.25900000000000001</v>
      </c>
      <c r="F733">
        <v>120</v>
      </c>
      <c r="G733">
        <v>0</v>
      </c>
      <c r="H733">
        <v>1</v>
      </c>
      <c r="I733">
        <v>0</v>
      </c>
      <c r="J733" t="str">
        <f>VLOOKUP(B733,[1]Sheet1!$A$1:$B$12,2,TRUE)</f>
        <v>20-24</v>
      </c>
      <c r="K733" t="str">
        <f t="shared" si="22"/>
        <v>Diabetes</v>
      </c>
      <c r="L733" t="str">
        <f t="shared" si="23"/>
        <v>Overweight</v>
      </c>
    </row>
    <row r="734" spans="1:12" x14ac:dyDescent="0.3">
      <c r="A734">
        <v>733</v>
      </c>
      <c r="B734">
        <v>24</v>
      </c>
      <c r="C734" t="s">
        <v>15</v>
      </c>
      <c r="D734">
        <v>44.5</v>
      </c>
      <c r="E734">
        <v>0.64600000000000002</v>
      </c>
      <c r="F734">
        <v>174</v>
      </c>
      <c r="G734">
        <v>120</v>
      </c>
      <c r="H734">
        <v>1</v>
      </c>
      <c r="I734">
        <v>37</v>
      </c>
      <c r="J734" t="str">
        <f>VLOOKUP(B734,[1]Sheet1!$A$1:$B$12,2,TRUE)</f>
        <v>20-24</v>
      </c>
      <c r="K734" t="str">
        <f t="shared" si="22"/>
        <v>Diabetes</v>
      </c>
      <c r="L734" t="str">
        <f t="shared" si="23"/>
        <v>Obese</v>
      </c>
    </row>
    <row r="735" spans="1:12" x14ac:dyDescent="0.3">
      <c r="A735">
        <v>734</v>
      </c>
      <c r="B735">
        <v>22</v>
      </c>
      <c r="C735" t="s">
        <v>15</v>
      </c>
      <c r="D735">
        <v>29</v>
      </c>
      <c r="E735">
        <v>0.42599999999999999</v>
      </c>
      <c r="F735">
        <v>106</v>
      </c>
      <c r="G735">
        <v>165</v>
      </c>
      <c r="H735">
        <v>0</v>
      </c>
      <c r="I735">
        <v>27</v>
      </c>
      <c r="J735" t="str">
        <f>VLOOKUP(B735,[1]Sheet1!$A$1:$B$12,2,TRUE)</f>
        <v>20-24</v>
      </c>
      <c r="K735" t="str">
        <f t="shared" si="22"/>
        <v>Not Diabetes</v>
      </c>
      <c r="L735" t="str">
        <f t="shared" si="23"/>
        <v>Overweight</v>
      </c>
    </row>
    <row r="736" spans="1:12" x14ac:dyDescent="0.3">
      <c r="A736">
        <v>735</v>
      </c>
      <c r="B736">
        <v>53</v>
      </c>
      <c r="C736" t="s">
        <v>15</v>
      </c>
      <c r="D736">
        <v>23.3</v>
      </c>
      <c r="E736">
        <v>0.56000000000000005</v>
      </c>
      <c r="F736">
        <v>105</v>
      </c>
      <c r="G736">
        <v>0</v>
      </c>
      <c r="H736">
        <v>0</v>
      </c>
      <c r="I736">
        <v>0</v>
      </c>
      <c r="J736" t="str">
        <f>VLOOKUP(B736,[1]Sheet1!$A$1:$B$12,2,TRUE)</f>
        <v>50-54</v>
      </c>
      <c r="K736" t="str">
        <f t="shared" si="22"/>
        <v>Not Diabetes</v>
      </c>
      <c r="L736" t="str">
        <f t="shared" si="23"/>
        <v>Healthy Weight</v>
      </c>
    </row>
    <row r="737" spans="1:12" x14ac:dyDescent="0.3">
      <c r="A737">
        <v>736</v>
      </c>
      <c r="B737">
        <v>28</v>
      </c>
      <c r="C737" t="s">
        <v>15</v>
      </c>
      <c r="D737">
        <v>35.4</v>
      </c>
      <c r="E737">
        <v>0.28399999999999997</v>
      </c>
      <c r="F737">
        <v>95</v>
      </c>
      <c r="G737">
        <v>0</v>
      </c>
      <c r="H737">
        <v>0</v>
      </c>
      <c r="I737">
        <v>32</v>
      </c>
      <c r="J737" t="str">
        <f>VLOOKUP(B737,[1]Sheet1!$A$1:$B$12,2,TRUE)</f>
        <v>25-29</v>
      </c>
      <c r="K737" t="str">
        <f t="shared" si="22"/>
        <v>Not Diabetes</v>
      </c>
      <c r="L737" t="str">
        <f t="shared" si="23"/>
        <v>Obese</v>
      </c>
    </row>
    <row r="738" spans="1:12" x14ac:dyDescent="0.3">
      <c r="A738">
        <v>737</v>
      </c>
      <c r="B738">
        <v>21</v>
      </c>
      <c r="C738" t="s">
        <v>15</v>
      </c>
      <c r="D738">
        <v>27.4</v>
      </c>
      <c r="E738">
        <v>0.51500000000000001</v>
      </c>
      <c r="F738">
        <v>126</v>
      </c>
      <c r="G738">
        <v>120</v>
      </c>
      <c r="H738">
        <v>0</v>
      </c>
      <c r="I738">
        <v>27</v>
      </c>
      <c r="J738" t="str">
        <f>VLOOKUP(B738,[1]Sheet1!$A$1:$B$12,2,TRUE)</f>
        <v>20-24</v>
      </c>
      <c r="K738" t="str">
        <f t="shared" si="22"/>
        <v>Not Diabetes</v>
      </c>
      <c r="L738" t="str">
        <f t="shared" si="23"/>
        <v>Overweight</v>
      </c>
    </row>
    <row r="739" spans="1:12" x14ac:dyDescent="0.3">
      <c r="A739">
        <v>738</v>
      </c>
      <c r="B739">
        <v>42</v>
      </c>
      <c r="C739" t="s">
        <v>15</v>
      </c>
      <c r="D739">
        <v>32</v>
      </c>
      <c r="E739">
        <v>0.6</v>
      </c>
      <c r="F739">
        <v>65</v>
      </c>
      <c r="G739">
        <v>0</v>
      </c>
      <c r="H739">
        <v>0</v>
      </c>
      <c r="I739">
        <v>23</v>
      </c>
      <c r="J739" t="str">
        <f>VLOOKUP(B739,[1]Sheet1!$A$1:$B$12,2,TRUE)</f>
        <v>40-44</v>
      </c>
      <c r="K739" t="str">
        <f t="shared" si="22"/>
        <v>Not Diabetes</v>
      </c>
      <c r="L739" t="str">
        <f t="shared" si="23"/>
        <v>Obese</v>
      </c>
    </row>
    <row r="740" spans="1:12" x14ac:dyDescent="0.3">
      <c r="A740">
        <v>739</v>
      </c>
      <c r="B740">
        <v>21</v>
      </c>
      <c r="C740" t="s">
        <v>15</v>
      </c>
      <c r="D740">
        <v>36.6</v>
      </c>
      <c r="E740">
        <v>0.45300000000000001</v>
      </c>
      <c r="F740">
        <v>99</v>
      </c>
      <c r="G740">
        <v>160</v>
      </c>
      <c r="H740">
        <v>0</v>
      </c>
      <c r="I740">
        <v>17</v>
      </c>
      <c r="J740" t="str">
        <f>VLOOKUP(B740,[1]Sheet1!$A$1:$B$12,2,TRUE)</f>
        <v>20-24</v>
      </c>
      <c r="K740" t="str">
        <f t="shared" si="22"/>
        <v>Not Diabetes</v>
      </c>
      <c r="L740" t="str">
        <f t="shared" si="23"/>
        <v>Obese</v>
      </c>
    </row>
    <row r="741" spans="1:12" x14ac:dyDescent="0.3">
      <c r="A741">
        <v>740</v>
      </c>
      <c r="B741">
        <v>42</v>
      </c>
      <c r="C741" t="s">
        <v>15</v>
      </c>
      <c r="D741">
        <v>39.5</v>
      </c>
      <c r="E741">
        <v>0.29299999999999998</v>
      </c>
      <c r="F741">
        <v>102</v>
      </c>
      <c r="G741">
        <v>0</v>
      </c>
      <c r="H741">
        <v>1</v>
      </c>
      <c r="I741">
        <v>0</v>
      </c>
      <c r="J741" t="str">
        <f>VLOOKUP(B741,[1]Sheet1!$A$1:$B$12,2,TRUE)</f>
        <v>40-44</v>
      </c>
      <c r="K741" t="str">
        <f t="shared" si="22"/>
        <v>Diabetes</v>
      </c>
      <c r="L741" t="str">
        <f t="shared" si="23"/>
        <v>Obese</v>
      </c>
    </row>
    <row r="742" spans="1:12" x14ac:dyDescent="0.3">
      <c r="A742">
        <v>741</v>
      </c>
      <c r="B742">
        <v>48</v>
      </c>
      <c r="C742" t="s">
        <v>15</v>
      </c>
      <c r="D742">
        <v>42.3</v>
      </c>
      <c r="E742">
        <v>0.78500000000000003</v>
      </c>
      <c r="F742">
        <v>120</v>
      </c>
      <c r="G742">
        <v>150</v>
      </c>
      <c r="H742">
        <v>1</v>
      </c>
      <c r="I742">
        <v>37</v>
      </c>
      <c r="J742" t="str">
        <f>VLOOKUP(B742,[1]Sheet1!$A$1:$B$12,2,TRUE)</f>
        <v>45-49</v>
      </c>
      <c r="K742" t="str">
        <f t="shared" si="22"/>
        <v>Diabetes</v>
      </c>
      <c r="L742" t="str">
        <f t="shared" si="23"/>
        <v>Obese</v>
      </c>
    </row>
    <row r="743" spans="1:12" x14ac:dyDescent="0.3">
      <c r="A743">
        <v>742</v>
      </c>
      <c r="B743">
        <v>26</v>
      </c>
      <c r="C743" t="s">
        <v>15</v>
      </c>
      <c r="D743">
        <v>30.8</v>
      </c>
      <c r="E743">
        <v>0.4</v>
      </c>
      <c r="F743">
        <v>102</v>
      </c>
      <c r="G743">
        <v>94</v>
      </c>
      <c r="H743">
        <v>0</v>
      </c>
      <c r="I743">
        <v>20</v>
      </c>
      <c r="J743" t="str">
        <f>VLOOKUP(B743,[1]Sheet1!$A$1:$B$12,2,TRUE)</f>
        <v>25-29</v>
      </c>
      <c r="K743" t="str">
        <f t="shared" si="22"/>
        <v>Not Diabetes</v>
      </c>
      <c r="L743" t="str">
        <f t="shared" si="23"/>
        <v>Obese</v>
      </c>
    </row>
    <row r="744" spans="1:12" x14ac:dyDescent="0.3">
      <c r="A744">
        <v>743</v>
      </c>
      <c r="B744">
        <v>22</v>
      </c>
      <c r="C744" t="s">
        <v>15</v>
      </c>
      <c r="D744">
        <v>28.5</v>
      </c>
      <c r="E744">
        <v>0.219</v>
      </c>
      <c r="F744">
        <v>109</v>
      </c>
      <c r="G744">
        <v>116</v>
      </c>
      <c r="H744">
        <v>0</v>
      </c>
      <c r="I744">
        <v>18</v>
      </c>
      <c r="J744" t="str">
        <f>VLOOKUP(B744,[1]Sheet1!$A$1:$B$12,2,TRUE)</f>
        <v>20-24</v>
      </c>
      <c r="K744" t="str">
        <f t="shared" si="22"/>
        <v>Not Diabetes</v>
      </c>
      <c r="L744" t="str">
        <f t="shared" si="23"/>
        <v>Overweight</v>
      </c>
    </row>
    <row r="745" spans="1:12" x14ac:dyDescent="0.3">
      <c r="A745">
        <v>744</v>
      </c>
      <c r="B745">
        <v>45</v>
      </c>
      <c r="C745" t="s">
        <v>15</v>
      </c>
      <c r="D745">
        <v>32.700000000000003</v>
      </c>
      <c r="E745">
        <v>0.73399999999999999</v>
      </c>
      <c r="F745">
        <v>140</v>
      </c>
      <c r="G745">
        <v>0</v>
      </c>
      <c r="H745">
        <v>1</v>
      </c>
      <c r="I745">
        <v>0</v>
      </c>
      <c r="J745" t="str">
        <f>VLOOKUP(B745,[1]Sheet1!$A$1:$B$12,2,TRUE)</f>
        <v>45-49</v>
      </c>
      <c r="K745" t="str">
        <f t="shared" si="22"/>
        <v>Diabetes</v>
      </c>
      <c r="L745" t="str">
        <f t="shared" si="23"/>
        <v>Obese</v>
      </c>
    </row>
    <row r="746" spans="1:12" x14ac:dyDescent="0.3">
      <c r="A746">
        <v>745</v>
      </c>
      <c r="B746">
        <v>39</v>
      </c>
      <c r="C746" t="s">
        <v>15</v>
      </c>
      <c r="D746">
        <v>40.6</v>
      </c>
      <c r="E746">
        <v>1.1739999999999999</v>
      </c>
      <c r="F746">
        <v>153</v>
      </c>
      <c r="G746">
        <v>140</v>
      </c>
      <c r="H746">
        <v>0</v>
      </c>
      <c r="I746">
        <v>37</v>
      </c>
      <c r="J746" t="str">
        <f>VLOOKUP(B746,[1]Sheet1!$A$1:$B$12,2,TRUE)</f>
        <v>35-39</v>
      </c>
      <c r="K746" t="str">
        <f t="shared" si="22"/>
        <v>Not Diabetes</v>
      </c>
      <c r="L746" t="str">
        <f t="shared" si="23"/>
        <v>Obese</v>
      </c>
    </row>
    <row r="747" spans="1:12" x14ac:dyDescent="0.3">
      <c r="A747">
        <v>746</v>
      </c>
      <c r="B747">
        <v>46</v>
      </c>
      <c r="C747" t="s">
        <v>14</v>
      </c>
      <c r="D747">
        <v>30</v>
      </c>
      <c r="E747">
        <v>0.48799999999999999</v>
      </c>
      <c r="F747">
        <v>100</v>
      </c>
      <c r="G747">
        <v>105</v>
      </c>
      <c r="H747">
        <v>0</v>
      </c>
      <c r="I747">
        <v>33</v>
      </c>
      <c r="J747" t="str">
        <f>VLOOKUP(B747,[1]Sheet1!$A$1:$B$12,2,TRUE)</f>
        <v>45-49</v>
      </c>
      <c r="K747" t="str">
        <f t="shared" si="22"/>
        <v>Not Diabetes</v>
      </c>
      <c r="L747" t="str">
        <f t="shared" si="23"/>
        <v>Overweight</v>
      </c>
    </row>
    <row r="748" spans="1:12" x14ac:dyDescent="0.3">
      <c r="A748">
        <v>747</v>
      </c>
      <c r="B748">
        <v>27</v>
      </c>
      <c r="C748" t="s">
        <v>14</v>
      </c>
      <c r="D748">
        <v>49.3</v>
      </c>
      <c r="E748">
        <v>0.35799999999999998</v>
      </c>
      <c r="F748">
        <v>147</v>
      </c>
      <c r="G748">
        <v>0</v>
      </c>
      <c r="H748">
        <v>1</v>
      </c>
      <c r="I748">
        <v>41</v>
      </c>
      <c r="J748" t="str">
        <f>VLOOKUP(B748,[1]Sheet1!$A$1:$B$12,2,TRUE)</f>
        <v>25-29</v>
      </c>
      <c r="K748" t="str">
        <f t="shared" si="22"/>
        <v>Diabetes</v>
      </c>
      <c r="L748" t="str">
        <f t="shared" si="23"/>
        <v>Obese</v>
      </c>
    </row>
    <row r="749" spans="1:12" x14ac:dyDescent="0.3">
      <c r="A749">
        <v>748</v>
      </c>
      <c r="B749">
        <v>32</v>
      </c>
      <c r="C749" t="s">
        <v>14</v>
      </c>
      <c r="D749">
        <v>46.3</v>
      </c>
      <c r="E749">
        <v>1.0960000000000001</v>
      </c>
      <c r="F749">
        <v>81</v>
      </c>
      <c r="G749">
        <v>57</v>
      </c>
      <c r="H749">
        <v>0</v>
      </c>
      <c r="I749">
        <v>41</v>
      </c>
      <c r="J749" t="str">
        <f>VLOOKUP(B749,[1]Sheet1!$A$1:$B$12,2,TRUE)</f>
        <v>30-34</v>
      </c>
      <c r="K749" t="str">
        <f t="shared" si="22"/>
        <v>Not Diabetes</v>
      </c>
      <c r="L749" t="str">
        <f t="shared" si="23"/>
        <v>Obese</v>
      </c>
    </row>
    <row r="750" spans="1:12" x14ac:dyDescent="0.3">
      <c r="A750">
        <v>749</v>
      </c>
      <c r="B750">
        <v>36</v>
      </c>
      <c r="C750" t="s">
        <v>14</v>
      </c>
      <c r="D750">
        <v>36.4</v>
      </c>
      <c r="E750">
        <v>0.40799999999999997</v>
      </c>
      <c r="F750">
        <v>187</v>
      </c>
      <c r="G750">
        <v>200</v>
      </c>
      <c r="H750">
        <v>1</v>
      </c>
      <c r="I750">
        <v>22</v>
      </c>
      <c r="J750" t="str">
        <f>VLOOKUP(B750,[1]Sheet1!$A$1:$B$12,2,TRUE)</f>
        <v>35-39</v>
      </c>
      <c r="K750" t="str">
        <f t="shared" si="22"/>
        <v>Diabetes</v>
      </c>
      <c r="L750" t="str">
        <f t="shared" si="23"/>
        <v>Obese</v>
      </c>
    </row>
    <row r="751" spans="1:12" x14ac:dyDescent="0.3">
      <c r="A751">
        <v>750</v>
      </c>
      <c r="B751">
        <v>50</v>
      </c>
      <c r="C751" t="s">
        <v>14</v>
      </c>
      <c r="D751">
        <v>24.3</v>
      </c>
      <c r="E751">
        <v>0.17799999999999999</v>
      </c>
      <c r="F751">
        <v>162</v>
      </c>
      <c r="G751">
        <v>0</v>
      </c>
      <c r="H751">
        <v>1</v>
      </c>
      <c r="I751">
        <v>0</v>
      </c>
      <c r="J751" t="str">
        <f>VLOOKUP(B751,[1]Sheet1!$A$1:$B$12,2,TRUE)</f>
        <v>50-54</v>
      </c>
      <c r="K751" t="str">
        <f t="shared" si="22"/>
        <v>Diabetes</v>
      </c>
      <c r="L751" t="str">
        <f t="shared" si="23"/>
        <v>Healthy Weight</v>
      </c>
    </row>
    <row r="752" spans="1:12" x14ac:dyDescent="0.3">
      <c r="A752">
        <v>751</v>
      </c>
      <c r="B752">
        <v>22</v>
      </c>
      <c r="C752" t="s">
        <v>14</v>
      </c>
      <c r="D752">
        <v>31.2</v>
      </c>
      <c r="E752">
        <v>1.1819999999999999</v>
      </c>
      <c r="F752">
        <v>136</v>
      </c>
      <c r="G752">
        <v>0</v>
      </c>
      <c r="H752">
        <v>1</v>
      </c>
      <c r="I752">
        <v>0</v>
      </c>
      <c r="J752" t="str">
        <f>VLOOKUP(B752,[1]Sheet1!$A$1:$B$12,2,TRUE)</f>
        <v>20-24</v>
      </c>
      <c r="K752" t="str">
        <f t="shared" si="22"/>
        <v>Diabetes</v>
      </c>
      <c r="L752" t="str">
        <f t="shared" si="23"/>
        <v>Obese</v>
      </c>
    </row>
    <row r="753" spans="1:12" x14ac:dyDescent="0.3">
      <c r="A753">
        <v>752</v>
      </c>
      <c r="B753">
        <v>28</v>
      </c>
      <c r="C753" t="s">
        <v>14</v>
      </c>
      <c r="D753">
        <v>39</v>
      </c>
      <c r="E753">
        <v>0.26100000000000001</v>
      </c>
      <c r="F753">
        <v>121</v>
      </c>
      <c r="G753">
        <v>74</v>
      </c>
      <c r="H753">
        <v>0</v>
      </c>
      <c r="I753">
        <v>39</v>
      </c>
      <c r="J753" t="str">
        <f>VLOOKUP(B753,[1]Sheet1!$A$1:$B$12,2,TRUE)</f>
        <v>25-29</v>
      </c>
      <c r="K753" t="str">
        <f t="shared" si="22"/>
        <v>Not Diabetes</v>
      </c>
      <c r="L753" t="str">
        <f t="shared" si="23"/>
        <v>Obese</v>
      </c>
    </row>
    <row r="754" spans="1:12" x14ac:dyDescent="0.3">
      <c r="A754">
        <v>753</v>
      </c>
      <c r="B754">
        <v>25</v>
      </c>
      <c r="C754" t="s">
        <v>14</v>
      </c>
      <c r="D754">
        <v>26</v>
      </c>
      <c r="E754">
        <v>0.223</v>
      </c>
      <c r="F754">
        <v>108</v>
      </c>
      <c r="G754">
        <v>0</v>
      </c>
      <c r="H754">
        <v>0</v>
      </c>
      <c r="I754">
        <v>24</v>
      </c>
      <c r="J754" t="str">
        <f>VLOOKUP(B754,[1]Sheet1!$A$1:$B$12,2,TRUE)</f>
        <v>25-29</v>
      </c>
      <c r="K754" t="str">
        <f t="shared" si="22"/>
        <v>Not Diabetes</v>
      </c>
      <c r="L754" t="str">
        <f t="shared" si="23"/>
        <v>Overweight</v>
      </c>
    </row>
    <row r="755" spans="1:12" x14ac:dyDescent="0.3">
      <c r="A755">
        <v>754</v>
      </c>
      <c r="B755">
        <v>26</v>
      </c>
      <c r="C755" t="s">
        <v>14</v>
      </c>
      <c r="D755">
        <v>43.3</v>
      </c>
      <c r="E755">
        <v>0.222</v>
      </c>
      <c r="F755">
        <v>181</v>
      </c>
      <c r="G755">
        <v>510</v>
      </c>
      <c r="H755">
        <v>1</v>
      </c>
      <c r="I755">
        <v>44</v>
      </c>
      <c r="J755" t="str">
        <f>VLOOKUP(B755,[1]Sheet1!$A$1:$B$12,2,TRUE)</f>
        <v>25-29</v>
      </c>
      <c r="K755" t="str">
        <f t="shared" si="22"/>
        <v>Diabetes</v>
      </c>
      <c r="L755" t="str">
        <f t="shared" si="23"/>
        <v>Obese</v>
      </c>
    </row>
    <row r="756" spans="1:12" x14ac:dyDescent="0.3">
      <c r="A756">
        <v>755</v>
      </c>
      <c r="B756">
        <v>45</v>
      </c>
      <c r="C756" t="s">
        <v>14</v>
      </c>
      <c r="D756">
        <v>32.4</v>
      </c>
      <c r="E756">
        <v>0.443</v>
      </c>
      <c r="F756">
        <v>154</v>
      </c>
      <c r="G756">
        <v>0</v>
      </c>
      <c r="H756">
        <v>1</v>
      </c>
      <c r="I756">
        <v>32</v>
      </c>
      <c r="J756" t="str">
        <f>VLOOKUP(B756,[1]Sheet1!$A$1:$B$12,2,TRUE)</f>
        <v>45-49</v>
      </c>
      <c r="K756" t="str">
        <f t="shared" si="22"/>
        <v>Diabetes</v>
      </c>
      <c r="L756" t="str">
        <f t="shared" si="23"/>
        <v>Obese</v>
      </c>
    </row>
    <row r="757" spans="1:12" x14ac:dyDescent="0.3">
      <c r="A757">
        <v>756</v>
      </c>
      <c r="B757">
        <v>37</v>
      </c>
      <c r="C757" t="s">
        <v>14</v>
      </c>
      <c r="D757">
        <v>36.5</v>
      </c>
      <c r="E757">
        <v>1.0569999999999999</v>
      </c>
      <c r="F757">
        <v>128</v>
      </c>
      <c r="G757">
        <v>110</v>
      </c>
      <c r="H757">
        <v>1</v>
      </c>
      <c r="I757">
        <v>39</v>
      </c>
      <c r="J757" t="str">
        <f>VLOOKUP(B757,[1]Sheet1!$A$1:$B$12,2,TRUE)</f>
        <v>35-39</v>
      </c>
      <c r="K757" t="str">
        <f t="shared" si="22"/>
        <v>Diabetes</v>
      </c>
      <c r="L757" t="str">
        <f t="shared" si="23"/>
        <v>Obese</v>
      </c>
    </row>
    <row r="758" spans="1:12" x14ac:dyDescent="0.3">
      <c r="A758">
        <v>757</v>
      </c>
      <c r="B758">
        <v>39</v>
      </c>
      <c r="C758" t="s">
        <v>14</v>
      </c>
      <c r="D758">
        <v>32</v>
      </c>
      <c r="E758">
        <v>0.39100000000000001</v>
      </c>
      <c r="F758">
        <v>137</v>
      </c>
      <c r="G758">
        <v>0</v>
      </c>
      <c r="H758">
        <v>0</v>
      </c>
      <c r="I758">
        <v>41</v>
      </c>
      <c r="J758" t="str">
        <f>VLOOKUP(B758,[1]Sheet1!$A$1:$B$12,2,TRUE)</f>
        <v>35-39</v>
      </c>
      <c r="K758" t="str">
        <f t="shared" si="22"/>
        <v>Not Diabetes</v>
      </c>
      <c r="L758" t="str">
        <f t="shared" si="23"/>
        <v>Obese</v>
      </c>
    </row>
    <row r="759" spans="1:12" x14ac:dyDescent="0.3">
      <c r="A759">
        <v>758</v>
      </c>
      <c r="B759">
        <v>52</v>
      </c>
      <c r="C759" t="s">
        <v>14</v>
      </c>
      <c r="D759">
        <v>36.299999999999997</v>
      </c>
      <c r="E759">
        <v>0.25800000000000001</v>
      </c>
      <c r="F759">
        <v>123</v>
      </c>
      <c r="G759">
        <v>0</v>
      </c>
      <c r="H759">
        <v>1</v>
      </c>
      <c r="I759">
        <v>0</v>
      </c>
      <c r="J759" t="str">
        <f>VLOOKUP(B759,[1]Sheet1!$A$1:$B$12,2,TRUE)</f>
        <v>50-54</v>
      </c>
      <c r="K759" t="str">
        <f t="shared" si="22"/>
        <v>Diabetes</v>
      </c>
      <c r="L759" t="str">
        <f t="shared" si="23"/>
        <v>Obese</v>
      </c>
    </row>
    <row r="760" spans="1:12" x14ac:dyDescent="0.3">
      <c r="A760">
        <v>759</v>
      </c>
      <c r="B760">
        <v>26</v>
      </c>
      <c r="C760" t="s">
        <v>14</v>
      </c>
      <c r="D760">
        <v>37.5</v>
      </c>
      <c r="E760">
        <v>0.19700000000000001</v>
      </c>
      <c r="F760">
        <v>106</v>
      </c>
      <c r="G760">
        <v>0</v>
      </c>
      <c r="H760">
        <v>0</v>
      </c>
      <c r="I760">
        <v>0</v>
      </c>
      <c r="J760" t="str">
        <f>VLOOKUP(B760,[1]Sheet1!$A$1:$B$12,2,TRUE)</f>
        <v>25-29</v>
      </c>
      <c r="K760" t="str">
        <f t="shared" si="22"/>
        <v>Not Diabetes</v>
      </c>
      <c r="L760" t="str">
        <f t="shared" si="23"/>
        <v>Obese</v>
      </c>
    </row>
    <row r="761" spans="1:12" x14ac:dyDescent="0.3">
      <c r="A761">
        <v>760</v>
      </c>
      <c r="B761">
        <v>66</v>
      </c>
      <c r="C761" t="s">
        <v>14</v>
      </c>
      <c r="D761">
        <v>35.5</v>
      </c>
      <c r="E761">
        <v>0.27800000000000002</v>
      </c>
      <c r="F761">
        <v>190</v>
      </c>
      <c r="G761">
        <v>0</v>
      </c>
      <c r="H761">
        <v>1</v>
      </c>
      <c r="I761">
        <v>0</v>
      </c>
      <c r="J761" t="str">
        <f>VLOOKUP(B761,[1]Sheet1!$A$1:$B$12,2,TRUE)</f>
        <v>65-69</v>
      </c>
      <c r="K761" t="str">
        <f t="shared" si="22"/>
        <v>Diabetes</v>
      </c>
      <c r="L761" t="str">
        <f t="shared" si="23"/>
        <v>Obese</v>
      </c>
    </row>
    <row r="762" spans="1:12" x14ac:dyDescent="0.3">
      <c r="A762">
        <v>761</v>
      </c>
      <c r="B762">
        <v>22</v>
      </c>
      <c r="C762" t="s">
        <v>14</v>
      </c>
      <c r="D762">
        <v>28.4</v>
      </c>
      <c r="E762">
        <v>0.76600000000000001</v>
      </c>
      <c r="F762">
        <v>88</v>
      </c>
      <c r="G762">
        <v>16</v>
      </c>
      <c r="H762">
        <v>0</v>
      </c>
      <c r="I762">
        <v>26</v>
      </c>
      <c r="J762" t="str">
        <f>VLOOKUP(B762,[1]Sheet1!$A$1:$B$12,2,TRUE)</f>
        <v>20-24</v>
      </c>
      <c r="K762" t="str">
        <f t="shared" si="22"/>
        <v>Not Diabetes</v>
      </c>
      <c r="L762" t="str">
        <f t="shared" si="23"/>
        <v>Overweight</v>
      </c>
    </row>
    <row r="763" spans="1:12" x14ac:dyDescent="0.3">
      <c r="A763">
        <v>762</v>
      </c>
      <c r="B763">
        <v>43</v>
      </c>
      <c r="C763" t="s">
        <v>14</v>
      </c>
      <c r="D763">
        <v>44</v>
      </c>
      <c r="E763">
        <v>0.40300000000000002</v>
      </c>
      <c r="F763">
        <v>170</v>
      </c>
      <c r="G763">
        <v>0</v>
      </c>
      <c r="H763">
        <v>1</v>
      </c>
      <c r="I763">
        <v>31</v>
      </c>
      <c r="J763" t="str">
        <f>VLOOKUP(B763,[1]Sheet1!$A$1:$B$12,2,TRUE)</f>
        <v>40-44</v>
      </c>
      <c r="K763" t="str">
        <f t="shared" si="22"/>
        <v>Diabetes</v>
      </c>
      <c r="L763" t="str">
        <f t="shared" si="23"/>
        <v>Obese</v>
      </c>
    </row>
    <row r="764" spans="1:12" x14ac:dyDescent="0.3">
      <c r="A764">
        <v>763</v>
      </c>
      <c r="B764">
        <v>33</v>
      </c>
      <c r="C764" t="s">
        <v>14</v>
      </c>
      <c r="D764">
        <v>22.5</v>
      </c>
      <c r="E764">
        <v>0.14199999999999999</v>
      </c>
      <c r="F764">
        <v>89</v>
      </c>
      <c r="G764">
        <v>0</v>
      </c>
      <c r="H764">
        <v>0</v>
      </c>
      <c r="I764">
        <v>0</v>
      </c>
      <c r="J764" t="str">
        <f>VLOOKUP(B764,[1]Sheet1!$A$1:$B$12,2,TRUE)</f>
        <v>30-34</v>
      </c>
      <c r="K764" t="str">
        <f t="shared" si="22"/>
        <v>Not Diabetes</v>
      </c>
      <c r="L764" t="str">
        <f t="shared" si="23"/>
        <v>Healthy Weight</v>
      </c>
    </row>
    <row r="765" spans="1:12" x14ac:dyDescent="0.3">
      <c r="A765">
        <v>764</v>
      </c>
      <c r="B765">
        <v>63</v>
      </c>
      <c r="C765" t="s">
        <v>14</v>
      </c>
      <c r="D765">
        <v>32.9</v>
      </c>
      <c r="E765">
        <v>0.17100000000000001</v>
      </c>
      <c r="F765">
        <v>101</v>
      </c>
      <c r="G765">
        <v>180</v>
      </c>
      <c r="H765">
        <v>0</v>
      </c>
      <c r="I765">
        <v>48</v>
      </c>
      <c r="J765" t="str">
        <f>VLOOKUP(B765,[1]Sheet1!$A$1:$B$12,2,TRUE)</f>
        <v>60-64</v>
      </c>
      <c r="K765" t="str">
        <f t="shared" si="22"/>
        <v>Not Diabetes</v>
      </c>
      <c r="L765" t="str">
        <f t="shared" si="23"/>
        <v>Obese</v>
      </c>
    </row>
    <row r="766" spans="1:12" x14ac:dyDescent="0.3">
      <c r="A766">
        <v>765</v>
      </c>
      <c r="B766">
        <v>27</v>
      </c>
      <c r="C766" t="s">
        <v>14</v>
      </c>
      <c r="D766">
        <v>36.799999999999997</v>
      </c>
      <c r="E766">
        <v>0.34</v>
      </c>
      <c r="F766">
        <v>122</v>
      </c>
      <c r="G766">
        <v>0</v>
      </c>
      <c r="H766">
        <v>0</v>
      </c>
      <c r="I766">
        <v>27</v>
      </c>
      <c r="J766" t="str">
        <f>VLOOKUP(B766,[1]Sheet1!$A$1:$B$12,2,TRUE)</f>
        <v>25-29</v>
      </c>
      <c r="K766" t="str">
        <f t="shared" si="22"/>
        <v>Not Diabetes</v>
      </c>
      <c r="L766" t="str">
        <f t="shared" si="23"/>
        <v>Obese</v>
      </c>
    </row>
    <row r="767" spans="1:12" x14ac:dyDescent="0.3">
      <c r="A767">
        <v>766</v>
      </c>
      <c r="B767">
        <v>30</v>
      </c>
      <c r="C767" t="s">
        <v>14</v>
      </c>
      <c r="D767">
        <v>26.2</v>
      </c>
      <c r="E767">
        <v>0.245</v>
      </c>
      <c r="F767">
        <v>121</v>
      </c>
      <c r="G767">
        <v>112</v>
      </c>
      <c r="H767">
        <v>0</v>
      </c>
      <c r="I767">
        <v>23</v>
      </c>
      <c r="J767" t="str">
        <f>VLOOKUP(B767,[1]Sheet1!$A$1:$B$12,2,TRUE)</f>
        <v>30-34</v>
      </c>
      <c r="K767" t="str">
        <f t="shared" si="22"/>
        <v>Not Diabetes</v>
      </c>
      <c r="L767" t="str">
        <f t="shared" si="23"/>
        <v>Overweight</v>
      </c>
    </row>
    <row r="768" spans="1:12" x14ac:dyDescent="0.3">
      <c r="A768">
        <v>767</v>
      </c>
      <c r="B768">
        <v>47</v>
      </c>
      <c r="C768" t="s">
        <v>14</v>
      </c>
      <c r="D768">
        <v>30.1</v>
      </c>
      <c r="E768">
        <v>0.34899999999999998</v>
      </c>
      <c r="F768">
        <v>126</v>
      </c>
      <c r="G768">
        <v>0</v>
      </c>
      <c r="H768">
        <v>1</v>
      </c>
      <c r="I768">
        <v>0</v>
      </c>
      <c r="J768" t="str">
        <f>VLOOKUP(B768,[1]Sheet1!$A$1:$B$12,2,TRUE)</f>
        <v>45-49</v>
      </c>
      <c r="K768" t="str">
        <f t="shared" si="22"/>
        <v>Diabetes</v>
      </c>
      <c r="L768" t="str">
        <f t="shared" si="23"/>
        <v>Obese</v>
      </c>
    </row>
    <row r="769" spans="1:12" x14ac:dyDescent="0.3">
      <c r="A769">
        <v>768</v>
      </c>
      <c r="B769">
        <v>23</v>
      </c>
      <c r="C769" t="s">
        <v>14</v>
      </c>
      <c r="D769">
        <v>30.4</v>
      </c>
      <c r="E769">
        <v>0.315</v>
      </c>
      <c r="F769">
        <v>93</v>
      </c>
      <c r="G769">
        <v>0</v>
      </c>
      <c r="H769">
        <v>0</v>
      </c>
      <c r="I769">
        <v>31</v>
      </c>
      <c r="J769" t="str">
        <f>VLOOKUP(B769,[1]Sheet1!$A$1:$B$12,2,TRUE)</f>
        <v>20-24</v>
      </c>
      <c r="K769" t="str">
        <f t="shared" si="22"/>
        <v>Not Diabetes</v>
      </c>
      <c r="L769" t="str">
        <f t="shared" si="23"/>
        <v>Obese</v>
      </c>
    </row>
    <row r="771" spans="1:12" x14ac:dyDescent="0.3">
      <c r="A771">
        <f>COUNT(A2:A770)</f>
        <v>768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8"/>
  <sheetViews>
    <sheetView showGridLines="0" workbookViewId="0">
      <selection activeCell="M19" sqref="M19"/>
    </sheetView>
  </sheetViews>
  <sheetFormatPr defaultRowHeight="14.4" x14ac:dyDescent="0.3"/>
  <sheetData>
    <row r="1" spans="1:23" ht="15" thickBot="1" x14ac:dyDescent="0.35">
      <c r="A1" s="10"/>
      <c r="B1" s="10"/>
      <c r="C1" s="10"/>
      <c r="D1" s="10"/>
      <c r="E1" s="10"/>
      <c r="F1" s="10"/>
      <c r="G1" s="10"/>
      <c r="H1" s="10"/>
      <c r="I1" s="10"/>
      <c r="J1" s="10"/>
      <c r="K1" s="10"/>
      <c r="L1" s="10"/>
      <c r="M1" s="10"/>
      <c r="N1" s="10"/>
      <c r="O1" s="10"/>
      <c r="P1" s="10"/>
      <c r="Q1" s="10"/>
      <c r="R1" s="10"/>
      <c r="S1" s="10"/>
      <c r="T1" s="10"/>
      <c r="U1" s="10"/>
      <c r="V1" s="4"/>
      <c r="W1" s="10"/>
    </row>
    <row r="2" spans="1:23" ht="14.4" customHeight="1" x14ac:dyDescent="0.3">
      <c r="A2" s="10"/>
      <c r="B2" s="27" t="s">
        <v>34</v>
      </c>
      <c r="C2" s="28"/>
      <c r="D2" s="28"/>
      <c r="E2" s="28"/>
      <c r="F2" s="28"/>
      <c r="G2" s="28"/>
      <c r="H2" s="28"/>
      <c r="I2" s="28"/>
      <c r="J2" s="28"/>
      <c r="K2" s="28"/>
      <c r="L2" s="28"/>
      <c r="M2" s="28"/>
      <c r="N2" s="28"/>
      <c r="O2" s="28"/>
      <c r="P2" s="28"/>
      <c r="Q2" s="28"/>
      <c r="R2" s="28"/>
      <c r="S2" s="28"/>
      <c r="T2" s="28"/>
      <c r="U2" s="29"/>
      <c r="V2" s="14"/>
      <c r="W2" s="4"/>
    </row>
    <row r="3" spans="1:23" ht="14.4" customHeight="1" x14ac:dyDescent="0.3">
      <c r="A3" s="10"/>
      <c r="B3" s="30"/>
      <c r="C3" s="31"/>
      <c r="D3" s="31"/>
      <c r="E3" s="31"/>
      <c r="F3" s="31"/>
      <c r="G3" s="31"/>
      <c r="H3" s="31"/>
      <c r="I3" s="31"/>
      <c r="J3" s="31"/>
      <c r="K3" s="31"/>
      <c r="L3" s="31"/>
      <c r="M3" s="31"/>
      <c r="N3" s="31"/>
      <c r="O3" s="31"/>
      <c r="P3" s="31"/>
      <c r="Q3" s="31"/>
      <c r="R3" s="31"/>
      <c r="S3" s="31"/>
      <c r="T3" s="31"/>
      <c r="U3" s="32"/>
      <c r="V3" s="14"/>
      <c r="W3" s="4"/>
    </row>
    <row r="4" spans="1:23" ht="15" customHeight="1" thickBot="1" x14ac:dyDescent="0.35">
      <c r="A4" s="10"/>
      <c r="B4" s="33"/>
      <c r="C4" s="34"/>
      <c r="D4" s="34"/>
      <c r="E4" s="34"/>
      <c r="F4" s="34"/>
      <c r="G4" s="34"/>
      <c r="H4" s="34"/>
      <c r="I4" s="34"/>
      <c r="J4" s="34"/>
      <c r="K4" s="34"/>
      <c r="L4" s="34"/>
      <c r="M4" s="34"/>
      <c r="N4" s="34"/>
      <c r="O4" s="34"/>
      <c r="P4" s="34"/>
      <c r="Q4" s="34"/>
      <c r="R4" s="34"/>
      <c r="S4" s="34"/>
      <c r="T4" s="34"/>
      <c r="U4" s="35"/>
      <c r="V4" s="14"/>
      <c r="W4" s="4"/>
    </row>
    <row r="5" spans="1:23" ht="14.4" customHeight="1" x14ac:dyDescent="0.3">
      <c r="A5" s="10"/>
      <c r="B5" s="36" t="s">
        <v>35</v>
      </c>
      <c r="C5" s="37"/>
      <c r="D5" s="37"/>
      <c r="E5" s="37"/>
      <c r="F5" s="38"/>
      <c r="G5" s="42" t="s">
        <v>36</v>
      </c>
      <c r="H5" s="43"/>
      <c r="I5" s="43"/>
      <c r="J5" s="43"/>
      <c r="K5" s="44"/>
      <c r="L5" s="42" t="s">
        <v>37</v>
      </c>
      <c r="M5" s="43"/>
      <c r="N5" s="43"/>
      <c r="O5" s="43"/>
      <c r="P5" s="44"/>
      <c r="Q5" s="42" t="s">
        <v>39</v>
      </c>
      <c r="R5" s="43"/>
      <c r="S5" s="43"/>
      <c r="T5" s="43"/>
      <c r="U5" s="44"/>
      <c r="V5" s="4"/>
      <c r="W5" s="4"/>
    </row>
    <row r="6" spans="1:23" ht="14.4" customHeight="1" x14ac:dyDescent="0.3">
      <c r="A6" s="10"/>
      <c r="B6" s="39"/>
      <c r="C6" s="40"/>
      <c r="D6" s="40"/>
      <c r="E6" s="40"/>
      <c r="F6" s="41"/>
      <c r="G6" s="45"/>
      <c r="H6" s="46"/>
      <c r="I6" s="46"/>
      <c r="J6" s="46"/>
      <c r="K6" s="47"/>
      <c r="L6" s="45"/>
      <c r="M6" s="46"/>
      <c r="N6" s="46"/>
      <c r="O6" s="46"/>
      <c r="P6" s="47"/>
      <c r="Q6" s="45"/>
      <c r="R6" s="46"/>
      <c r="S6" s="46"/>
      <c r="T6" s="46"/>
      <c r="U6" s="47"/>
      <c r="V6" s="4"/>
      <c r="W6" s="4"/>
    </row>
    <row r="7" spans="1:23" ht="14.4" customHeight="1" x14ac:dyDescent="0.3">
      <c r="A7" s="10"/>
      <c r="B7" s="39">
        <f>GETPIVOTDATA("ID",'Diabetes vs non diabetes'!$A$3)</f>
        <v>768</v>
      </c>
      <c r="C7" s="40"/>
      <c r="D7" s="40"/>
      <c r="E7" s="40"/>
      <c r="F7" s="41"/>
      <c r="G7" s="45"/>
      <c r="H7" s="46"/>
      <c r="I7" s="46"/>
      <c r="J7" s="46"/>
      <c r="K7" s="47"/>
      <c r="L7" s="45"/>
      <c r="M7" s="46"/>
      <c r="N7" s="46"/>
      <c r="O7" s="46"/>
      <c r="P7" s="47"/>
      <c r="Q7" s="45"/>
      <c r="R7" s="46"/>
      <c r="S7" s="46"/>
      <c r="T7" s="46"/>
      <c r="U7" s="47"/>
      <c r="V7" s="4"/>
      <c r="W7" s="4"/>
    </row>
    <row r="8" spans="1:23" ht="14.4" customHeight="1" x14ac:dyDescent="0.3">
      <c r="A8" s="10"/>
      <c r="B8" s="39"/>
      <c r="C8" s="40"/>
      <c r="D8" s="40"/>
      <c r="E8" s="40"/>
      <c r="F8" s="41"/>
      <c r="G8" s="48">
        <f>IFERROR(GETPIVOTDATA("ID",'Diabetes vs non diabetes'!$A$3,"Diabetes or not","Diabetes"),0)</f>
        <v>268</v>
      </c>
      <c r="H8" s="49"/>
      <c r="I8" s="49"/>
      <c r="J8" s="49"/>
      <c r="K8" s="50"/>
      <c r="L8" s="48">
        <f>IFERROR(GETPIVOTDATA("ID",'Diabetes vs non diabetes'!$A$3,"Diabetes or not","Not Diabetes"),0)</f>
        <v>500</v>
      </c>
      <c r="M8" s="49"/>
      <c r="N8" s="49"/>
      <c r="O8" s="49"/>
      <c r="P8" s="50"/>
      <c r="Q8" s="45" t="s">
        <v>38</v>
      </c>
      <c r="R8" s="46"/>
      <c r="S8" s="46"/>
      <c r="T8" s="46"/>
      <c r="U8" s="47"/>
      <c r="V8" s="4"/>
      <c r="W8" s="4"/>
    </row>
    <row r="9" spans="1:23" ht="15" customHeight="1" thickBot="1" x14ac:dyDescent="0.35">
      <c r="A9" s="10"/>
      <c r="B9" s="5"/>
      <c r="C9" s="4"/>
      <c r="D9" s="4"/>
      <c r="E9" s="4"/>
      <c r="F9" s="6"/>
      <c r="G9" s="51"/>
      <c r="H9" s="52"/>
      <c r="I9" s="52"/>
      <c r="J9" s="52"/>
      <c r="K9" s="53"/>
      <c r="L9" s="51"/>
      <c r="M9" s="52"/>
      <c r="N9" s="52"/>
      <c r="O9" s="52"/>
      <c r="P9" s="53"/>
      <c r="Q9" s="54"/>
      <c r="R9" s="55"/>
      <c r="S9" s="55"/>
      <c r="T9" s="55"/>
      <c r="U9" s="56"/>
      <c r="V9" s="4"/>
      <c r="W9" s="4"/>
    </row>
    <row r="10" spans="1:23" x14ac:dyDescent="0.3">
      <c r="A10" s="10"/>
      <c r="B10" s="7"/>
      <c r="C10" s="8"/>
      <c r="D10" s="8"/>
      <c r="E10" s="8"/>
      <c r="F10" s="8"/>
      <c r="G10" s="8"/>
      <c r="H10" s="9"/>
      <c r="I10" s="7"/>
      <c r="J10" s="8"/>
      <c r="K10" s="8"/>
      <c r="L10" s="8"/>
      <c r="M10" s="8"/>
      <c r="N10" s="8"/>
      <c r="O10" s="9"/>
      <c r="P10" s="7"/>
      <c r="Q10" s="8"/>
      <c r="R10" s="8"/>
      <c r="S10" s="8"/>
      <c r="T10" s="8"/>
      <c r="U10" s="9"/>
      <c r="V10" s="4"/>
      <c r="W10" s="4"/>
    </row>
    <row r="11" spans="1:23" x14ac:dyDescent="0.3">
      <c r="A11" s="10"/>
      <c r="B11" s="5"/>
      <c r="C11" s="4"/>
      <c r="D11" s="4"/>
      <c r="E11" s="4"/>
      <c r="F11" s="4"/>
      <c r="G11" s="4"/>
      <c r="H11" s="6"/>
      <c r="I11" s="5"/>
      <c r="J11" s="4"/>
      <c r="K11" s="4"/>
      <c r="L11" s="4"/>
      <c r="M11" s="4"/>
      <c r="N11" s="4"/>
      <c r="O11" s="6"/>
      <c r="P11" s="5"/>
      <c r="Q11" s="4"/>
      <c r="R11" s="4"/>
      <c r="S11" s="4"/>
      <c r="T11" s="4"/>
      <c r="U11" s="6"/>
      <c r="V11" s="4"/>
      <c r="W11" s="4"/>
    </row>
    <row r="12" spans="1:23" x14ac:dyDescent="0.3">
      <c r="A12" s="10"/>
      <c r="B12" s="5"/>
      <c r="C12" s="4"/>
      <c r="D12" s="4"/>
      <c r="E12" s="4"/>
      <c r="F12" s="4"/>
      <c r="G12" s="4"/>
      <c r="H12" s="6"/>
      <c r="I12" s="5"/>
      <c r="J12" s="4"/>
      <c r="K12" s="4"/>
      <c r="L12" s="4"/>
      <c r="M12" s="4"/>
      <c r="N12" s="4"/>
      <c r="O12" s="6"/>
      <c r="P12" s="5"/>
      <c r="Q12" s="4"/>
      <c r="R12" s="4"/>
      <c r="S12" s="4"/>
      <c r="T12" s="4"/>
      <c r="U12" s="6"/>
      <c r="V12" s="4"/>
      <c r="W12" s="4"/>
    </row>
    <row r="13" spans="1:23" x14ac:dyDescent="0.3">
      <c r="A13" s="10"/>
      <c r="B13" s="5"/>
      <c r="C13" s="4"/>
      <c r="D13" s="4"/>
      <c r="E13" s="4"/>
      <c r="F13" s="4"/>
      <c r="G13" s="4"/>
      <c r="H13" s="6"/>
      <c r="I13" s="5"/>
      <c r="J13" s="4"/>
      <c r="K13" s="4"/>
      <c r="L13" s="4"/>
      <c r="M13" s="4"/>
      <c r="N13" s="4"/>
      <c r="O13" s="6"/>
      <c r="P13" s="5"/>
      <c r="Q13" s="4"/>
      <c r="R13" s="4"/>
      <c r="S13" s="4"/>
      <c r="T13" s="4"/>
      <c r="U13" s="6"/>
      <c r="V13" s="4"/>
      <c r="W13" s="4"/>
    </row>
    <row r="14" spans="1:23" x14ac:dyDescent="0.3">
      <c r="A14" s="10"/>
      <c r="B14" s="5"/>
      <c r="C14" s="4"/>
      <c r="D14" s="4"/>
      <c r="E14" s="4"/>
      <c r="F14" s="4"/>
      <c r="G14" s="4"/>
      <c r="H14" s="6"/>
      <c r="I14" s="5"/>
      <c r="J14" s="4"/>
      <c r="K14" s="4"/>
      <c r="L14" s="4"/>
      <c r="M14" s="4"/>
      <c r="N14" s="4"/>
      <c r="O14" s="6"/>
      <c r="P14" s="5"/>
      <c r="Q14" s="4"/>
      <c r="R14" s="4"/>
      <c r="S14" s="4"/>
      <c r="T14" s="4"/>
      <c r="U14" s="6"/>
      <c r="V14" s="4"/>
      <c r="W14" s="4"/>
    </row>
    <row r="15" spans="1:23" x14ac:dyDescent="0.3">
      <c r="A15" s="10"/>
      <c r="B15" s="5"/>
      <c r="C15" s="4"/>
      <c r="D15" s="4"/>
      <c r="E15" s="4"/>
      <c r="F15" s="4"/>
      <c r="G15" s="4"/>
      <c r="H15" s="6"/>
      <c r="I15" s="5"/>
      <c r="J15" s="4"/>
      <c r="K15" s="4"/>
      <c r="L15" s="4"/>
      <c r="M15" s="4"/>
      <c r="N15" s="4"/>
      <c r="O15" s="6"/>
      <c r="P15" s="5"/>
      <c r="Q15" s="4"/>
      <c r="R15" s="4"/>
      <c r="S15" s="4"/>
      <c r="T15" s="4"/>
      <c r="U15" s="6"/>
      <c r="V15" s="4"/>
      <c r="W15" s="4"/>
    </row>
    <row r="16" spans="1:23" x14ac:dyDescent="0.3">
      <c r="A16" s="10"/>
      <c r="B16" s="5"/>
      <c r="C16" s="4"/>
      <c r="D16" s="4"/>
      <c r="E16" s="4"/>
      <c r="F16" s="4"/>
      <c r="G16" s="4"/>
      <c r="H16" s="6"/>
      <c r="I16" s="5"/>
      <c r="J16" s="4"/>
      <c r="K16" s="4"/>
      <c r="L16" s="4"/>
      <c r="M16" s="4"/>
      <c r="N16" s="4"/>
      <c r="O16" s="6"/>
      <c r="P16" s="5"/>
      <c r="Q16" s="4"/>
      <c r="R16" s="4"/>
      <c r="S16" s="4"/>
      <c r="T16" s="4"/>
      <c r="U16" s="6"/>
      <c r="V16" s="4"/>
      <c r="W16" s="4"/>
    </row>
    <row r="17" spans="1:23" x14ac:dyDescent="0.3">
      <c r="A17" s="10"/>
      <c r="B17" s="5"/>
      <c r="C17" s="4"/>
      <c r="D17" s="4"/>
      <c r="E17" s="4"/>
      <c r="F17" s="4"/>
      <c r="G17" s="4"/>
      <c r="H17" s="6"/>
      <c r="I17" s="5"/>
      <c r="J17" s="4"/>
      <c r="K17" s="4"/>
      <c r="L17" s="4"/>
      <c r="M17" s="4"/>
      <c r="N17" s="4"/>
      <c r="O17" s="6"/>
      <c r="P17" s="5"/>
      <c r="Q17" s="4"/>
      <c r="R17" s="4"/>
      <c r="S17" s="4"/>
      <c r="T17" s="4"/>
      <c r="U17" s="6"/>
      <c r="V17" s="4"/>
      <c r="W17" s="4"/>
    </row>
    <row r="18" spans="1:23" ht="15" thickBot="1" x14ac:dyDescent="0.35">
      <c r="A18" s="10"/>
      <c r="B18" s="11"/>
      <c r="C18" s="12"/>
      <c r="D18" s="12"/>
      <c r="E18" s="12"/>
      <c r="F18" s="12"/>
      <c r="G18" s="12"/>
      <c r="H18" s="13"/>
      <c r="I18" s="11"/>
      <c r="J18" s="12"/>
      <c r="K18" s="12"/>
      <c r="L18" s="12"/>
      <c r="M18" s="12"/>
      <c r="N18" s="12"/>
      <c r="O18" s="13"/>
      <c r="P18" s="11"/>
      <c r="Q18" s="12"/>
      <c r="R18" s="12"/>
      <c r="S18" s="12"/>
      <c r="T18" s="12"/>
      <c r="U18" s="13"/>
      <c r="V18" s="4"/>
      <c r="W18" s="4"/>
    </row>
    <row r="19" spans="1:23" x14ac:dyDescent="0.3">
      <c r="A19" s="10"/>
      <c r="B19" s="7"/>
      <c r="C19" s="8"/>
      <c r="D19" s="8"/>
      <c r="E19" s="8"/>
      <c r="F19" s="8"/>
      <c r="G19" s="8"/>
      <c r="H19" s="9"/>
      <c r="I19" s="7"/>
      <c r="J19" s="8"/>
      <c r="K19" s="8"/>
      <c r="L19" s="8"/>
      <c r="M19" s="8"/>
      <c r="N19" s="8"/>
      <c r="O19" s="9"/>
      <c r="P19" s="7"/>
      <c r="Q19" s="8"/>
      <c r="R19" s="9"/>
      <c r="S19" s="8"/>
      <c r="T19" s="8"/>
      <c r="U19" s="9"/>
      <c r="V19" s="4"/>
      <c r="W19" s="4"/>
    </row>
    <row r="20" spans="1:23" x14ac:dyDescent="0.3">
      <c r="A20" s="10"/>
      <c r="B20" s="5"/>
      <c r="C20" s="4"/>
      <c r="D20" s="4"/>
      <c r="E20" s="4"/>
      <c r="F20" s="4"/>
      <c r="G20" s="4"/>
      <c r="H20" s="6"/>
      <c r="I20" s="5"/>
      <c r="J20" s="4"/>
      <c r="K20" s="4"/>
      <c r="L20" s="4"/>
      <c r="M20" s="4"/>
      <c r="N20" s="4"/>
      <c r="O20" s="6"/>
      <c r="P20" s="5"/>
      <c r="Q20" s="4"/>
      <c r="R20" s="6"/>
      <c r="S20" s="4"/>
      <c r="T20" s="4"/>
      <c r="U20" s="6"/>
      <c r="V20" s="4"/>
      <c r="W20" s="4"/>
    </row>
    <row r="21" spans="1:23" x14ac:dyDescent="0.3">
      <c r="A21" s="10"/>
      <c r="B21" s="5"/>
      <c r="C21" s="4"/>
      <c r="D21" s="4"/>
      <c r="E21" s="4"/>
      <c r="F21" s="4"/>
      <c r="G21" s="4"/>
      <c r="H21" s="6"/>
      <c r="I21" s="5"/>
      <c r="J21" s="4"/>
      <c r="K21" s="4"/>
      <c r="L21" s="4"/>
      <c r="M21" s="4"/>
      <c r="N21" s="4"/>
      <c r="O21" s="6"/>
      <c r="P21" s="5"/>
      <c r="Q21" s="4"/>
      <c r="R21" s="6"/>
      <c r="S21" s="4"/>
      <c r="T21" s="4"/>
      <c r="U21" s="6"/>
      <c r="V21" s="4"/>
      <c r="W21" s="4"/>
    </row>
    <row r="22" spans="1:23" x14ac:dyDescent="0.3">
      <c r="A22" s="10"/>
      <c r="B22" s="5"/>
      <c r="C22" s="4"/>
      <c r="D22" s="4"/>
      <c r="E22" s="4"/>
      <c r="F22" s="4"/>
      <c r="G22" s="4"/>
      <c r="H22" s="6"/>
      <c r="I22" s="5"/>
      <c r="J22" s="4"/>
      <c r="K22" s="4"/>
      <c r="L22" s="4"/>
      <c r="M22" s="4"/>
      <c r="N22" s="4"/>
      <c r="O22" s="6"/>
      <c r="P22" s="5"/>
      <c r="Q22" s="4"/>
      <c r="R22" s="6"/>
      <c r="S22" s="4"/>
      <c r="T22" s="4"/>
      <c r="U22" s="6"/>
      <c r="V22" s="4"/>
      <c r="W22" s="4"/>
    </row>
    <row r="23" spans="1:23" x14ac:dyDescent="0.3">
      <c r="A23" s="10"/>
      <c r="B23" s="5"/>
      <c r="C23" s="4"/>
      <c r="D23" s="4"/>
      <c r="E23" s="4"/>
      <c r="F23" s="4"/>
      <c r="G23" s="4"/>
      <c r="H23" s="6"/>
      <c r="I23" s="5"/>
      <c r="J23" s="4"/>
      <c r="K23" s="4"/>
      <c r="L23" s="4"/>
      <c r="M23" s="4"/>
      <c r="N23" s="4"/>
      <c r="O23" s="6"/>
      <c r="P23" s="5"/>
      <c r="Q23" s="4"/>
      <c r="R23" s="6"/>
      <c r="S23" s="4"/>
      <c r="T23" s="4"/>
      <c r="U23" s="6"/>
      <c r="V23" s="4"/>
      <c r="W23" s="4"/>
    </row>
    <row r="24" spans="1:23" x14ac:dyDescent="0.3">
      <c r="A24" s="10"/>
      <c r="B24" s="5"/>
      <c r="C24" s="4"/>
      <c r="D24" s="4"/>
      <c r="E24" s="4"/>
      <c r="F24" s="4"/>
      <c r="G24" s="4"/>
      <c r="H24" s="6"/>
      <c r="I24" s="5"/>
      <c r="J24" s="4"/>
      <c r="K24" s="4"/>
      <c r="L24" s="4"/>
      <c r="M24" s="4"/>
      <c r="N24" s="4"/>
      <c r="O24" s="6"/>
      <c r="P24" s="5"/>
      <c r="Q24" s="4"/>
      <c r="R24" s="6"/>
      <c r="S24" s="4"/>
      <c r="T24" s="4"/>
      <c r="U24" s="6"/>
      <c r="V24" s="4"/>
      <c r="W24" s="4"/>
    </row>
    <row r="25" spans="1:23" x14ac:dyDescent="0.3">
      <c r="A25" s="10"/>
      <c r="B25" s="5"/>
      <c r="C25" s="4"/>
      <c r="D25" s="4"/>
      <c r="E25" s="4"/>
      <c r="F25" s="4"/>
      <c r="G25" s="4"/>
      <c r="H25" s="6"/>
      <c r="I25" s="5"/>
      <c r="J25" s="4"/>
      <c r="K25" s="4"/>
      <c r="L25" s="4"/>
      <c r="M25" s="4"/>
      <c r="N25" s="4"/>
      <c r="O25" s="6"/>
      <c r="P25" s="5"/>
      <c r="Q25" s="4"/>
      <c r="R25" s="6"/>
      <c r="S25" s="4"/>
      <c r="T25" s="4"/>
      <c r="U25" s="6"/>
      <c r="V25" s="4"/>
      <c r="W25" s="4"/>
    </row>
    <row r="26" spans="1:23" x14ac:dyDescent="0.3">
      <c r="A26" s="10"/>
      <c r="B26" s="5"/>
      <c r="C26" s="4"/>
      <c r="D26" s="4"/>
      <c r="E26" s="4"/>
      <c r="F26" s="4"/>
      <c r="G26" s="4"/>
      <c r="H26" s="6"/>
      <c r="I26" s="5"/>
      <c r="J26" s="4"/>
      <c r="K26" s="4"/>
      <c r="L26" s="4"/>
      <c r="M26" s="4"/>
      <c r="N26" s="4"/>
      <c r="O26" s="6"/>
      <c r="P26" s="5"/>
      <c r="Q26" s="4"/>
      <c r="R26" s="6"/>
      <c r="S26" s="4"/>
      <c r="T26" s="4"/>
      <c r="U26" s="6"/>
      <c r="V26" s="4"/>
      <c r="W26" s="4"/>
    </row>
    <row r="27" spans="1:23" ht="15" thickBot="1" x14ac:dyDescent="0.35">
      <c r="A27" s="10"/>
      <c r="B27" s="11"/>
      <c r="C27" s="12"/>
      <c r="D27" s="12"/>
      <c r="E27" s="12"/>
      <c r="F27" s="12"/>
      <c r="G27" s="12"/>
      <c r="H27" s="13"/>
      <c r="I27" s="11"/>
      <c r="J27" s="12"/>
      <c r="K27" s="12"/>
      <c r="L27" s="12"/>
      <c r="M27" s="12"/>
      <c r="N27" s="12"/>
      <c r="O27" s="13"/>
      <c r="P27" s="11"/>
      <c r="Q27" s="12"/>
      <c r="R27" s="13"/>
      <c r="S27" s="12"/>
      <c r="T27" s="12"/>
      <c r="U27" s="13"/>
      <c r="V27" s="4"/>
      <c r="W27" s="4"/>
    </row>
    <row r="28" spans="1:23" x14ac:dyDescent="0.3">
      <c r="A28" s="10"/>
      <c r="B28" s="10"/>
      <c r="C28" s="10"/>
      <c r="D28" s="10"/>
      <c r="E28" s="10"/>
      <c r="F28" s="10"/>
      <c r="G28" s="10"/>
      <c r="H28" s="10"/>
      <c r="I28" s="10"/>
      <c r="J28" s="10"/>
      <c r="K28" s="10"/>
      <c r="L28" s="10"/>
      <c r="M28" s="10"/>
      <c r="N28" s="10"/>
      <c r="O28" s="10"/>
      <c r="P28" s="10"/>
      <c r="Q28" s="10"/>
      <c r="R28" s="10"/>
      <c r="S28" s="10"/>
      <c r="T28" s="10"/>
      <c r="U28" s="10"/>
      <c r="V28" s="4"/>
      <c r="W28" s="10"/>
    </row>
  </sheetData>
  <mergeCells count="9">
    <mergeCell ref="B2:U4"/>
    <mergeCell ref="B5:F6"/>
    <mergeCell ref="B7:F8"/>
    <mergeCell ref="G5:K7"/>
    <mergeCell ref="G8:K9"/>
    <mergeCell ref="L5:P7"/>
    <mergeCell ref="L8:P9"/>
    <mergeCell ref="Q5:U7"/>
    <mergeCell ref="Q8:U9"/>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8"/>
  <sheetViews>
    <sheetView tabSelected="1" workbookViewId="0">
      <selection activeCell="V14" sqref="V14"/>
    </sheetView>
  </sheetViews>
  <sheetFormatPr defaultRowHeight="14.4" x14ac:dyDescent="0.3"/>
  <sheetData>
    <row r="1" spans="1:27" ht="15" thickBot="1" x14ac:dyDescent="0.35">
      <c r="A1" s="16"/>
      <c r="B1" s="16"/>
      <c r="C1" s="16"/>
      <c r="D1" s="16"/>
      <c r="E1" s="16"/>
      <c r="F1" s="16"/>
      <c r="G1" s="16"/>
      <c r="H1" s="16"/>
      <c r="I1" s="16"/>
      <c r="J1" s="16"/>
      <c r="K1" s="16"/>
      <c r="L1" s="16"/>
      <c r="M1" s="16"/>
      <c r="N1" s="16"/>
      <c r="O1" s="16"/>
      <c r="P1" s="16"/>
      <c r="Q1" s="16"/>
      <c r="R1" s="16"/>
      <c r="S1" s="16"/>
      <c r="T1" s="16"/>
      <c r="U1" s="16"/>
      <c r="V1" s="16"/>
      <c r="W1" s="16"/>
      <c r="X1" s="17"/>
      <c r="Y1" s="17"/>
      <c r="Z1" s="17"/>
      <c r="AA1" s="17"/>
    </row>
    <row r="2" spans="1:27" x14ac:dyDescent="0.3">
      <c r="A2" s="16"/>
      <c r="B2" s="18"/>
      <c r="C2" s="19"/>
      <c r="D2" s="19"/>
      <c r="E2" s="19"/>
      <c r="F2" s="19"/>
      <c r="G2" s="19"/>
      <c r="H2" s="19"/>
      <c r="I2" s="19"/>
      <c r="J2" s="19"/>
      <c r="K2" s="19"/>
      <c r="L2" s="19"/>
      <c r="M2" s="19"/>
      <c r="N2" s="19"/>
      <c r="O2" s="19"/>
      <c r="P2" s="19"/>
      <c r="Q2" s="19"/>
      <c r="R2" s="19"/>
      <c r="S2" s="19"/>
      <c r="T2" s="19"/>
      <c r="U2" s="20"/>
      <c r="V2" s="16"/>
      <c r="W2" s="16"/>
      <c r="X2" s="17"/>
      <c r="Y2" s="17"/>
      <c r="Z2" s="17"/>
      <c r="AA2" s="17"/>
    </row>
    <row r="3" spans="1:27" x14ac:dyDescent="0.3">
      <c r="A3" s="16"/>
      <c r="B3" s="24"/>
      <c r="C3" s="25"/>
      <c r="D3" s="25"/>
      <c r="E3" s="25"/>
      <c r="F3" s="25"/>
      <c r="G3" s="25"/>
      <c r="H3" s="25"/>
      <c r="I3" s="25"/>
      <c r="J3" s="25"/>
      <c r="K3" s="25"/>
      <c r="L3" s="25"/>
      <c r="M3" s="25"/>
      <c r="N3" s="25"/>
      <c r="O3" s="25"/>
      <c r="P3" s="25"/>
      <c r="Q3" s="25"/>
      <c r="R3" s="25"/>
      <c r="S3" s="25"/>
      <c r="T3" s="25"/>
      <c r="U3" s="26"/>
      <c r="V3" s="16"/>
      <c r="W3" s="16"/>
      <c r="X3" s="17"/>
      <c r="Y3" s="17"/>
      <c r="Z3" s="17"/>
      <c r="AA3" s="17"/>
    </row>
    <row r="4" spans="1:27" x14ac:dyDescent="0.3">
      <c r="A4" s="16"/>
      <c r="B4" s="24"/>
      <c r="C4" s="25"/>
      <c r="D4" s="25"/>
      <c r="E4" s="25"/>
      <c r="F4" s="25"/>
      <c r="G4" s="25"/>
      <c r="H4" s="25"/>
      <c r="I4" s="25"/>
      <c r="J4" s="25"/>
      <c r="K4" s="25"/>
      <c r="L4" s="25"/>
      <c r="M4" s="25"/>
      <c r="N4" s="25"/>
      <c r="O4" s="25"/>
      <c r="P4" s="25"/>
      <c r="Q4" s="25"/>
      <c r="R4" s="25"/>
      <c r="S4" s="25"/>
      <c r="T4" s="25"/>
      <c r="U4" s="26"/>
      <c r="V4" s="16"/>
      <c r="W4" s="16"/>
      <c r="X4" s="17"/>
      <c r="Y4" s="17"/>
      <c r="Z4" s="17"/>
      <c r="AA4" s="17"/>
    </row>
    <row r="5" spans="1:27" x14ac:dyDescent="0.3">
      <c r="A5" s="16"/>
      <c r="B5" s="24"/>
      <c r="C5" s="25"/>
      <c r="D5" s="25"/>
      <c r="E5" s="25"/>
      <c r="F5" s="25"/>
      <c r="G5" s="25"/>
      <c r="H5" s="25"/>
      <c r="I5" s="25"/>
      <c r="J5" s="25"/>
      <c r="K5" s="25"/>
      <c r="L5" s="25"/>
      <c r="M5" s="25"/>
      <c r="N5" s="25"/>
      <c r="O5" s="25"/>
      <c r="P5" s="25"/>
      <c r="Q5" s="25"/>
      <c r="R5" s="25"/>
      <c r="S5" s="25"/>
      <c r="T5" s="25"/>
      <c r="U5" s="26"/>
      <c r="V5" s="16"/>
      <c r="W5" s="16"/>
      <c r="X5" s="17"/>
      <c r="Y5" s="17"/>
      <c r="Z5" s="17"/>
      <c r="AA5" s="17"/>
    </row>
    <row r="6" spans="1:27" x14ac:dyDescent="0.3">
      <c r="A6" s="16"/>
      <c r="B6" s="24"/>
      <c r="C6" s="25"/>
      <c r="D6" s="25"/>
      <c r="E6" s="25"/>
      <c r="F6" s="25"/>
      <c r="G6" s="25"/>
      <c r="H6" s="25"/>
      <c r="I6" s="25"/>
      <c r="J6" s="25"/>
      <c r="K6" s="25"/>
      <c r="L6" s="25"/>
      <c r="M6" s="25"/>
      <c r="N6" s="25"/>
      <c r="O6" s="25"/>
      <c r="P6" s="25"/>
      <c r="Q6" s="25"/>
      <c r="R6" s="25"/>
      <c r="S6" s="25"/>
      <c r="T6" s="25"/>
      <c r="U6" s="26"/>
      <c r="V6" s="16"/>
      <c r="W6" s="16"/>
      <c r="X6" s="17"/>
      <c r="Y6" s="17"/>
      <c r="Z6" s="17"/>
      <c r="AA6" s="17"/>
    </row>
    <row r="7" spans="1:27" x14ac:dyDescent="0.3">
      <c r="A7" s="16"/>
      <c r="B7" s="24"/>
      <c r="C7" s="25"/>
      <c r="D7" s="25"/>
      <c r="E7" s="25"/>
      <c r="F7" s="25"/>
      <c r="G7" s="25"/>
      <c r="H7" s="25"/>
      <c r="I7" s="25"/>
      <c r="J7" s="25"/>
      <c r="K7" s="25"/>
      <c r="L7" s="25"/>
      <c r="M7" s="25"/>
      <c r="N7" s="25"/>
      <c r="O7" s="25"/>
      <c r="P7" s="25"/>
      <c r="Q7" s="25"/>
      <c r="R7" s="25"/>
      <c r="S7" s="25"/>
      <c r="T7" s="25"/>
      <c r="U7" s="26"/>
      <c r="V7" s="16"/>
      <c r="W7" s="16"/>
      <c r="X7" s="17"/>
      <c r="Y7" s="17"/>
      <c r="Z7" s="17"/>
      <c r="AA7" s="17"/>
    </row>
    <row r="8" spans="1:27" x14ac:dyDescent="0.3">
      <c r="A8" s="16"/>
      <c r="B8" s="24"/>
      <c r="C8" s="25"/>
      <c r="D8" s="25"/>
      <c r="E8" s="25"/>
      <c r="F8" s="25"/>
      <c r="G8" s="25"/>
      <c r="H8" s="25"/>
      <c r="I8" s="25"/>
      <c r="J8" s="25"/>
      <c r="K8" s="25"/>
      <c r="L8" s="25"/>
      <c r="M8" s="25"/>
      <c r="N8" s="25"/>
      <c r="O8" s="25"/>
      <c r="P8" s="25"/>
      <c r="Q8" s="25"/>
      <c r="R8" s="25"/>
      <c r="S8" s="25"/>
      <c r="T8" s="25"/>
      <c r="U8" s="26"/>
      <c r="V8" s="16"/>
      <c r="W8" s="16"/>
      <c r="X8" s="17"/>
      <c r="Y8" s="17"/>
      <c r="Z8" s="17"/>
      <c r="AA8" s="17"/>
    </row>
    <row r="9" spans="1:27" x14ac:dyDescent="0.3">
      <c r="A9" s="16"/>
      <c r="B9" s="24"/>
      <c r="C9" s="25"/>
      <c r="D9" s="25"/>
      <c r="E9" s="25"/>
      <c r="F9" s="25"/>
      <c r="G9" s="25"/>
      <c r="H9" s="25"/>
      <c r="I9" s="25"/>
      <c r="J9" s="25"/>
      <c r="K9" s="25"/>
      <c r="L9" s="25"/>
      <c r="M9" s="25"/>
      <c r="N9" s="25"/>
      <c r="O9" s="25"/>
      <c r="P9" s="25"/>
      <c r="Q9" s="25"/>
      <c r="R9" s="25"/>
      <c r="S9" s="25"/>
      <c r="T9" s="25"/>
      <c r="U9" s="26"/>
      <c r="V9" s="16"/>
      <c r="W9" s="16"/>
      <c r="X9" s="17"/>
      <c r="Y9" s="17"/>
      <c r="Z9" s="17"/>
      <c r="AA9" s="17"/>
    </row>
    <row r="10" spans="1:27" x14ac:dyDescent="0.3">
      <c r="A10" s="16"/>
      <c r="B10" s="24"/>
      <c r="C10" s="25"/>
      <c r="D10" s="25"/>
      <c r="E10" s="25"/>
      <c r="F10" s="25"/>
      <c r="G10" s="25"/>
      <c r="H10" s="25"/>
      <c r="I10" s="25"/>
      <c r="J10" s="25"/>
      <c r="K10" s="25"/>
      <c r="L10" s="25"/>
      <c r="M10" s="25"/>
      <c r="N10" s="25"/>
      <c r="O10" s="25"/>
      <c r="P10" s="25"/>
      <c r="Q10" s="25"/>
      <c r="R10" s="25"/>
      <c r="S10" s="25"/>
      <c r="T10" s="25"/>
      <c r="U10" s="26"/>
      <c r="V10" s="16"/>
      <c r="W10" s="16"/>
      <c r="X10" s="17"/>
      <c r="Y10" s="17"/>
      <c r="Z10" s="17"/>
      <c r="AA10" s="17"/>
    </row>
    <row r="11" spans="1:27" x14ac:dyDescent="0.3">
      <c r="A11" s="16"/>
      <c r="B11" s="24"/>
      <c r="C11" s="25"/>
      <c r="D11" s="25"/>
      <c r="E11" s="25"/>
      <c r="F11" s="25"/>
      <c r="G11" s="25"/>
      <c r="H11" s="25"/>
      <c r="I11" s="25"/>
      <c r="J11" s="25"/>
      <c r="K11" s="25"/>
      <c r="L11" s="25"/>
      <c r="M11" s="25"/>
      <c r="N11" s="25"/>
      <c r="O11" s="25"/>
      <c r="P11" s="25"/>
      <c r="Q11" s="25"/>
      <c r="R11" s="25"/>
      <c r="S11" s="25"/>
      <c r="T11" s="25"/>
      <c r="U11" s="26"/>
      <c r="V11" s="16"/>
      <c r="W11" s="16"/>
      <c r="X11" s="17"/>
      <c r="Y11" s="17"/>
      <c r="Z11" s="17"/>
      <c r="AA11" s="17"/>
    </row>
    <row r="12" spans="1:27" x14ac:dyDescent="0.3">
      <c r="A12" s="16"/>
      <c r="B12" s="24"/>
      <c r="C12" s="25"/>
      <c r="D12" s="25"/>
      <c r="E12" s="25"/>
      <c r="F12" s="25"/>
      <c r="G12" s="25"/>
      <c r="H12" s="25"/>
      <c r="I12" s="25"/>
      <c r="J12" s="25"/>
      <c r="K12" s="25"/>
      <c r="L12" s="25"/>
      <c r="M12" s="25"/>
      <c r="N12" s="25"/>
      <c r="O12" s="25"/>
      <c r="P12" s="25"/>
      <c r="Q12" s="25"/>
      <c r="R12" s="25"/>
      <c r="S12" s="25"/>
      <c r="T12" s="25"/>
      <c r="U12" s="26"/>
      <c r="V12" s="16"/>
      <c r="W12" s="16"/>
      <c r="X12" s="17"/>
      <c r="Y12" s="17"/>
      <c r="Z12" s="17"/>
      <c r="AA12" s="17"/>
    </row>
    <row r="13" spans="1:27" x14ac:dyDescent="0.3">
      <c r="A13" s="16"/>
      <c r="B13" s="24"/>
      <c r="C13" s="25"/>
      <c r="D13" s="25"/>
      <c r="E13" s="25"/>
      <c r="F13" s="25"/>
      <c r="G13" s="25"/>
      <c r="H13" s="25"/>
      <c r="I13" s="25"/>
      <c r="J13" s="25"/>
      <c r="K13" s="25"/>
      <c r="L13" s="25"/>
      <c r="M13" s="25"/>
      <c r="N13" s="25"/>
      <c r="O13" s="25"/>
      <c r="P13" s="25"/>
      <c r="Q13" s="25"/>
      <c r="R13" s="25"/>
      <c r="S13" s="25"/>
      <c r="T13" s="25"/>
      <c r="U13" s="26"/>
      <c r="V13" s="16"/>
      <c r="W13" s="16"/>
      <c r="X13" s="17"/>
      <c r="Y13" s="17"/>
      <c r="Z13" s="17"/>
      <c r="AA13" s="17"/>
    </row>
    <row r="14" spans="1:27" x14ac:dyDescent="0.3">
      <c r="A14" s="16"/>
      <c r="B14" s="24"/>
      <c r="C14" s="25"/>
      <c r="D14" s="25"/>
      <c r="E14" s="25"/>
      <c r="F14" s="25"/>
      <c r="G14" s="25"/>
      <c r="H14" s="25"/>
      <c r="I14" s="25"/>
      <c r="J14" s="25"/>
      <c r="K14" s="25"/>
      <c r="L14" s="25"/>
      <c r="M14" s="25"/>
      <c r="N14" s="25"/>
      <c r="O14" s="25"/>
      <c r="P14" s="25"/>
      <c r="Q14" s="25"/>
      <c r="R14" s="25"/>
      <c r="S14" s="25"/>
      <c r="T14" s="25"/>
      <c r="U14" s="26"/>
      <c r="V14" s="16"/>
      <c r="W14" s="16"/>
      <c r="X14" s="17"/>
      <c r="Y14" s="17"/>
      <c r="Z14" s="17"/>
      <c r="AA14" s="17"/>
    </row>
    <row r="15" spans="1:27" x14ac:dyDescent="0.3">
      <c r="A15" s="16"/>
      <c r="B15" s="24"/>
      <c r="C15" s="25"/>
      <c r="D15" s="25"/>
      <c r="E15" s="25"/>
      <c r="F15" s="25"/>
      <c r="G15" s="25"/>
      <c r="H15" s="25"/>
      <c r="I15" s="25"/>
      <c r="J15" s="25"/>
      <c r="K15" s="25"/>
      <c r="L15" s="25"/>
      <c r="M15" s="25"/>
      <c r="N15" s="25"/>
      <c r="O15" s="25"/>
      <c r="P15" s="25"/>
      <c r="Q15" s="25"/>
      <c r="R15" s="25"/>
      <c r="S15" s="25"/>
      <c r="T15" s="25"/>
      <c r="U15" s="26"/>
      <c r="V15" s="16"/>
      <c r="W15" s="16"/>
      <c r="X15" s="17"/>
      <c r="Y15" s="17"/>
      <c r="Z15" s="17"/>
      <c r="AA15" s="17"/>
    </row>
    <row r="16" spans="1:27" x14ac:dyDescent="0.3">
      <c r="A16" s="16"/>
      <c r="B16" s="24"/>
      <c r="C16" s="25"/>
      <c r="D16" s="25"/>
      <c r="E16" s="25"/>
      <c r="F16" s="25"/>
      <c r="G16" s="25"/>
      <c r="H16" s="25"/>
      <c r="I16" s="25"/>
      <c r="J16" s="25"/>
      <c r="K16" s="25"/>
      <c r="L16" s="25"/>
      <c r="M16" s="25"/>
      <c r="N16" s="25"/>
      <c r="O16" s="25"/>
      <c r="P16" s="25"/>
      <c r="Q16" s="25"/>
      <c r="R16" s="25"/>
      <c r="S16" s="25"/>
      <c r="T16" s="25"/>
      <c r="U16" s="26"/>
      <c r="V16" s="16"/>
      <c r="W16" s="16"/>
      <c r="X16" s="17"/>
      <c r="Y16" s="17"/>
      <c r="Z16" s="17"/>
      <c r="AA16" s="17"/>
    </row>
    <row r="17" spans="1:27" x14ac:dyDescent="0.3">
      <c r="A17" s="16"/>
      <c r="B17" s="24"/>
      <c r="C17" s="25"/>
      <c r="D17" s="25"/>
      <c r="E17" s="25"/>
      <c r="F17" s="25"/>
      <c r="G17" s="25"/>
      <c r="H17" s="25"/>
      <c r="I17" s="25"/>
      <c r="J17" s="25"/>
      <c r="K17" s="25"/>
      <c r="L17" s="25"/>
      <c r="M17" s="25"/>
      <c r="N17" s="25"/>
      <c r="O17" s="25"/>
      <c r="P17" s="25"/>
      <c r="Q17" s="25"/>
      <c r="R17" s="25"/>
      <c r="S17" s="25"/>
      <c r="T17" s="25"/>
      <c r="U17" s="26"/>
      <c r="V17" s="16"/>
      <c r="W17" s="16"/>
      <c r="X17" s="17"/>
      <c r="Y17" s="17"/>
      <c r="Z17" s="17"/>
      <c r="AA17" s="17"/>
    </row>
    <row r="18" spans="1:27" x14ac:dyDescent="0.3">
      <c r="A18" s="16"/>
      <c r="B18" s="24"/>
      <c r="C18" s="25"/>
      <c r="D18" s="25"/>
      <c r="E18" s="25"/>
      <c r="F18" s="25"/>
      <c r="G18" s="25"/>
      <c r="H18" s="25"/>
      <c r="I18" s="25"/>
      <c r="J18" s="25"/>
      <c r="K18" s="25"/>
      <c r="L18" s="25"/>
      <c r="M18" s="25"/>
      <c r="N18" s="25"/>
      <c r="O18" s="25"/>
      <c r="P18" s="25"/>
      <c r="Q18" s="25"/>
      <c r="R18" s="25"/>
      <c r="S18" s="25"/>
      <c r="T18" s="25"/>
      <c r="U18" s="26"/>
      <c r="V18" s="16"/>
      <c r="W18" s="16"/>
      <c r="X18" s="17"/>
      <c r="Y18" s="17"/>
      <c r="Z18" s="17"/>
      <c r="AA18" s="17"/>
    </row>
    <row r="19" spans="1:27" x14ac:dyDescent="0.3">
      <c r="A19" s="16"/>
      <c r="B19" s="24"/>
      <c r="C19" s="25"/>
      <c r="D19" s="25"/>
      <c r="E19" s="25"/>
      <c r="F19" s="25"/>
      <c r="G19" s="25"/>
      <c r="H19" s="25"/>
      <c r="I19" s="25"/>
      <c r="J19" s="25"/>
      <c r="K19" s="25"/>
      <c r="L19" s="25"/>
      <c r="M19" s="25"/>
      <c r="N19" s="25"/>
      <c r="O19" s="25"/>
      <c r="P19" s="25"/>
      <c r="Q19" s="25"/>
      <c r="R19" s="25"/>
      <c r="S19" s="25"/>
      <c r="T19" s="25"/>
      <c r="U19" s="26"/>
      <c r="V19" s="16"/>
      <c r="W19" s="16"/>
      <c r="X19" s="17"/>
      <c r="Y19" s="17"/>
      <c r="Z19" s="17"/>
      <c r="AA19" s="17"/>
    </row>
    <row r="20" spans="1:27" x14ac:dyDescent="0.3">
      <c r="A20" s="16"/>
      <c r="B20" s="24"/>
      <c r="C20" s="25"/>
      <c r="D20" s="25"/>
      <c r="E20" s="25"/>
      <c r="F20" s="25"/>
      <c r="G20" s="25"/>
      <c r="H20" s="25"/>
      <c r="I20" s="25"/>
      <c r="J20" s="25"/>
      <c r="K20" s="25"/>
      <c r="L20" s="25"/>
      <c r="M20" s="25"/>
      <c r="N20" s="25"/>
      <c r="O20" s="25"/>
      <c r="P20" s="25"/>
      <c r="Q20" s="25"/>
      <c r="R20" s="25"/>
      <c r="S20" s="25"/>
      <c r="T20" s="25"/>
      <c r="U20" s="26"/>
      <c r="V20" s="16"/>
      <c r="W20" s="16"/>
      <c r="X20" s="17"/>
      <c r="Y20" s="17"/>
      <c r="Z20" s="17"/>
      <c r="AA20" s="17"/>
    </row>
    <row r="21" spans="1:27" x14ac:dyDescent="0.3">
      <c r="A21" s="16"/>
      <c r="B21" s="24"/>
      <c r="C21" s="25"/>
      <c r="D21" s="25"/>
      <c r="E21" s="25"/>
      <c r="F21" s="25"/>
      <c r="G21" s="25"/>
      <c r="H21" s="25"/>
      <c r="I21" s="25"/>
      <c r="J21" s="25"/>
      <c r="K21" s="25"/>
      <c r="L21" s="25"/>
      <c r="M21" s="25"/>
      <c r="N21" s="25"/>
      <c r="O21" s="25"/>
      <c r="P21" s="25"/>
      <c r="Q21" s="25"/>
      <c r="R21" s="25"/>
      <c r="S21" s="25"/>
      <c r="T21" s="25"/>
      <c r="U21" s="26"/>
      <c r="V21" s="16"/>
      <c r="W21" s="16"/>
      <c r="X21" s="17"/>
      <c r="Y21" s="17"/>
      <c r="Z21" s="17"/>
      <c r="AA21" s="17"/>
    </row>
    <row r="22" spans="1:27" x14ac:dyDescent="0.3">
      <c r="A22" s="16"/>
      <c r="B22" s="24"/>
      <c r="C22" s="25"/>
      <c r="D22" s="25"/>
      <c r="E22" s="25"/>
      <c r="F22" s="25"/>
      <c r="G22" s="25"/>
      <c r="H22" s="25"/>
      <c r="I22" s="25"/>
      <c r="J22" s="25"/>
      <c r="K22" s="25"/>
      <c r="L22" s="25"/>
      <c r="M22" s="25"/>
      <c r="N22" s="25"/>
      <c r="O22" s="25"/>
      <c r="P22" s="25"/>
      <c r="Q22" s="25"/>
      <c r="R22" s="25"/>
      <c r="S22" s="25"/>
      <c r="T22" s="25"/>
      <c r="U22" s="26"/>
      <c r="V22" s="16"/>
      <c r="W22" s="16"/>
      <c r="X22" s="17"/>
      <c r="Y22" s="17"/>
      <c r="Z22" s="17"/>
      <c r="AA22" s="17"/>
    </row>
    <row r="23" spans="1:27" x14ac:dyDescent="0.3">
      <c r="A23" s="16"/>
      <c r="B23" s="24"/>
      <c r="C23" s="25"/>
      <c r="D23" s="25"/>
      <c r="E23" s="25"/>
      <c r="F23" s="25"/>
      <c r="G23" s="25"/>
      <c r="H23" s="25"/>
      <c r="I23" s="25"/>
      <c r="J23" s="25"/>
      <c r="K23" s="25"/>
      <c r="L23" s="25"/>
      <c r="M23" s="25"/>
      <c r="N23" s="25"/>
      <c r="O23" s="25"/>
      <c r="P23" s="25"/>
      <c r="Q23" s="25"/>
      <c r="R23" s="25"/>
      <c r="S23" s="25"/>
      <c r="T23" s="25"/>
      <c r="U23" s="26"/>
      <c r="V23" s="16"/>
      <c r="W23" s="16"/>
      <c r="X23" s="17"/>
      <c r="Y23" s="17"/>
      <c r="Z23" s="17"/>
      <c r="AA23" s="17"/>
    </row>
    <row r="24" spans="1:27" x14ac:dyDescent="0.3">
      <c r="A24" s="16"/>
      <c r="B24" s="24"/>
      <c r="C24" s="25"/>
      <c r="D24" s="25"/>
      <c r="E24" s="25"/>
      <c r="F24" s="25"/>
      <c r="G24" s="25"/>
      <c r="H24" s="25"/>
      <c r="I24" s="25"/>
      <c r="J24" s="25"/>
      <c r="K24" s="25"/>
      <c r="L24" s="25"/>
      <c r="M24" s="25"/>
      <c r="N24" s="25"/>
      <c r="O24" s="25"/>
      <c r="P24" s="25"/>
      <c r="Q24" s="25"/>
      <c r="R24" s="25"/>
      <c r="S24" s="25"/>
      <c r="T24" s="25"/>
      <c r="U24" s="26"/>
      <c r="V24" s="16"/>
      <c r="W24" s="16"/>
      <c r="X24" s="17"/>
      <c r="Y24" s="17"/>
      <c r="Z24" s="17"/>
      <c r="AA24" s="17"/>
    </row>
    <row r="25" spans="1:27" x14ac:dyDescent="0.3">
      <c r="A25" s="16"/>
      <c r="B25" s="24"/>
      <c r="C25" s="25"/>
      <c r="D25" s="25"/>
      <c r="E25" s="25"/>
      <c r="F25" s="25"/>
      <c r="G25" s="25"/>
      <c r="H25" s="25"/>
      <c r="I25" s="25"/>
      <c r="J25" s="25"/>
      <c r="K25" s="25"/>
      <c r="L25" s="25"/>
      <c r="M25" s="25"/>
      <c r="N25" s="25"/>
      <c r="O25" s="25"/>
      <c r="P25" s="25"/>
      <c r="Q25" s="25"/>
      <c r="R25" s="25"/>
      <c r="S25" s="25"/>
      <c r="T25" s="25"/>
      <c r="U25" s="26"/>
      <c r="V25" s="16"/>
      <c r="W25" s="16"/>
      <c r="X25" s="17"/>
      <c r="Y25" s="17"/>
      <c r="Z25" s="17"/>
      <c r="AA25" s="17"/>
    </row>
    <row r="26" spans="1:27" ht="15" thickBot="1" x14ac:dyDescent="0.35">
      <c r="A26" s="16"/>
      <c r="B26" s="21"/>
      <c r="C26" s="22"/>
      <c r="D26" s="22"/>
      <c r="E26" s="22"/>
      <c r="F26" s="22"/>
      <c r="G26" s="22"/>
      <c r="H26" s="22"/>
      <c r="I26" s="22"/>
      <c r="J26" s="22"/>
      <c r="K26" s="22"/>
      <c r="L26" s="22"/>
      <c r="M26" s="22"/>
      <c r="N26" s="22"/>
      <c r="O26" s="22"/>
      <c r="P26" s="22"/>
      <c r="Q26" s="22"/>
      <c r="R26" s="22"/>
      <c r="S26" s="22"/>
      <c r="T26" s="22"/>
      <c r="U26" s="23"/>
      <c r="V26" s="16"/>
      <c r="W26" s="16"/>
      <c r="X26" s="17"/>
      <c r="Y26" s="17"/>
      <c r="Z26" s="17"/>
      <c r="AA26" s="17"/>
    </row>
    <row r="27" spans="1:27" x14ac:dyDescent="0.3">
      <c r="A27" s="16"/>
      <c r="B27" s="16"/>
      <c r="C27" s="16"/>
      <c r="D27" s="16"/>
      <c r="E27" s="16"/>
      <c r="F27" s="16"/>
      <c r="G27" s="16"/>
      <c r="H27" s="16"/>
      <c r="I27" s="16"/>
      <c r="J27" s="16"/>
      <c r="K27" s="16"/>
      <c r="L27" s="16"/>
      <c r="M27" s="16"/>
      <c r="N27" s="16"/>
      <c r="O27" s="16"/>
      <c r="P27" s="16"/>
      <c r="Q27" s="16"/>
      <c r="R27" s="16"/>
      <c r="S27" s="16"/>
      <c r="T27" s="16"/>
      <c r="U27" s="16"/>
      <c r="V27" s="16"/>
      <c r="W27" s="16"/>
      <c r="X27" s="17"/>
      <c r="Y27" s="17"/>
      <c r="Z27" s="17"/>
      <c r="AA27" s="17"/>
    </row>
    <row r="28" spans="1:27" x14ac:dyDescent="0.3">
      <c r="A28" s="15"/>
      <c r="B28" s="15"/>
      <c r="C28" s="15"/>
      <c r="D28" s="15"/>
      <c r="E28" s="15"/>
      <c r="F28" s="15"/>
      <c r="G28" s="15"/>
      <c r="H28" s="15"/>
      <c r="I28" s="15"/>
      <c r="J28" s="15"/>
      <c r="K28" s="15"/>
      <c r="L28" s="15"/>
      <c r="M28" s="15"/>
      <c r="N28" s="15"/>
      <c r="O28" s="15"/>
      <c r="P28" s="15"/>
      <c r="Q28" s="15"/>
      <c r="R28" s="15"/>
      <c r="S28" s="15"/>
      <c r="T28" s="15"/>
      <c r="U28" s="15"/>
      <c r="V28" s="15"/>
      <c r="W28" s="15"/>
      <c r="X28" s="1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Diabetes vs non diabetes</vt:lpstr>
      <vt:lpstr>Blood pressure variation</vt:lpstr>
      <vt:lpstr>bmi status</vt:lpstr>
      <vt:lpstr>avg glucose</vt:lpstr>
      <vt:lpstr>Sheet10</vt:lpstr>
      <vt:lpstr>heathcaredata</vt:lpstr>
      <vt:lpstr>Dashboard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Darshan</dc:creator>
  <cp:lastModifiedBy>Darshan</cp:lastModifiedBy>
  <dcterms:created xsi:type="dcterms:W3CDTF">2023-06-27T18:07:39Z</dcterms:created>
  <dcterms:modified xsi:type="dcterms:W3CDTF">2023-10-18T17:21:06Z</dcterms:modified>
</cp:coreProperties>
</file>