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park/Desktop/PURM/"/>
    </mc:Choice>
  </mc:AlternateContent>
  <xr:revisionPtr revIDLastSave="0" documentId="13_ncr:1_{02956F0B-87B4-7343-8230-97D9C229A0B2}" xr6:coauthVersionLast="45" xr6:coauthVersionMax="45" xr10:uidLastSave="{00000000-0000-0000-0000-000000000000}"/>
  <bookViews>
    <workbookView xWindow="0" yWindow="460" windowWidth="23520" windowHeight="16520" xr2:uid="{00000000-000D-0000-FFFF-FFFF00000000}"/>
  </bookViews>
  <sheets>
    <sheet name="LIS Results (weighted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7" i="1" l="1"/>
  <c r="F121" i="1"/>
  <c r="F116" i="1"/>
  <c r="F42" i="1"/>
  <c r="F34" i="1"/>
  <c r="F110" i="1"/>
  <c r="F85" i="1"/>
  <c r="F84" i="1"/>
  <c r="F83" i="1"/>
  <c r="F68" i="1"/>
  <c r="F63" i="1"/>
  <c r="F50" i="1"/>
  <c r="F24" i="1"/>
  <c r="F25" i="1"/>
  <c r="F23" i="1"/>
  <c r="F401" i="1" l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6" i="1"/>
  <c r="F125" i="1"/>
  <c r="F124" i="1"/>
  <c r="F123" i="1"/>
  <c r="F122" i="1"/>
  <c r="F120" i="1"/>
  <c r="F119" i="1"/>
  <c r="F118" i="1"/>
  <c r="F117" i="1"/>
  <c r="F115" i="1"/>
  <c r="F114" i="1"/>
  <c r="F113" i="1"/>
  <c r="F112" i="1"/>
  <c r="F111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7" i="1"/>
  <c r="F66" i="1"/>
  <c r="F65" i="1"/>
  <c r="F64" i="1"/>
  <c r="F62" i="1"/>
  <c r="F61" i="1"/>
  <c r="F60" i="1"/>
  <c r="F59" i="1"/>
  <c r="F58" i="1"/>
  <c r="F57" i="1"/>
  <c r="F56" i="1"/>
  <c r="F55" i="1"/>
  <c r="F54" i="1"/>
  <c r="F53" i="1"/>
  <c r="F52" i="1"/>
  <c r="F51" i="1"/>
  <c r="F49" i="1"/>
  <c r="F48" i="1"/>
  <c r="F47" i="1"/>
  <c r="F46" i="1"/>
  <c r="F45" i="1"/>
  <c r="F44" i="1"/>
  <c r="F43" i="1"/>
  <c r="F41" i="1"/>
  <c r="F40" i="1"/>
  <c r="F39" i="1"/>
  <c r="F38" i="1"/>
  <c r="F37" i="1"/>
  <c r="F36" i="1"/>
  <c r="F35" i="1"/>
  <c r="F33" i="1"/>
  <c r="F32" i="1"/>
  <c r="F31" i="1"/>
  <c r="F30" i="1"/>
  <c r="F29" i="1"/>
  <c r="F28" i="1"/>
  <c r="F27" i="1"/>
  <c r="F26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Z369" i="1" l="1"/>
  <c r="Z368" i="1"/>
  <c r="Z370" i="1"/>
  <c r="Z371" i="1"/>
  <c r="Z372" i="1"/>
  <c r="Z373" i="1"/>
  <c r="Z374" i="1"/>
  <c r="Z375" i="1"/>
  <c r="Z376" i="1"/>
  <c r="Z377" i="1"/>
  <c r="Z378" i="1"/>
  <c r="Y378" i="1"/>
  <c r="Y377" i="1"/>
  <c r="Y376" i="1"/>
  <c r="Y375" i="1"/>
  <c r="Y372" i="1"/>
  <c r="Y373" i="1"/>
  <c r="Y374" i="1"/>
  <c r="Y371" i="1"/>
  <c r="Y370" i="1"/>
  <c r="Y369" i="1"/>
  <c r="Y368" i="1"/>
  <c r="Z225" i="1"/>
  <c r="Z224" i="1"/>
  <c r="Y224" i="1"/>
  <c r="Y225" i="1"/>
  <c r="Z340" i="1"/>
  <c r="Z345" i="1"/>
  <c r="Z344" i="1"/>
  <c r="Z343" i="1"/>
  <c r="Z342" i="1"/>
  <c r="Y340" i="1"/>
  <c r="Z341" i="1"/>
  <c r="Y345" i="1"/>
  <c r="Y344" i="1"/>
  <c r="Y343" i="1"/>
  <c r="Y342" i="1"/>
  <c r="Y341" i="1"/>
</calcChain>
</file>

<file path=xl/sharedStrings.xml><?xml version="1.0" encoding="utf-8"?>
<sst xmlns="http://schemas.openxmlformats.org/spreadsheetml/2006/main" count="2478" uniqueCount="119">
  <si>
    <t>Country</t>
  </si>
  <si>
    <t>Year</t>
  </si>
  <si>
    <t>Carework</t>
  </si>
  <si>
    <t>Freq - Carework</t>
  </si>
  <si>
    <t>Freq - Non Carework</t>
  </si>
  <si>
    <t>Count - Carework</t>
  </si>
  <si>
    <t>Count - Non Carework</t>
  </si>
  <si>
    <t>Total</t>
  </si>
  <si>
    <t>Mean Income - Carework</t>
  </si>
  <si>
    <t>Mean Income - Non Carework</t>
  </si>
  <si>
    <t>SD Income - Carework</t>
  </si>
  <si>
    <t>SD Income - Non Carework</t>
  </si>
  <si>
    <t>Currency</t>
  </si>
  <si>
    <t>Australia</t>
  </si>
  <si>
    <t>Broad</t>
  </si>
  <si>
    <t>AUD - Australian Dollar</t>
  </si>
  <si>
    <t>Austria</t>
  </si>
  <si>
    <t>EUR - Euro</t>
  </si>
  <si>
    <t>Concise</t>
  </si>
  <si>
    <t>Belgium</t>
  </si>
  <si>
    <t>Brazil</t>
  </si>
  <si>
    <t>BRL - Brazilian Real</t>
  </si>
  <si>
    <t>Canada</t>
  </si>
  <si>
    <t>CAD - Canadian Dollar</t>
  </si>
  <si>
    <t>Chile</t>
  </si>
  <si>
    <t>CLP - Chilean Peso</t>
  </si>
  <si>
    <t>China</t>
  </si>
  <si>
    <t>CNY - Yuan Renminbi</t>
  </si>
  <si>
    <t>Columbia</t>
  </si>
  <si>
    <t>COP - Colombian Peso</t>
  </si>
  <si>
    <t>Czech Republic</t>
  </si>
  <si>
    <t>CZK - Czech Koruna</t>
  </si>
  <si>
    <t>Denmark</t>
  </si>
  <si>
    <t>DKK - Danish Krone</t>
  </si>
  <si>
    <t>Dominican Republic</t>
  </si>
  <si>
    <t>DOP - Domincan Peso</t>
  </si>
  <si>
    <t>Egypt</t>
  </si>
  <si>
    <t>EGP - Egyptian Pound</t>
  </si>
  <si>
    <t>Estonia</t>
  </si>
  <si>
    <t>Finland</t>
  </si>
  <si>
    <t>France</t>
  </si>
  <si>
    <t>Georgia</t>
  </si>
  <si>
    <t>GEL - Georgian Lari</t>
  </si>
  <si>
    <t>Germany</t>
  </si>
  <si>
    <t>Greece</t>
  </si>
  <si>
    <t>GRD - Drachma (historic)</t>
  </si>
  <si>
    <t>Guatemala</t>
  </si>
  <si>
    <t>GTQ - Quetzal</t>
  </si>
  <si>
    <t>Hungary</t>
  </si>
  <si>
    <t>HUF - Forint</t>
  </si>
  <si>
    <t>Iceland</t>
  </si>
  <si>
    <t>ISK - Icelandic Krona</t>
  </si>
  <si>
    <t>India</t>
  </si>
  <si>
    <t>INR - Indian Rupee</t>
  </si>
  <si>
    <t>Ireland</t>
  </si>
  <si>
    <t>Israel</t>
  </si>
  <si>
    <t>ILS - New Israeli Sheqel</t>
  </si>
  <si>
    <t>Italy</t>
  </si>
  <si>
    <t>Ivory Coast</t>
  </si>
  <si>
    <t>XOF - CFA BCEAO Franc</t>
  </si>
  <si>
    <t>Japan</t>
  </si>
  <si>
    <t>JPY - Yen</t>
  </si>
  <si>
    <t>Lithuania</t>
  </si>
  <si>
    <t>Luxembourg</t>
  </si>
  <si>
    <t>Mexico</t>
  </si>
  <si>
    <t>MXP - old Mexican Peso (historic)</t>
  </si>
  <si>
    <t>MXN - Mexican Peso</t>
  </si>
  <si>
    <t>Netherlands</t>
  </si>
  <si>
    <t>Norway</t>
  </si>
  <si>
    <t>NOK - Norwegian Krone</t>
  </si>
  <si>
    <t>Panama</t>
  </si>
  <si>
    <t>PAB - Balboa</t>
  </si>
  <si>
    <t>Paraguay</t>
  </si>
  <si>
    <t>PYG - Guarani</t>
  </si>
  <si>
    <t>Peru</t>
  </si>
  <si>
    <t>PEN - Nuevo Sol</t>
  </si>
  <si>
    <t>Poland</t>
  </si>
  <si>
    <t>PLN - Zloty</t>
  </si>
  <si>
    <t>Romania</t>
  </si>
  <si>
    <t>RON - Roumanian Leu</t>
  </si>
  <si>
    <t>Russia</t>
  </si>
  <si>
    <t>RUB - Russian Ruble</t>
  </si>
  <si>
    <t>Serbia</t>
  </si>
  <si>
    <t>RSD - Serbian Dinar</t>
  </si>
  <si>
    <t>Slovakia</t>
  </si>
  <si>
    <t>Slovenia</t>
  </si>
  <si>
    <t>South Africa</t>
  </si>
  <si>
    <t>ZAR - Rand</t>
  </si>
  <si>
    <t>South Korea</t>
  </si>
  <si>
    <t>KRW - Won</t>
  </si>
  <si>
    <t>Spain</t>
  </si>
  <si>
    <t>Sweden</t>
  </si>
  <si>
    <t>SEK - Swedish Krona</t>
  </si>
  <si>
    <t>Switzerland</t>
  </si>
  <si>
    <t>Taiwan</t>
  </si>
  <si>
    <t>CHF - Swiss Franc</t>
  </si>
  <si>
    <t xml:space="preserve">United Kingdom </t>
  </si>
  <si>
    <t>TWD - New Taiwan Dollar</t>
  </si>
  <si>
    <t>GBP - Pound Sterling</t>
  </si>
  <si>
    <t>United States</t>
  </si>
  <si>
    <t>USD - US Dollar</t>
  </si>
  <si>
    <t>Uruguay</t>
  </si>
  <si>
    <t>UYU - Peso Uruguayo</t>
  </si>
  <si>
    <t>Vietnam</t>
  </si>
  <si>
    <t>VND - Vietnamese Dong</t>
  </si>
  <si>
    <t>NA</t>
  </si>
  <si>
    <t>MeanIncomeCareworkAdj</t>
  </si>
  <si>
    <t>MeanIncomeNoncareworkAdj</t>
  </si>
  <si>
    <t>Count - Carework Male</t>
  </si>
  <si>
    <t>Count - Carework Female</t>
  </si>
  <si>
    <t>Freq - Carework Female</t>
  </si>
  <si>
    <t>Mean Wage - Carework</t>
  </si>
  <si>
    <t>Mean Wage - Non Carework</t>
  </si>
  <si>
    <t>SD Wage - Carework</t>
  </si>
  <si>
    <t xml:space="preserve">SD Wage - Non Carework </t>
  </si>
  <si>
    <t>Mean Income - Carework2</t>
  </si>
  <si>
    <t>Mean Income - Non Carework3</t>
  </si>
  <si>
    <t>SD Income - Carework4</t>
  </si>
  <si>
    <t>SD Income - Non Carework5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</si>
</sst>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0" fontId="1" fillId="0" borderId="0" xfId="1" applyNumberFormat="1" applyFont="1"/>
    <xf numFmtId="10" fontId="0" fillId="0" borderId="0" xfId="1" applyNumberFormat="1" applyFont="1"/>
    <xf numFmtId="1" fontId="1" fillId="0" borderId="0" xfId="2" applyNumberFormat="1" applyFont="1"/>
    <xf numFmtId="1" fontId="0" fillId="0" borderId="0" xfId="2" applyNumberFormat="1" applyFont="1"/>
    <xf numFmtId="1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1048576" totalsRowShown="0" headerRowDxfId="4">
  <autoFilter ref="A1:Z1048576" xr:uid="{00000000-0009-0000-0100-000001000000}"/>
  <tableColumns count="26">
    <tableColumn id="1" xr3:uid="{00000000-0010-0000-0000-000001000000}" name="Country"/>
    <tableColumn id="2" xr3:uid="{00000000-0010-0000-0000-000002000000}" name="Year"/>
    <tableColumn id="3" xr3:uid="{00000000-0010-0000-0000-000003000000}" name="Carework"/>
    <tableColumn id="4" xr3:uid="{00000000-0010-0000-0000-000004000000}" name="Count - Carework"/>
    <tableColumn id="5" xr3:uid="{00000000-0010-0000-0000-000005000000}" name="Count - Non Carework"/>
    <tableColumn id="6" xr3:uid="{00000000-0010-0000-0000-000006000000}" name="Total"/>
    <tableColumn id="23" xr3:uid="{60CA2C89-6EC8-3A4F-8E61-7D1BC573C851}" name="Mean Income - Carework"/>
    <tableColumn id="26" xr3:uid="{96204A31-CED6-994A-B2AD-36094151650E}" name="Mean Income - Non Carework"/>
    <tableColumn id="25" xr3:uid="{253E95C1-CAAF-6247-B098-97EBBFF228E0}" name="SD Income - Carework"/>
    <tableColumn id="24" xr3:uid="{CB04B85E-87F9-E942-ACB0-B64C382F8ACF}" name="SD Income - Non Carework"/>
    <tableColumn id="7" xr3:uid="{00000000-0010-0000-0000-000007000000}" name="Count - Carework Male"/>
    <tableColumn id="8" xr3:uid="{00000000-0010-0000-0000-000008000000}" name="Count - Carework Female"/>
    <tableColumn id="9" xr3:uid="{00000000-0010-0000-0000-000009000000}" name="Freq - Carework Female" dataDxfId="3" dataCellStyle="Percent"/>
    <tableColumn id="10" xr3:uid="{00000000-0010-0000-0000-00000A000000}" name="Freq - Carework" dataDxfId="2" dataCellStyle="Percent"/>
    <tableColumn id="11" xr3:uid="{00000000-0010-0000-0000-00000B000000}" name="Freq - Non Carework" dataDxfId="1" dataCellStyle="Percent"/>
    <tableColumn id="12" xr3:uid="{00000000-0010-0000-0000-00000C000000}" name="Mean Income - Carework2"/>
    <tableColumn id="13" xr3:uid="{00000000-0010-0000-0000-00000D000000}" name="Mean Income - Non Carework3"/>
    <tableColumn id="14" xr3:uid="{00000000-0010-0000-0000-00000E000000}" name="SD Income - Carework4"/>
    <tableColumn id="15" xr3:uid="{00000000-0010-0000-0000-00000F000000}" name="SD Income - Non Carework5"/>
    <tableColumn id="22" xr3:uid="{8F2DA740-59B2-E947-84AB-195864EC98F0}" name="Mean Wage - Carework"/>
    <tableColumn id="21" xr3:uid="{4E65C6F3-9CEE-BA41-97DC-32F57F5101F8}" name="Mean Wage - Non Carework"/>
    <tableColumn id="20" xr3:uid="{E8DF57A4-B3AD-8248-B53D-0925CC1722C4}" name="SD Wage - Carework"/>
    <tableColumn id="19" xr3:uid="{6884E05A-488C-CC4D-9DE1-84EC176F1FAC}" name="SD Wage - Non Carework "/>
    <tableColumn id="16" xr3:uid="{00000000-0010-0000-0000-000010000000}" name="Currency"/>
    <tableColumn id="17" xr3:uid="{00000000-0010-0000-0000-000011000000}" name="MeanIncomeCareworkAdj" dataDxfId="0" dataCellStyle="Currency"/>
    <tableColumn id="18" xr3:uid="{00000000-0010-0000-0000-000012000000}" name="MeanIncomeNoncareworkAdj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1"/>
  <sheetViews>
    <sheetView tabSelected="1" zoomScale="107" workbookViewId="0">
      <pane xSplit="2" topLeftCell="C1" activePane="topRight" state="frozen"/>
      <selection pane="topRight" activeCell="E87" sqref="E87:E92"/>
    </sheetView>
  </sheetViews>
  <sheetFormatPr baseColWidth="10" defaultRowHeight="16" x14ac:dyDescent="0.2"/>
  <cols>
    <col min="1" max="1" width="17.5" customWidth="1"/>
    <col min="3" max="3" width="11.33203125" customWidth="1"/>
    <col min="4" max="4" width="17.33203125" customWidth="1"/>
    <col min="5" max="5" width="21" customWidth="1"/>
    <col min="11" max="11" width="21.83203125" customWidth="1"/>
    <col min="12" max="12" width="23.5" customWidth="1"/>
    <col min="13" max="13" width="22.6640625" style="3" customWidth="1"/>
    <col min="14" max="14" width="16.5" style="3" customWidth="1"/>
    <col min="15" max="15" width="20.1640625" style="3" customWidth="1"/>
    <col min="16" max="16" width="23.6640625" customWidth="1"/>
    <col min="17" max="17" width="27.5" customWidth="1"/>
    <col min="18" max="18" width="21.1640625" customWidth="1"/>
    <col min="19" max="19" width="24.83203125" customWidth="1"/>
    <col min="20" max="20" width="30.1640625" bestFit="1" customWidth="1"/>
    <col min="21" max="21" width="34" bestFit="1" customWidth="1"/>
    <col min="22" max="22" width="24.83203125" customWidth="1"/>
    <col min="23" max="23" width="31.6640625" bestFit="1" customWidth="1"/>
    <col min="24" max="24" width="29" customWidth="1"/>
    <col min="25" max="25" width="24.6640625" style="5" customWidth="1"/>
    <col min="26" max="26" width="27.83203125" customWidth="1"/>
  </cols>
  <sheetData>
    <row r="1" spans="1:26" s="1" customFormat="1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108</v>
      </c>
      <c r="L1" s="1" t="s">
        <v>109</v>
      </c>
      <c r="M1" s="2" t="s">
        <v>110</v>
      </c>
      <c r="N1" s="2" t="s">
        <v>3</v>
      </c>
      <c r="O1" s="2" t="s">
        <v>4</v>
      </c>
      <c r="P1" s="1" t="s">
        <v>115</v>
      </c>
      <c r="Q1" s="1" t="s">
        <v>116</v>
      </c>
      <c r="R1" s="1" t="s">
        <v>117</v>
      </c>
      <c r="S1" s="1" t="s">
        <v>118</v>
      </c>
      <c r="T1" s="1" t="s">
        <v>111</v>
      </c>
      <c r="U1" s="1" t="s">
        <v>112</v>
      </c>
      <c r="V1" s="1" t="s">
        <v>113</v>
      </c>
      <c r="W1" s="1" t="s">
        <v>114</v>
      </c>
      <c r="X1" s="1" t="s">
        <v>12</v>
      </c>
      <c r="Y1" s="4" t="s">
        <v>106</v>
      </c>
      <c r="Z1" s="1" t="s">
        <v>107</v>
      </c>
    </row>
    <row r="2" spans="1:26" x14ac:dyDescent="0.2">
      <c r="A2" t="s">
        <v>13</v>
      </c>
      <c r="B2">
        <v>1981</v>
      </c>
      <c r="C2" t="s">
        <v>14</v>
      </c>
      <c r="D2">
        <v>919343</v>
      </c>
      <c r="E2">
        <v>4036387</v>
      </c>
      <c r="F2">
        <f>D2+E2</f>
        <v>4955730</v>
      </c>
      <c r="G2">
        <v>13619</v>
      </c>
      <c r="H2">
        <v>11260</v>
      </c>
      <c r="I2">
        <v>8921</v>
      </c>
      <c r="J2">
        <v>9203</v>
      </c>
      <c r="T2" t="s">
        <v>105</v>
      </c>
      <c r="U2" t="s">
        <v>105</v>
      </c>
      <c r="V2" t="s">
        <v>105</v>
      </c>
      <c r="W2" t="s">
        <v>105</v>
      </c>
      <c r="X2" t="s">
        <v>15</v>
      </c>
    </row>
    <row r="3" spans="1:26" x14ac:dyDescent="0.2">
      <c r="A3" t="s">
        <v>13</v>
      </c>
      <c r="B3">
        <v>1985</v>
      </c>
      <c r="C3" t="s">
        <v>14</v>
      </c>
      <c r="D3">
        <v>1633119</v>
      </c>
      <c r="E3">
        <v>5253686</v>
      </c>
      <c r="F3">
        <f>D3+E3</f>
        <v>6886805</v>
      </c>
      <c r="G3">
        <v>16024</v>
      </c>
      <c r="H3">
        <v>15215</v>
      </c>
      <c r="I3">
        <v>11929</v>
      </c>
      <c r="J3">
        <v>13400</v>
      </c>
      <c r="T3" t="s">
        <v>105</v>
      </c>
      <c r="U3" t="s">
        <v>105</v>
      </c>
      <c r="V3" t="s">
        <v>105</v>
      </c>
      <c r="W3" t="s">
        <v>105</v>
      </c>
      <c r="X3" t="s">
        <v>15</v>
      </c>
    </row>
    <row r="4" spans="1:26" x14ac:dyDescent="0.2">
      <c r="A4" t="s">
        <v>13</v>
      </c>
      <c r="B4">
        <v>1989</v>
      </c>
      <c r="C4" t="s">
        <v>14</v>
      </c>
      <c r="D4">
        <v>1885838</v>
      </c>
      <c r="E4">
        <v>5659847</v>
      </c>
      <c r="F4">
        <f>D4+E4</f>
        <v>7545685</v>
      </c>
      <c r="G4">
        <v>20912</v>
      </c>
      <c r="H4">
        <v>20312</v>
      </c>
      <c r="I4">
        <v>16409</v>
      </c>
      <c r="J4">
        <v>17497</v>
      </c>
      <c r="T4" t="s">
        <v>105</v>
      </c>
      <c r="U4" t="s">
        <v>105</v>
      </c>
      <c r="V4" t="s">
        <v>105</v>
      </c>
      <c r="W4" t="s">
        <v>105</v>
      </c>
      <c r="X4" t="s">
        <v>15</v>
      </c>
    </row>
    <row r="5" spans="1:26" x14ac:dyDescent="0.2">
      <c r="A5" t="s">
        <v>13</v>
      </c>
      <c r="B5">
        <v>1995</v>
      </c>
      <c r="C5" t="s">
        <v>14</v>
      </c>
      <c r="D5">
        <v>1164612</v>
      </c>
      <c r="E5">
        <v>5018702</v>
      </c>
      <c r="F5">
        <f>D5+E5</f>
        <v>6183314</v>
      </c>
      <c r="G5">
        <v>32748</v>
      </c>
      <c r="H5">
        <v>30386</v>
      </c>
      <c r="I5">
        <v>23967</v>
      </c>
      <c r="J5">
        <v>25670</v>
      </c>
      <c r="T5" t="s">
        <v>105</v>
      </c>
      <c r="U5" t="s">
        <v>105</v>
      </c>
      <c r="V5" t="s">
        <v>105</v>
      </c>
      <c r="W5" t="s">
        <v>105</v>
      </c>
      <c r="X5" t="s">
        <v>15</v>
      </c>
    </row>
    <row r="6" spans="1:26" x14ac:dyDescent="0.2">
      <c r="A6" t="s">
        <v>13</v>
      </c>
      <c r="B6">
        <v>2001</v>
      </c>
      <c r="C6" t="s">
        <v>14</v>
      </c>
      <c r="D6">
        <v>1349067</v>
      </c>
      <c r="E6">
        <v>5254464</v>
      </c>
      <c r="F6">
        <f>D6+E6</f>
        <v>6603531</v>
      </c>
      <c r="G6">
        <v>40565</v>
      </c>
      <c r="H6">
        <v>39039</v>
      </c>
      <c r="I6">
        <v>24530</v>
      </c>
      <c r="J6">
        <v>31653</v>
      </c>
      <c r="T6" t="s">
        <v>105</v>
      </c>
      <c r="U6" t="s">
        <v>105</v>
      </c>
      <c r="V6" t="s">
        <v>105</v>
      </c>
      <c r="W6" t="s">
        <v>105</v>
      </c>
      <c r="X6" t="s">
        <v>15</v>
      </c>
    </row>
    <row r="7" spans="1:26" x14ac:dyDescent="0.2">
      <c r="A7" t="s">
        <v>13</v>
      </c>
      <c r="B7">
        <v>2003</v>
      </c>
      <c r="C7" t="s">
        <v>14</v>
      </c>
      <c r="D7">
        <v>1420981</v>
      </c>
      <c r="E7">
        <v>5372506</v>
      </c>
      <c r="F7">
        <f>D7+E7</f>
        <v>6793487</v>
      </c>
      <c r="G7">
        <v>44025</v>
      </c>
      <c r="H7">
        <v>43413</v>
      </c>
      <c r="I7">
        <v>31629</v>
      </c>
      <c r="J7">
        <v>33743</v>
      </c>
      <c r="T7" t="s">
        <v>105</v>
      </c>
      <c r="U7" t="s">
        <v>105</v>
      </c>
      <c r="V7" t="s">
        <v>105</v>
      </c>
      <c r="W7" t="s">
        <v>105</v>
      </c>
      <c r="X7" t="s">
        <v>15</v>
      </c>
    </row>
    <row r="8" spans="1:26" x14ac:dyDescent="0.2">
      <c r="A8" t="s">
        <v>13</v>
      </c>
      <c r="B8">
        <v>2004</v>
      </c>
      <c r="C8" t="s">
        <v>14</v>
      </c>
      <c r="D8">
        <v>2285451</v>
      </c>
      <c r="E8">
        <v>7220579</v>
      </c>
      <c r="F8">
        <f>D8+E8</f>
        <v>9506030</v>
      </c>
      <c r="G8">
        <v>38092</v>
      </c>
      <c r="H8">
        <v>39339</v>
      </c>
      <c r="I8">
        <v>33571</v>
      </c>
      <c r="J8">
        <v>35976</v>
      </c>
      <c r="T8" t="s">
        <v>105</v>
      </c>
      <c r="U8" t="s">
        <v>105</v>
      </c>
      <c r="V8" t="s">
        <v>105</v>
      </c>
      <c r="W8" t="s">
        <v>105</v>
      </c>
      <c r="X8" t="s">
        <v>15</v>
      </c>
    </row>
    <row r="9" spans="1:26" x14ac:dyDescent="0.2">
      <c r="A9" t="s">
        <v>13</v>
      </c>
      <c r="B9">
        <v>2008</v>
      </c>
      <c r="C9" t="s">
        <v>14</v>
      </c>
      <c r="D9">
        <v>2462119</v>
      </c>
      <c r="E9">
        <v>8162103</v>
      </c>
      <c r="F9">
        <f>D9+E9</f>
        <v>10624222</v>
      </c>
      <c r="G9">
        <v>47277</v>
      </c>
      <c r="H9">
        <v>53342</v>
      </c>
      <c r="I9">
        <v>44896</v>
      </c>
      <c r="J9">
        <v>54799</v>
      </c>
      <c r="T9" t="s">
        <v>105</v>
      </c>
      <c r="U9" t="s">
        <v>105</v>
      </c>
      <c r="V9" t="s">
        <v>105</v>
      </c>
      <c r="W9" t="s">
        <v>105</v>
      </c>
      <c r="X9" t="s">
        <v>15</v>
      </c>
    </row>
    <row r="10" spans="1:26" x14ac:dyDescent="0.2">
      <c r="A10" t="s">
        <v>13</v>
      </c>
      <c r="B10">
        <v>2010</v>
      </c>
      <c r="C10" t="s">
        <v>14</v>
      </c>
      <c r="D10">
        <v>2739648</v>
      </c>
      <c r="E10">
        <v>8198214</v>
      </c>
      <c r="F10">
        <f>D10+E10</f>
        <v>10937862</v>
      </c>
      <c r="G10">
        <v>49834</v>
      </c>
      <c r="H10">
        <v>54611</v>
      </c>
      <c r="I10">
        <v>44472</v>
      </c>
      <c r="J10">
        <v>54422</v>
      </c>
      <c r="T10" t="s">
        <v>105</v>
      </c>
      <c r="U10" t="s">
        <v>105</v>
      </c>
      <c r="V10" t="s">
        <v>105</v>
      </c>
      <c r="W10" t="s">
        <v>105</v>
      </c>
      <c r="X10" t="s">
        <v>15</v>
      </c>
    </row>
    <row r="11" spans="1:26" x14ac:dyDescent="0.2">
      <c r="A11" t="s">
        <v>13</v>
      </c>
      <c r="B11">
        <v>2014</v>
      </c>
      <c r="C11" t="s">
        <v>14</v>
      </c>
      <c r="D11">
        <v>3004860</v>
      </c>
      <c r="E11">
        <v>8279016</v>
      </c>
      <c r="F11">
        <f>D11+E11</f>
        <v>11283876</v>
      </c>
      <c r="G11">
        <v>56008</v>
      </c>
      <c r="H11">
        <v>66919</v>
      </c>
      <c r="I11">
        <v>53193</v>
      </c>
      <c r="J11">
        <v>96607</v>
      </c>
      <c r="T11" t="s">
        <v>105</v>
      </c>
      <c r="U11" t="s">
        <v>105</v>
      </c>
      <c r="V11" t="s">
        <v>105</v>
      </c>
      <c r="W11" t="s">
        <v>105</v>
      </c>
      <c r="X11" t="s">
        <v>15</v>
      </c>
    </row>
    <row r="12" spans="1:26" x14ac:dyDescent="0.2">
      <c r="A12" t="s">
        <v>16</v>
      </c>
      <c r="B12">
        <v>1987</v>
      </c>
      <c r="C12" t="s">
        <v>14</v>
      </c>
      <c r="D12">
        <v>343276</v>
      </c>
      <c r="E12">
        <v>2793684</v>
      </c>
      <c r="F12">
        <f>D12+E12</f>
        <v>3136960</v>
      </c>
      <c r="G12" t="s">
        <v>105</v>
      </c>
      <c r="H12" t="s">
        <v>105</v>
      </c>
      <c r="I12" t="s">
        <v>105</v>
      </c>
      <c r="J12" t="s">
        <v>105</v>
      </c>
      <c r="P12" t="s">
        <v>105</v>
      </c>
      <c r="Q12" t="s">
        <v>105</v>
      </c>
      <c r="R12" t="s">
        <v>105</v>
      </c>
      <c r="S12" t="s">
        <v>105</v>
      </c>
      <c r="T12" t="s">
        <v>105</v>
      </c>
      <c r="U12" t="s">
        <v>105</v>
      </c>
      <c r="V12" t="s">
        <v>105</v>
      </c>
      <c r="W12" t="s">
        <v>105</v>
      </c>
      <c r="X12" t="s">
        <v>17</v>
      </c>
    </row>
    <row r="13" spans="1:26" x14ac:dyDescent="0.2">
      <c r="A13" t="s">
        <v>16</v>
      </c>
      <c r="B13">
        <v>1995</v>
      </c>
      <c r="C13" t="s">
        <v>14</v>
      </c>
      <c r="D13">
        <v>361321</v>
      </c>
      <c r="E13">
        <v>3278506</v>
      </c>
      <c r="F13">
        <f>D13+E13</f>
        <v>3639827</v>
      </c>
      <c r="G13" t="s">
        <v>105</v>
      </c>
      <c r="H13" t="s">
        <v>105</v>
      </c>
      <c r="I13" t="s">
        <v>105</v>
      </c>
      <c r="J13" t="s">
        <v>105</v>
      </c>
      <c r="P13" t="s">
        <v>105</v>
      </c>
      <c r="Q13" t="s">
        <v>105</v>
      </c>
      <c r="R13" t="s">
        <v>105</v>
      </c>
      <c r="S13" t="s">
        <v>105</v>
      </c>
      <c r="T13" t="s">
        <v>105</v>
      </c>
      <c r="U13" t="s">
        <v>105</v>
      </c>
      <c r="V13" t="s">
        <v>105</v>
      </c>
      <c r="W13" t="s">
        <v>105</v>
      </c>
      <c r="X13" t="s">
        <v>17</v>
      </c>
    </row>
    <row r="14" spans="1:26" x14ac:dyDescent="0.2">
      <c r="A14" t="s">
        <v>16</v>
      </c>
      <c r="B14">
        <v>2004</v>
      </c>
      <c r="C14" t="s">
        <v>14</v>
      </c>
      <c r="D14">
        <v>445374</v>
      </c>
      <c r="E14">
        <v>3185160</v>
      </c>
      <c r="F14">
        <f>D14+E14</f>
        <v>3630534</v>
      </c>
      <c r="G14">
        <v>26957</v>
      </c>
      <c r="H14">
        <v>26619</v>
      </c>
      <c r="I14">
        <v>15963</v>
      </c>
      <c r="J14">
        <v>21330</v>
      </c>
      <c r="T14" t="s">
        <v>105</v>
      </c>
      <c r="U14" t="s">
        <v>105</v>
      </c>
      <c r="V14" t="s">
        <v>105</v>
      </c>
      <c r="W14" t="s">
        <v>105</v>
      </c>
      <c r="X14" t="s">
        <v>17</v>
      </c>
    </row>
    <row r="15" spans="1:26" x14ac:dyDescent="0.2">
      <c r="A15" t="s">
        <v>16</v>
      </c>
      <c r="B15">
        <v>2007</v>
      </c>
      <c r="C15" t="s">
        <v>14</v>
      </c>
      <c r="D15">
        <v>495876</v>
      </c>
      <c r="E15">
        <v>3149453</v>
      </c>
      <c r="F15">
        <f>D15+E15</f>
        <v>3645329</v>
      </c>
      <c r="G15">
        <v>35380</v>
      </c>
      <c r="H15">
        <v>29090</v>
      </c>
      <c r="I15">
        <v>30672</v>
      </c>
      <c r="J15">
        <v>26115</v>
      </c>
      <c r="T15">
        <v>20.38</v>
      </c>
      <c r="U15">
        <v>15.72</v>
      </c>
      <c r="V15">
        <v>16.36</v>
      </c>
      <c r="W15">
        <v>18.04</v>
      </c>
      <c r="X15" t="s">
        <v>17</v>
      </c>
    </row>
    <row r="16" spans="1:26" x14ac:dyDescent="0.2">
      <c r="A16" t="s">
        <v>16</v>
      </c>
      <c r="B16">
        <v>2010</v>
      </c>
      <c r="C16" t="s">
        <v>14</v>
      </c>
      <c r="D16">
        <v>459882</v>
      </c>
      <c r="E16">
        <v>3233421</v>
      </c>
      <c r="F16">
        <f>D16+E16</f>
        <v>3693303</v>
      </c>
      <c r="G16">
        <v>36127</v>
      </c>
      <c r="H16">
        <v>31608</v>
      </c>
      <c r="I16">
        <v>29137</v>
      </c>
      <c r="J16">
        <v>27410</v>
      </c>
      <c r="T16">
        <v>21.07</v>
      </c>
      <c r="U16">
        <v>16.559999999999999</v>
      </c>
      <c r="V16">
        <v>16.07</v>
      </c>
      <c r="W16">
        <v>13.1</v>
      </c>
      <c r="X16" t="s">
        <v>17</v>
      </c>
    </row>
    <row r="17" spans="1:24" x14ac:dyDescent="0.2">
      <c r="A17" t="s">
        <v>16</v>
      </c>
      <c r="B17">
        <v>2013</v>
      </c>
      <c r="C17" t="s">
        <v>14</v>
      </c>
      <c r="D17">
        <v>510654</v>
      </c>
      <c r="E17">
        <v>3161925</v>
      </c>
      <c r="F17">
        <f>D17+E17</f>
        <v>3672579</v>
      </c>
      <c r="G17">
        <v>35016</v>
      </c>
      <c r="H17">
        <v>35757</v>
      </c>
      <c r="I17">
        <v>26678</v>
      </c>
      <c r="J17">
        <v>34069</v>
      </c>
      <c r="T17">
        <v>21.22</v>
      </c>
      <c r="U17">
        <v>18.97</v>
      </c>
      <c r="V17">
        <v>15.51</v>
      </c>
      <c r="W17">
        <v>22.71</v>
      </c>
      <c r="X17" t="s">
        <v>17</v>
      </c>
    </row>
    <row r="18" spans="1:24" x14ac:dyDescent="0.2">
      <c r="A18" t="s">
        <v>16</v>
      </c>
      <c r="B18">
        <v>1987</v>
      </c>
      <c r="C18" t="s">
        <v>18</v>
      </c>
      <c r="D18">
        <v>121617</v>
      </c>
      <c r="E18">
        <v>3015344</v>
      </c>
      <c r="F18">
        <f>D18+E18</f>
        <v>3136961</v>
      </c>
      <c r="G18" t="s">
        <v>105</v>
      </c>
      <c r="H18" t="s">
        <v>105</v>
      </c>
      <c r="I18" t="s">
        <v>105</v>
      </c>
      <c r="J18" t="s">
        <v>105</v>
      </c>
      <c r="P18" t="s">
        <v>105</v>
      </c>
      <c r="Q18" t="s">
        <v>105</v>
      </c>
      <c r="R18" t="s">
        <v>105</v>
      </c>
      <c r="S18" t="s">
        <v>105</v>
      </c>
      <c r="T18" t="s">
        <v>105</v>
      </c>
      <c r="U18" t="s">
        <v>105</v>
      </c>
      <c r="V18" t="s">
        <v>105</v>
      </c>
      <c r="W18" t="s">
        <v>105</v>
      </c>
      <c r="X18" t="s">
        <v>17</v>
      </c>
    </row>
    <row r="19" spans="1:24" x14ac:dyDescent="0.2">
      <c r="A19" t="s">
        <v>16</v>
      </c>
      <c r="B19">
        <v>1995</v>
      </c>
      <c r="C19" t="s">
        <v>18</v>
      </c>
      <c r="D19">
        <v>107026</v>
      </c>
      <c r="E19">
        <v>3532801</v>
      </c>
      <c r="F19">
        <f>D19+E19</f>
        <v>3639827</v>
      </c>
      <c r="G19" t="s">
        <v>105</v>
      </c>
      <c r="H19" t="s">
        <v>105</v>
      </c>
      <c r="I19" t="s">
        <v>105</v>
      </c>
      <c r="J19" t="s">
        <v>105</v>
      </c>
      <c r="P19" t="s">
        <v>105</v>
      </c>
      <c r="Q19" t="s">
        <v>105</v>
      </c>
      <c r="R19" t="s">
        <v>105</v>
      </c>
      <c r="S19" t="s">
        <v>105</v>
      </c>
      <c r="T19" t="s">
        <v>105</v>
      </c>
      <c r="U19" t="s">
        <v>105</v>
      </c>
      <c r="V19" t="s">
        <v>105</v>
      </c>
      <c r="W19" t="s">
        <v>105</v>
      </c>
      <c r="X19" t="s">
        <v>17</v>
      </c>
    </row>
    <row r="20" spans="1:24" x14ac:dyDescent="0.2">
      <c r="A20" t="s">
        <v>16</v>
      </c>
      <c r="B20">
        <v>2010</v>
      </c>
      <c r="C20" t="s">
        <v>18</v>
      </c>
      <c r="D20">
        <v>82480</v>
      </c>
      <c r="E20">
        <v>3610823</v>
      </c>
      <c r="F20">
        <f>D20+E20</f>
        <v>3693303</v>
      </c>
      <c r="G20">
        <v>20136</v>
      </c>
      <c r="H20">
        <v>32445</v>
      </c>
      <c r="I20">
        <v>12350</v>
      </c>
      <c r="J20">
        <v>27861</v>
      </c>
      <c r="T20">
        <v>12.88</v>
      </c>
      <c r="U20">
        <v>17.22</v>
      </c>
      <c r="V20">
        <v>7.48</v>
      </c>
      <c r="W20">
        <v>13.68</v>
      </c>
      <c r="X20" t="s">
        <v>17</v>
      </c>
    </row>
    <row r="21" spans="1:24" x14ac:dyDescent="0.2">
      <c r="A21" t="s">
        <v>16</v>
      </c>
      <c r="B21">
        <v>2013</v>
      </c>
      <c r="C21" t="s">
        <v>18</v>
      </c>
      <c r="D21">
        <v>119096</v>
      </c>
      <c r="E21">
        <v>3553483</v>
      </c>
      <c r="F21">
        <f>D21+E21</f>
        <v>3672579</v>
      </c>
      <c r="G21">
        <v>21542</v>
      </c>
      <c r="H21">
        <v>36127</v>
      </c>
      <c r="I21">
        <v>14697</v>
      </c>
      <c r="J21">
        <v>33480</v>
      </c>
      <c r="T21">
        <v>14.45</v>
      </c>
      <c r="U21">
        <v>19.45</v>
      </c>
      <c r="V21">
        <v>7.11</v>
      </c>
      <c r="W21">
        <v>22.17</v>
      </c>
      <c r="X21" t="s">
        <v>17</v>
      </c>
    </row>
    <row r="22" spans="1:24" x14ac:dyDescent="0.2">
      <c r="A22" t="s">
        <v>19</v>
      </c>
      <c r="B22">
        <v>1995</v>
      </c>
      <c r="C22" t="s">
        <v>14</v>
      </c>
      <c r="D22">
        <v>666886</v>
      </c>
      <c r="E22">
        <v>2975222</v>
      </c>
      <c r="F22">
        <f>D22+E22</f>
        <v>3642108</v>
      </c>
      <c r="G22">
        <v>13342</v>
      </c>
      <c r="H22">
        <v>12958</v>
      </c>
      <c r="I22">
        <v>8271</v>
      </c>
      <c r="J22">
        <v>9304</v>
      </c>
      <c r="T22" t="s">
        <v>105</v>
      </c>
      <c r="U22" t="s">
        <v>105</v>
      </c>
      <c r="V22" t="s">
        <v>105</v>
      </c>
      <c r="W22" t="s">
        <v>105</v>
      </c>
      <c r="X22" t="s">
        <v>17</v>
      </c>
    </row>
    <row r="23" spans="1:24" x14ac:dyDescent="0.2">
      <c r="A23" t="s">
        <v>19</v>
      </c>
      <c r="B23">
        <v>1997</v>
      </c>
      <c r="C23" t="s">
        <v>14</v>
      </c>
      <c r="D23">
        <v>501365</v>
      </c>
      <c r="E23">
        <v>3335049</v>
      </c>
      <c r="F23">
        <f>D23+E23</f>
        <v>3836414</v>
      </c>
      <c r="G23">
        <v>28555</v>
      </c>
      <c r="H23">
        <v>22816</v>
      </c>
      <c r="I23">
        <v>12707</v>
      </c>
      <c r="J23">
        <v>18076</v>
      </c>
      <c r="T23" t="s">
        <v>105</v>
      </c>
      <c r="U23" t="s">
        <v>105</v>
      </c>
      <c r="V23" t="s">
        <v>105</v>
      </c>
      <c r="W23" t="s">
        <v>105</v>
      </c>
      <c r="X23" t="s">
        <v>17</v>
      </c>
    </row>
    <row r="24" spans="1:24" x14ac:dyDescent="0.2">
      <c r="A24" t="s">
        <v>19</v>
      </c>
      <c r="B24">
        <v>2000</v>
      </c>
      <c r="C24" t="s">
        <v>14</v>
      </c>
      <c r="D24">
        <v>742636</v>
      </c>
      <c r="E24">
        <v>2735167</v>
      </c>
      <c r="F24">
        <f>D24+E24</f>
        <v>3477803</v>
      </c>
      <c r="G24">
        <v>17048</v>
      </c>
      <c r="H24">
        <v>19910</v>
      </c>
      <c r="I24">
        <v>12455</v>
      </c>
      <c r="J24">
        <v>62358</v>
      </c>
      <c r="T24" t="s">
        <v>105</v>
      </c>
      <c r="U24" t="s">
        <v>105</v>
      </c>
      <c r="V24" t="s">
        <v>105</v>
      </c>
      <c r="W24" t="s">
        <v>105</v>
      </c>
      <c r="X24" t="s">
        <v>17</v>
      </c>
    </row>
    <row r="25" spans="1:24" x14ac:dyDescent="0.2">
      <c r="A25" t="s">
        <v>20</v>
      </c>
      <c r="B25">
        <v>2006</v>
      </c>
      <c r="C25" t="s">
        <v>14</v>
      </c>
      <c r="D25">
        <v>11085862</v>
      </c>
      <c r="E25">
        <v>72611412</v>
      </c>
      <c r="F25">
        <f>D25+E25</f>
        <v>83697274</v>
      </c>
      <c r="G25">
        <v>10332</v>
      </c>
      <c r="H25">
        <v>10435</v>
      </c>
      <c r="I25">
        <v>18519</v>
      </c>
      <c r="J25">
        <v>19178</v>
      </c>
      <c r="T25">
        <v>8.15</v>
      </c>
      <c r="U25">
        <v>6.25</v>
      </c>
      <c r="V25">
        <v>19.52</v>
      </c>
      <c r="W25">
        <v>17.579999999999998</v>
      </c>
      <c r="X25" t="s">
        <v>21</v>
      </c>
    </row>
    <row r="26" spans="1:24" x14ac:dyDescent="0.2">
      <c r="A26" t="s">
        <v>20</v>
      </c>
      <c r="B26">
        <v>2009</v>
      </c>
      <c r="C26" t="s">
        <v>14</v>
      </c>
      <c r="D26">
        <v>12050948</v>
      </c>
      <c r="E26">
        <v>75496041</v>
      </c>
      <c r="F26">
        <f>D26+E26</f>
        <v>87546989</v>
      </c>
      <c r="G26">
        <v>13467</v>
      </c>
      <c r="H26">
        <v>13358</v>
      </c>
      <c r="I26">
        <v>22931</v>
      </c>
      <c r="J26">
        <v>28934</v>
      </c>
      <c r="T26">
        <v>10.32</v>
      </c>
      <c r="U26">
        <v>8</v>
      </c>
      <c r="V26">
        <v>25.19</v>
      </c>
      <c r="W26">
        <v>25.68</v>
      </c>
      <c r="X26" t="s">
        <v>21</v>
      </c>
    </row>
    <row r="27" spans="1:24" x14ac:dyDescent="0.2">
      <c r="A27" t="s">
        <v>20</v>
      </c>
      <c r="B27">
        <v>2011</v>
      </c>
      <c r="C27" t="s">
        <v>14</v>
      </c>
      <c r="D27">
        <v>11486662</v>
      </c>
      <c r="E27">
        <v>75486994</v>
      </c>
      <c r="F27">
        <f>D27+E27</f>
        <v>86973656</v>
      </c>
      <c r="G27">
        <v>17100</v>
      </c>
      <c r="H27">
        <v>16421</v>
      </c>
      <c r="I27">
        <v>28615</v>
      </c>
      <c r="J27">
        <v>27628</v>
      </c>
      <c r="T27">
        <v>13.52</v>
      </c>
      <c r="U27">
        <v>11.62</v>
      </c>
      <c r="V27">
        <v>34.770000000000003</v>
      </c>
      <c r="W27">
        <v>48.35</v>
      </c>
      <c r="X27" t="s">
        <v>21</v>
      </c>
    </row>
    <row r="28" spans="1:24" x14ac:dyDescent="0.2">
      <c r="A28" t="s">
        <v>20</v>
      </c>
      <c r="B28">
        <v>2013</v>
      </c>
      <c r="C28" t="s">
        <v>14</v>
      </c>
      <c r="D28">
        <v>11911331</v>
      </c>
      <c r="E28">
        <v>76751898</v>
      </c>
      <c r="F28">
        <f>D28+E28</f>
        <v>88663229</v>
      </c>
      <c r="G28">
        <v>21606</v>
      </c>
      <c r="H28">
        <v>20242</v>
      </c>
      <c r="I28">
        <v>34280</v>
      </c>
      <c r="J28">
        <v>33639</v>
      </c>
      <c r="T28">
        <v>19.38</v>
      </c>
      <c r="U28">
        <v>15.11</v>
      </c>
      <c r="V28">
        <v>120.64</v>
      </c>
      <c r="W28">
        <v>72.75</v>
      </c>
      <c r="X28" t="s">
        <v>21</v>
      </c>
    </row>
    <row r="29" spans="1:24" x14ac:dyDescent="0.2">
      <c r="A29" t="s">
        <v>20</v>
      </c>
      <c r="B29">
        <v>2006</v>
      </c>
      <c r="C29" t="s">
        <v>18</v>
      </c>
      <c r="D29">
        <v>1248559</v>
      </c>
      <c r="E29">
        <v>82448715</v>
      </c>
      <c r="F29">
        <f>D29+E29</f>
        <v>83697274</v>
      </c>
      <c r="G29">
        <v>6127</v>
      </c>
      <c r="H29">
        <v>10487</v>
      </c>
      <c r="I29">
        <v>7647</v>
      </c>
      <c r="J29">
        <v>19206</v>
      </c>
      <c r="T29">
        <v>5.14</v>
      </c>
      <c r="U29">
        <v>6.52</v>
      </c>
      <c r="V29">
        <v>7.99</v>
      </c>
      <c r="W29">
        <v>17.97</v>
      </c>
      <c r="X29" t="s">
        <v>21</v>
      </c>
    </row>
    <row r="30" spans="1:24" x14ac:dyDescent="0.2">
      <c r="A30" t="s">
        <v>20</v>
      </c>
      <c r="B30">
        <v>2009</v>
      </c>
      <c r="C30" t="s">
        <v>18</v>
      </c>
      <c r="D30">
        <v>1683186</v>
      </c>
      <c r="E30">
        <v>85863803</v>
      </c>
      <c r="F30">
        <f>D30+E30</f>
        <v>87546989</v>
      </c>
      <c r="G30">
        <v>7571</v>
      </c>
      <c r="H30">
        <v>13487</v>
      </c>
      <c r="I30">
        <v>8983</v>
      </c>
      <c r="J30">
        <v>28418</v>
      </c>
      <c r="T30">
        <v>6.18</v>
      </c>
      <c r="U30">
        <v>8.36</v>
      </c>
      <c r="V30">
        <v>10.97</v>
      </c>
      <c r="W30">
        <v>25.83</v>
      </c>
      <c r="X30" t="s">
        <v>21</v>
      </c>
    </row>
    <row r="31" spans="1:24" x14ac:dyDescent="0.2">
      <c r="A31" t="s">
        <v>20</v>
      </c>
      <c r="B31">
        <v>2011</v>
      </c>
      <c r="C31" t="s">
        <v>18</v>
      </c>
      <c r="D31">
        <v>1796857</v>
      </c>
      <c r="E31">
        <v>85176799</v>
      </c>
      <c r="F31">
        <f>D31+E31</f>
        <v>86973656</v>
      </c>
      <c r="G31">
        <v>11005</v>
      </c>
      <c r="H31">
        <v>16627</v>
      </c>
      <c r="I31">
        <v>11685</v>
      </c>
      <c r="J31">
        <v>27989</v>
      </c>
      <c r="T31">
        <v>9.26</v>
      </c>
      <c r="U31">
        <v>11.92</v>
      </c>
      <c r="V31">
        <v>25.6</v>
      </c>
      <c r="W31">
        <v>47.13</v>
      </c>
      <c r="X31" t="s">
        <v>21</v>
      </c>
    </row>
    <row r="32" spans="1:24" x14ac:dyDescent="0.2">
      <c r="A32" t="s">
        <v>20</v>
      </c>
      <c r="B32">
        <v>2013</v>
      </c>
      <c r="C32" t="s">
        <v>18</v>
      </c>
      <c r="D32">
        <v>2025950</v>
      </c>
      <c r="E32">
        <v>86637279</v>
      </c>
      <c r="F32">
        <f>D32+E32</f>
        <v>88663229</v>
      </c>
      <c r="G32">
        <v>14613</v>
      </c>
      <c r="H32">
        <v>34031</v>
      </c>
      <c r="I32">
        <v>14644</v>
      </c>
      <c r="J32">
        <v>33794</v>
      </c>
      <c r="T32">
        <v>12.64</v>
      </c>
      <c r="U32">
        <v>15.75</v>
      </c>
      <c r="V32">
        <v>33.909999999999997</v>
      </c>
      <c r="W32">
        <v>81.64</v>
      </c>
      <c r="X32" t="s">
        <v>21</v>
      </c>
    </row>
    <row r="33" spans="1:24" x14ac:dyDescent="0.2">
      <c r="A33" t="s">
        <v>22</v>
      </c>
      <c r="B33">
        <v>1981</v>
      </c>
      <c r="C33" t="s">
        <v>14</v>
      </c>
      <c r="D33">
        <v>1629522</v>
      </c>
      <c r="E33">
        <v>7956091</v>
      </c>
      <c r="F33">
        <f>D33+E33</f>
        <v>9585613</v>
      </c>
      <c r="G33">
        <v>12376</v>
      </c>
      <c r="H33">
        <v>15147</v>
      </c>
      <c r="I33">
        <v>11130</v>
      </c>
      <c r="J33">
        <v>11973</v>
      </c>
      <c r="T33" t="s">
        <v>105</v>
      </c>
      <c r="U33" t="s">
        <v>105</v>
      </c>
      <c r="V33" t="s">
        <v>105</v>
      </c>
      <c r="W33" t="s">
        <v>105</v>
      </c>
      <c r="X33" t="s">
        <v>23</v>
      </c>
    </row>
    <row r="34" spans="1:24" x14ac:dyDescent="0.2">
      <c r="A34" t="s">
        <v>22</v>
      </c>
      <c r="B34">
        <v>1987</v>
      </c>
      <c r="C34" t="s">
        <v>14</v>
      </c>
      <c r="D34">
        <v>1642367</v>
      </c>
      <c r="E34">
        <v>10493388</v>
      </c>
      <c r="F34">
        <f>D34+E34</f>
        <v>12135755</v>
      </c>
      <c r="G34">
        <v>14578</v>
      </c>
      <c r="H34">
        <v>21302</v>
      </c>
      <c r="I34">
        <v>14825</v>
      </c>
      <c r="J34">
        <v>18280</v>
      </c>
      <c r="T34" t="s">
        <v>105</v>
      </c>
      <c r="U34" t="s">
        <v>105</v>
      </c>
      <c r="V34" t="s">
        <v>105</v>
      </c>
      <c r="W34" t="s">
        <v>105</v>
      </c>
      <c r="X34" t="s">
        <v>23</v>
      </c>
    </row>
    <row r="35" spans="1:24" x14ac:dyDescent="0.2">
      <c r="A35" t="s">
        <v>22</v>
      </c>
      <c r="B35">
        <v>1991</v>
      </c>
      <c r="C35" t="s">
        <v>14</v>
      </c>
      <c r="D35">
        <v>1810470</v>
      </c>
      <c r="E35">
        <v>10181306</v>
      </c>
      <c r="F35">
        <f>D35+E35</f>
        <v>11991776</v>
      </c>
      <c r="G35">
        <v>19026</v>
      </c>
      <c r="H35">
        <v>25904</v>
      </c>
      <c r="I35">
        <v>18597</v>
      </c>
      <c r="J35">
        <v>24444</v>
      </c>
      <c r="T35" t="s">
        <v>105</v>
      </c>
      <c r="U35" t="s">
        <v>105</v>
      </c>
      <c r="V35" t="s">
        <v>105</v>
      </c>
      <c r="W35" t="s">
        <v>105</v>
      </c>
      <c r="X35" t="s">
        <v>23</v>
      </c>
    </row>
    <row r="36" spans="1:24" x14ac:dyDescent="0.2">
      <c r="A36" t="s">
        <v>22</v>
      </c>
      <c r="B36">
        <v>1994</v>
      </c>
      <c r="C36" t="s">
        <v>14</v>
      </c>
      <c r="D36">
        <v>1637559</v>
      </c>
      <c r="E36">
        <v>11514553</v>
      </c>
      <c r="F36">
        <f>D36+E36</f>
        <v>13152112</v>
      </c>
      <c r="G36">
        <v>30503</v>
      </c>
      <c r="H36">
        <v>25599</v>
      </c>
      <c r="I36">
        <v>23598</v>
      </c>
      <c r="J36">
        <v>24236</v>
      </c>
      <c r="T36" t="s">
        <v>105</v>
      </c>
      <c r="U36" t="s">
        <v>105</v>
      </c>
      <c r="V36" t="s">
        <v>105</v>
      </c>
      <c r="W36" t="s">
        <v>105</v>
      </c>
      <c r="X36" t="s">
        <v>23</v>
      </c>
    </row>
    <row r="37" spans="1:24" x14ac:dyDescent="0.2">
      <c r="A37" t="s">
        <v>22</v>
      </c>
      <c r="B37">
        <v>1997</v>
      </c>
      <c r="C37" t="s">
        <v>14</v>
      </c>
      <c r="D37">
        <v>1643597</v>
      </c>
      <c r="E37">
        <v>12395923</v>
      </c>
      <c r="F37">
        <f>D37+E37</f>
        <v>14039520</v>
      </c>
      <c r="G37">
        <v>30756</v>
      </c>
      <c r="H37">
        <v>26849</v>
      </c>
      <c r="I37">
        <v>22591</v>
      </c>
      <c r="J37">
        <v>25315</v>
      </c>
      <c r="T37" t="s">
        <v>105</v>
      </c>
      <c r="U37" t="s">
        <v>105</v>
      </c>
      <c r="V37" t="s">
        <v>105</v>
      </c>
      <c r="W37" t="s">
        <v>105</v>
      </c>
      <c r="X37" t="s">
        <v>23</v>
      </c>
    </row>
    <row r="38" spans="1:24" x14ac:dyDescent="0.2">
      <c r="A38" t="s">
        <v>22</v>
      </c>
      <c r="B38">
        <v>1998</v>
      </c>
      <c r="C38" t="s">
        <v>14</v>
      </c>
      <c r="D38">
        <v>1317927</v>
      </c>
      <c r="E38">
        <v>11469397</v>
      </c>
      <c r="F38">
        <f>D38+E38</f>
        <v>12787324</v>
      </c>
      <c r="G38">
        <v>38044</v>
      </c>
      <c r="H38">
        <v>32329</v>
      </c>
      <c r="I38">
        <v>35027</v>
      </c>
      <c r="J38">
        <v>36251</v>
      </c>
      <c r="T38">
        <v>34.840000000000003</v>
      </c>
      <c r="U38">
        <v>18.73</v>
      </c>
      <c r="V38">
        <v>802.35</v>
      </c>
      <c r="W38">
        <v>67.34</v>
      </c>
      <c r="X38" t="s">
        <v>23</v>
      </c>
    </row>
    <row r="39" spans="1:24" x14ac:dyDescent="0.2">
      <c r="A39" t="s">
        <v>22</v>
      </c>
      <c r="B39">
        <v>2000</v>
      </c>
      <c r="C39" t="s">
        <v>14</v>
      </c>
      <c r="D39">
        <v>1447808</v>
      </c>
      <c r="E39">
        <v>11796291</v>
      </c>
      <c r="F39">
        <f>D39+E39</f>
        <v>13244099</v>
      </c>
      <c r="G39">
        <v>38683</v>
      </c>
      <c r="H39">
        <v>35257</v>
      </c>
      <c r="I39">
        <v>30613</v>
      </c>
      <c r="J39">
        <v>41011</v>
      </c>
      <c r="T39">
        <v>59.15</v>
      </c>
      <c r="U39">
        <v>40.03</v>
      </c>
      <c r="V39">
        <v>879.12</v>
      </c>
      <c r="W39">
        <v>870.41</v>
      </c>
      <c r="X39" t="s">
        <v>23</v>
      </c>
    </row>
    <row r="40" spans="1:24" x14ac:dyDescent="0.2">
      <c r="A40" t="s">
        <v>22</v>
      </c>
      <c r="B40">
        <v>2004</v>
      </c>
      <c r="C40" t="s">
        <v>14</v>
      </c>
      <c r="D40">
        <v>1495008</v>
      </c>
      <c r="E40">
        <v>12366285</v>
      </c>
      <c r="F40">
        <f>D40+E40</f>
        <v>13861293</v>
      </c>
      <c r="G40">
        <v>45937</v>
      </c>
      <c r="H40">
        <v>39642</v>
      </c>
      <c r="I40">
        <v>38178</v>
      </c>
      <c r="J40">
        <v>46237</v>
      </c>
      <c r="T40">
        <v>26.75</v>
      </c>
      <c r="U40">
        <v>23.03</v>
      </c>
      <c r="V40">
        <v>22.82</v>
      </c>
      <c r="W40">
        <v>120.12</v>
      </c>
      <c r="X40" t="s">
        <v>23</v>
      </c>
    </row>
    <row r="41" spans="1:24" x14ac:dyDescent="0.2">
      <c r="A41" t="s">
        <v>22</v>
      </c>
      <c r="B41">
        <v>2007</v>
      </c>
      <c r="C41" t="s">
        <v>14</v>
      </c>
      <c r="D41">
        <v>1646745</v>
      </c>
      <c r="E41">
        <v>12851013</v>
      </c>
      <c r="F41">
        <f>D41+E41</f>
        <v>14497758</v>
      </c>
      <c r="G41">
        <v>51222</v>
      </c>
      <c r="H41">
        <v>44744</v>
      </c>
      <c r="I41">
        <v>37345</v>
      </c>
      <c r="J41">
        <v>59977</v>
      </c>
      <c r="T41">
        <v>30.38</v>
      </c>
      <c r="U41">
        <v>24.76</v>
      </c>
      <c r="V41">
        <v>27.75</v>
      </c>
      <c r="W41">
        <v>37.119999999999997</v>
      </c>
      <c r="X41" t="s">
        <v>23</v>
      </c>
    </row>
    <row r="42" spans="1:24" x14ac:dyDescent="0.2">
      <c r="A42" t="s">
        <v>22</v>
      </c>
      <c r="B42">
        <v>2010</v>
      </c>
      <c r="C42" t="s">
        <v>14</v>
      </c>
      <c r="D42">
        <v>1784341</v>
      </c>
      <c r="E42">
        <v>12943996</v>
      </c>
      <c r="F42">
        <f>D42+E42</f>
        <v>14728337</v>
      </c>
      <c r="G42">
        <v>52963</v>
      </c>
      <c r="H42">
        <v>47124</v>
      </c>
      <c r="I42">
        <v>37483</v>
      </c>
      <c r="J42">
        <v>51434</v>
      </c>
      <c r="T42">
        <v>32.06</v>
      </c>
      <c r="U42">
        <v>26.38</v>
      </c>
      <c r="V42">
        <v>55.75</v>
      </c>
      <c r="W42">
        <v>39.04</v>
      </c>
      <c r="X42" t="s">
        <v>23</v>
      </c>
    </row>
    <row r="43" spans="1:24" x14ac:dyDescent="0.2">
      <c r="A43" t="s">
        <v>22</v>
      </c>
      <c r="B43">
        <v>1998</v>
      </c>
      <c r="C43" t="s">
        <v>18</v>
      </c>
      <c r="D43">
        <v>238445</v>
      </c>
      <c r="E43">
        <v>12548878</v>
      </c>
      <c r="F43">
        <f>D43+E43</f>
        <v>12787323</v>
      </c>
      <c r="G43">
        <v>13704</v>
      </c>
      <c r="H43">
        <v>33284</v>
      </c>
      <c r="I43">
        <v>11506</v>
      </c>
      <c r="J43">
        <v>36377</v>
      </c>
      <c r="T43">
        <v>11.48</v>
      </c>
      <c r="U43">
        <v>20.7</v>
      </c>
      <c r="V43">
        <v>42.23</v>
      </c>
      <c r="W43">
        <v>277.41000000000003</v>
      </c>
      <c r="X43" t="s">
        <v>23</v>
      </c>
    </row>
    <row r="44" spans="1:24" x14ac:dyDescent="0.2">
      <c r="A44" t="s">
        <v>22</v>
      </c>
      <c r="B44">
        <v>2000</v>
      </c>
      <c r="C44" t="s">
        <v>18</v>
      </c>
      <c r="D44">
        <v>241396</v>
      </c>
      <c r="E44">
        <v>13002704</v>
      </c>
      <c r="F44">
        <f>D44+E44</f>
        <v>13244100</v>
      </c>
      <c r="G44">
        <v>15261</v>
      </c>
      <c r="H44">
        <v>36010</v>
      </c>
      <c r="I44">
        <v>11554</v>
      </c>
      <c r="J44">
        <v>40262</v>
      </c>
      <c r="T44">
        <v>124.05</v>
      </c>
      <c r="U44">
        <v>40.58</v>
      </c>
      <c r="V44">
        <v>1807.74</v>
      </c>
      <c r="W44">
        <v>842.88</v>
      </c>
      <c r="X44" t="s">
        <v>23</v>
      </c>
    </row>
    <row r="45" spans="1:24" x14ac:dyDescent="0.2">
      <c r="A45" t="s">
        <v>22</v>
      </c>
      <c r="B45">
        <v>2004</v>
      </c>
      <c r="C45" t="s">
        <v>18</v>
      </c>
      <c r="D45">
        <v>139277</v>
      </c>
      <c r="E45">
        <v>13722016</v>
      </c>
      <c r="F45">
        <f>D45+E45</f>
        <v>13861293</v>
      </c>
      <c r="G45">
        <v>18476</v>
      </c>
      <c r="H45">
        <v>40542</v>
      </c>
      <c r="I45">
        <v>11505</v>
      </c>
      <c r="J45">
        <v>45640</v>
      </c>
      <c r="T45">
        <v>13.2</v>
      </c>
      <c r="U45">
        <v>23.56</v>
      </c>
      <c r="V45">
        <v>8.58</v>
      </c>
      <c r="W45">
        <v>113.88</v>
      </c>
      <c r="X45" t="s">
        <v>23</v>
      </c>
    </row>
    <row r="46" spans="1:24" x14ac:dyDescent="0.2">
      <c r="A46" t="s">
        <v>22</v>
      </c>
      <c r="B46">
        <v>2007</v>
      </c>
      <c r="C46" t="s">
        <v>18</v>
      </c>
      <c r="D46">
        <v>191443</v>
      </c>
      <c r="E46">
        <v>14306315</v>
      </c>
      <c r="F46">
        <f>D46+E46</f>
        <v>14497758</v>
      </c>
      <c r="G46">
        <v>20741</v>
      </c>
      <c r="H46">
        <v>45811</v>
      </c>
      <c r="I46">
        <v>11621</v>
      </c>
      <c r="J46">
        <v>58189</v>
      </c>
      <c r="T46">
        <v>15.89</v>
      </c>
      <c r="U46">
        <v>25.57</v>
      </c>
      <c r="V46">
        <v>9.0299999999999994</v>
      </c>
      <c r="W46">
        <v>36.39</v>
      </c>
      <c r="X46" t="s">
        <v>23</v>
      </c>
    </row>
    <row r="47" spans="1:24" x14ac:dyDescent="0.2">
      <c r="A47" t="s">
        <v>22</v>
      </c>
      <c r="B47">
        <v>2010</v>
      </c>
      <c r="C47" t="s">
        <v>18</v>
      </c>
      <c r="D47">
        <v>188658</v>
      </c>
      <c r="E47">
        <v>14539680</v>
      </c>
      <c r="F47">
        <f>D47+E47</f>
        <v>14728338</v>
      </c>
      <c r="G47">
        <v>22194</v>
      </c>
      <c r="H47">
        <v>48164</v>
      </c>
      <c r="I47">
        <v>13848</v>
      </c>
      <c r="J47">
        <v>50200</v>
      </c>
      <c r="T47">
        <v>15.26</v>
      </c>
      <c r="U47">
        <v>27.27</v>
      </c>
      <c r="V47">
        <v>9.86</v>
      </c>
      <c r="W47">
        <v>41.84</v>
      </c>
      <c r="X47" t="s">
        <v>23</v>
      </c>
    </row>
    <row r="48" spans="1:24" x14ac:dyDescent="0.2">
      <c r="A48" t="s">
        <v>24</v>
      </c>
      <c r="B48">
        <v>1990</v>
      </c>
      <c r="C48" t="s">
        <v>14</v>
      </c>
      <c r="D48">
        <v>742248</v>
      </c>
      <c r="E48">
        <v>3613049</v>
      </c>
      <c r="F48">
        <f>D48+E48</f>
        <v>4355297</v>
      </c>
      <c r="G48">
        <v>628591</v>
      </c>
      <c r="H48">
        <v>736609</v>
      </c>
      <c r="I48">
        <v>841428</v>
      </c>
      <c r="J48">
        <v>1325512</v>
      </c>
      <c r="T48" t="s">
        <v>105</v>
      </c>
      <c r="U48" t="s">
        <v>105</v>
      </c>
      <c r="V48" t="s">
        <v>105</v>
      </c>
      <c r="W48" t="s">
        <v>105</v>
      </c>
      <c r="X48" t="s">
        <v>25</v>
      </c>
    </row>
    <row r="49" spans="1:24" x14ac:dyDescent="0.2">
      <c r="A49" t="s">
        <v>24</v>
      </c>
      <c r="B49">
        <v>1992</v>
      </c>
      <c r="C49" t="s">
        <v>14</v>
      </c>
      <c r="D49">
        <v>624611</v>
      </c>
      <c r="E49">
        <v>4201687</v>
      </c>
      <c r="F49">
        <f>D49+E49</f>
        <v>4826298</v>
      </c>
      <c r="G49">
        <v>999130</v>
      </c>
      <c r="H49">
        <v>1201627</v>
      </c>
      <c r="I49">
        <v>1577433</v>
      </c>
      <c r="J49">
        <v>2011081</v>
      </c>
      <c r="T49" t="s">
        <v>105</v>
      </c>
      <c r="U49" t="s">
        <v>105</v>
      </c>
      <c r="V49" t="s">
        <v>105</v>
      </c>
      <c r="W49" t="s">
        <v>105</v>
      </c>
      <c r="X49" t="s">
        <v>25</v>
      </c>
    </row>
    <row r="50" spans="1:24" x14ac:dyDescent="0.2">
      <c r="A50" t="s">
        <v>24</v>
      </c>
      <c r="B50">
        <v>1994</v>
      </c>
      <c r="C50" t="s">
        <v>14</v>
      </c>
      <c r="D50">
        <v>675401</v>
      </c>
      <c r="E50">
        <v>4361380</v>
      </c>
      <c r="F50">
        <f>D50+E50</f>
        <v>5036781</v>
      </c>
      <c r="G50">
        <v>1643928</v>
      </c>
      <c r="H50">
        <v>1678553</v>
      </c>
      <c r="I50">
        <v>2515922</v>
      </c>
      <c r="J50">
        <v>5448563</v>
      </c>
      <c r="T50" t="s">
        <v>105</v>
      </c>
      <c r="U50" t="s">
        <v>105</v>
      </c>
      <c r="V50" t="s">
        <v>105</v>
      </c>
      <c r="W50" t="s">
        <v>105</v>
      </c>
      <c r="X50" t="s">
        <v>25</v>
      </c>
    </row>
    <row r="51" spans="1:24" x14ac:dyDescent="0.2">
      <c r="A51" t="s">
        <v>24</v>
      </c>
      <c r="B51">
        <v>1996</v>
      </c>
      <c r="C51" t="s">
        <v>14</v>
      </c>
      <c r="D51">
        <v>567066</v>
      </c>
      <c r="E51">
        <v>4717356</v>
      </c>
      <c r="F51">
        <f>D51+E51</f>
        <v>5284422</v>
      </c>
      <c r="G51">
        <v>2270483</v>
      </c>
      <c r="H51">
        <v>2108320</v>
      </c>
      <c r="I51">
        <v>3376689</v>
      </c>
      <c r="J51">
        <v>3306928</v>
      </c>
      <c r="T51" t="s">
        <v>105</v>
      </c>
      <c r="U51" t="s">
        <v>105</v>
      </c>
      <c r="V51" t="s">
        <v>105</v>
      </c>
      <c r="W51" t="s">
        <v>105</v>
      </c>
      <c r="X51" t="s">
        <v>25</v>
      </c>
    </row>
    <row r="52" spans="1:24" x14ac:dyDescent="0.2">
      <c r="A52" t="s">
        <v>24</v>
      </c>
      <c r="B52">
        <v>1998</v>
      </c>
      <c r="C52" t="s">
        <v>14</v>
      </c>
      <c r="D52">
        <v>640729</v>
      </c>
      <c r="E52">
        <v>4685222</v>
      </c>
      <c r="F52">
        <f>D52+E52</f>
        <v>5325951</v>
      </c>
      <c r="G52">
        <v>2749981</v>
      </c>
      <c r="H52">
        <v>2543624</v>
      </c>
      <c r="I52">
        <v>4114339</v>
      </c>
      <c r="J52">
        <v>5002451</v>
      </c>
      <c r="T52" t="s">
        <v>105</v>
      </c>
      <c r="U52" t="s">
        <v>105</v>
      </c>
      <c r="V52" t="s">
        <v>105</v>
      </c>
      <c r="W52" t="s">
        <v>105</v>
      </c>
      <c r="X52" t="s">
        <v>25</v>
      </c>
    </row>
    <row r="53" spans="1:24" x14ac:dyDescent="0.2">
      <c r="A53" t="s">
        <v>24</v>
      </c>
      <c r="B53">
        <v>2000</v>
      </c>
      <c r="C53" t="s">
        <v>14</v>
      </c>
      <c r="D53">
        <v>657579</v>
      </c>
      <c r="E53">
        <v>4774252</v>
      </c>
      <c r="F53">
        <f>D53+E53</f>
        <v>5431831</v>
      </c>
      <c r="G53">
        <v>3075886</v>
      </c>
      <c r="H53">
        <v>2880026</v>
      </c>
      <c r="I53">
        <v>4791595</v>
      </c>
      <c r="J53">
        <v>5998139</v>
      </c>
      <c r="T53" t="s">
        <v>105</v>
      </c>
      <c r="U53" t="s">
        <v>105</v>
      </c>
      <c r="V53" t="s">
        <v>105</v>
      </c>
      <c r="W53" t="s">
        <v>105</v>
      </c>
      <c r="X53" t="s">
        <v>25</v>
      </c>
    </row>
    <row r="54" spans="1:24" x14ac:dyDescent="0.2">
      <c r="A54" t="s">
        <v>24</v>
      </c>
      <c r="B54">
        <v>2003</v>
      </c>
      <c r="C54" t="s">
        <v>14</v>
      </c>
      <c r="D54">
        <v>751696</v>
      </c>
      <c r="E54">
        <v>5186960</v>
      </c>
      <c r="F54">
        <f>D54+E54</f>
        <v>5938656</v>
      </c>
      <c r="G54">
        <v>3187070</v>
      </c>
      <c r="H54">
        <v>2974482</v>
      </c>
      <c r="I54">
        <v>4522516</v>
      </c>
      <c r="J54">
        <v>6384881</v>
      </c>
      <c r="T54" t="s">
        <v>105</v>
      </c>
      <c r="U54" t="s">
        <v>105</v>
      </c>
      <c r="V54" t="s">
        <v>105</v>
      </c>
      <c r="W54" t="s">
        <v>105</v>
      </c>
      <c r="X54" t="s">
        <v>25</v>
      </c>
    </row>
    <row r="55" spans="1:24" x14ac:dyDescent="0.2">
      <c r="A55" t="s">
        <v>24</v>
      </c>
      <c r="B55">
        <v>2006</v>
      </c>
      <c r="C55" t="s">
        <v>14</v>
      </c>
      <c r="D55">
        <v>785203</v>
      </c>
      <c r="E55">
        <v>5763392</v>
      </c>
      <c r="F55">
        <f>D55+E55</f>
        <v>6548595</v>
      </c>
      <c r="G55">
        <v>3316425</v>
      </c>
      <c r="H55">
        <v>3289510</v>
      </c>
      <c r="I55">
        <v>4755368</v>
      </c>
      <c r="J55">
        <v>4881396</v>
      </c>
      <c r="T55" t="s">
        <v>105</v>
      </c>
      <c r="U55" t="s">
        <v>105</v>
      </c>
      <c r="V55" t="s">
        <v>105</v>
      </c>
      <c r="W55" t="s">
        <v>105</v>
      </c>
      <c r="X55" t="s">
        <v>25</v>
      </c>
    </row>
    <row r="56" spans="1:24" x14ac:dyDescent="0.2">
      <c r="A56" t="s">
        <v>24</v>
      </c>
      <c r="B56">
        <v>2009</v>
      </c>
      <c r="C56" t="s">
        <v>14</v>
      </c>
      <c r="D56">
        <v>807721</v>
      </c>
      <c r="E56">
        <v>5653785</v>
      </c>
      <c r="F56">
        <f>D56+E56</f>
        <v>6461506</v>
      </c>
      <c r="G56">
        <v>4392996</v>
      </c>
      <c r="H56">
        <v>4029911</v>
      </c>
      <c r="I56">
        <v>6240830</v>
      </c>
      <c r="J56">
        <v>5690810</v>
      </c>
      <c r="T56" t="s">
        <v>105</v>
      </c>
      <c r="U56" t="s">
        <v>105</v>
      </c>
      <c r="V56" t="s">
        <v>105</v>
      </c>
      <c r="W56" t="s">
        <v>105</v>
      </c>
      <c r="X56" t="s">
        <v>25</v>
      </c>
    </row>
    <row r="57" spans="1:24" x14ac:dyDescent="0.2">
      <c r="A57" t="s">
        <v>24</v>
      </c>
      <c r="B57">
        <v>2011</v>
      </c>
      <c r="C57" t="s">
        <v>14</v>
      </c>
      <c r="D57">
        <v>873304</v>
      </c>
      <c r="E57">
        <v>6023450</v>
      </c>
      <c r="F57">
        <f>D57+E57</f>
        <v>6896754</v>
      </c>
      <c r="G57">
        <v>4586906</v>
      </c>
      <c r="H57">
        <v>4329908</v>
      </c>
      <c r="I57">
        <v>6779847</v>
      </c>
      <c r="J57">
        <v>6014687</v>
      </c>
      <c r="T57" t="s">
        <v>105</v>
      </c>
      <c r="U57" t="s">
        <v>105</v>
      </c>
      <c r="V57" t="s">
        <v>105</v>
      </c>
      <c r="W57" t="s">
        <v>105</v>
      </c>
      <c r="X57" t="s">
        <v>25</v>
      </c>
    </row>
    <row r="58" spans="1:24" x14ac:dyDescent="0.2">
      <c r="A58" t="s">
        <v>24</v>
      </c>
      <c r="B58">
        <v>2013</v>
      </c>
      <c r="C58" t="s">
        <v>14</v>
      </c>
      <c r="D58">
        <v>974130</v>
      </c>
      <c r="E58">
        <v>6289963</v>
      </c>
      <c r="F58">
        <f>D58+E58</f>
        <v>7264093</v>
      </c>
      <c r="G58">
        <v>5624879</v>
      </c>
      <c r="H58">
        <v>5314548</v>
      </c>
      <c r="I58">
        <v>7041785</v>
      </c>
      <c r="J58">
        <v>8150239</v>
      </c>
      <c r="T58" t="s">
        <v>105</v>
      </c>
      <c r="U58" t="s">
        <v>105</v>
      </c>
      <c r="V58" t="s">
        <v>105</v>
      </c>
      <c r="W58" t="s">
        <v>105</v>
      </c>
      <c r="X58" t="s">
        <v>25</v>
      </c>
    </row>
    <row r="59" spans="1:24" x14ac:dyDescent="0.2">
      <c r="A59" t="s">
        <v>24</v>
      </c>
      <c r="B59">
        <v>2015</v>
      </c>
      <c r="C59" t="s">
        <v>14</v>
      </c>
      <c r="D59">
        <v>1009151</v>
      </c>
      <c r="E59">
        <v>6515879</v>
      </c>
      <c r="F59">
        <f>D59+E59</f>
        <v>7525030</v>
      </c>
      <c r="G59">
        <v>6042207</v>
      </c>
      <c r="H59">
        <v>5596642</v>
      </c>
      <c r="I59">
        <v>9188479</v>
      </c>
      <c r="J59">
        <v>8116632</v>
      </c>
      <c r="T59" t="s">
        <v>105</v>
      </c>
      <c r="U59" t="s">
        <v>105</v>
      </c>
      <c r="V59" t="s">
        <v>105</v>
      </c>
      <c r="W59" t="s">
        <v>105</v>
      </c>
      <c r="X59" t="s">
        <v>25</v>
      </c>
    </row>
    <row r="60" spans="1:24" x14ac:dyDescent="0.2">
      <c r="A60" t="s">
        <v>24</v>
      </c>
      <c r="B60">
        <v>1992</v>
      </c>
      <c r="C60" t="s">
        <v>18</v>
      </c>
      <c r="D60">
        <v>9594</v>
      </c>
      <c r="E60">
        <v>4816704</v>
      </c>
      <c r="F60">
        <f>D60+E60</f>
        <v>4826298</v>
      </c>
      <c r="G60">
        <v>1222548</v>
      </c>
      <c r="H60">
        <v>1175326</v>
      </c>
      <c r="I60">
        <v>1432267</v>
      </c>
      <c r="J60">
        <v>1962456</v>
      </c>
      <c r="T60" t="s">
        <v>105</v>
      </c>
      <c r="U60" t="s">
        <v>105</v>
      </c>
      <c r="V60" t="s">
        <v>105</v>
      </c>
      <c r="W60" t="s">
        <v>105</v>
      </c>
      <c r="X60" t="s">
        <v>25</v>
      </c>
    </row>
    <row r="61" spans="1:24" x14ac:dyDescent="0.2">
      <c r="A61" t="s">
        <v>24</v>
      </c>
      <c r="B61">
        <v>1994</v>
      </c>
      <c r="C61" t="s">
        <v>18</v>
      </c>
      <c r="D61">
        <v>20416</v>
      </c>
      <c r="E61">
        <v>5016365</v>
      </c>
      <c r="F61">
        <f>D61+E61</f>
        <v>5036781</v>
      </c>
      <c r="G61">
        <v>1055773</v>
      </c>
      <c r="H61">
        <v>1676425</v>
      </c>
      <c r="I61">
        <v>619901</v>
      </c>
      <c r="J61">
        <v>5163308</v>
      </c>
      <c r="T61" t="s">
        <v>105</v>
      </c>
      <c r="U61" t="s">
        <v>105</v>
      </c>
      <c r="V61" t="s">
        <v>105</v>
      </c>
      <c r="W61" t="s">
        <v>105</v>
      </c>
      <c r="X61" t="s">
        <v>25</v>
      </c>
    </row>
    <row r="62" spans="1:24" x14ac:dyDescent="0.2">
      <c r="A62" t="s">
        <v>24</v>
      </c>
      <c r="B62">
        <v>1996</v>
      </c>
      <c r="C62" t="s">
        <v>18</v>
      </c>
      <c r="D62">
        <v>112976</v>
      </c>
      <c r="E62">
        <v>5171446</v>
      </c>
      <c r="F62">
        <f>D62+E62</f>
        <v>5284422</v>
      </c>
      <c r="G62">
        <v>1585901</v>
      </c>
      <c r="H62">
        <v>2137515</v>
      </c>
      <c r="I62">
        <v>1121261</v>
      </c>
      <c r="J62">
        <v>3345770</v>
      </c>
      <c r="T62" t="s">
        <v>105</v>
      </c>
      <c r="U62" t="s">
        <v>105</v>
      </c>
      <c r="V62" t="s">
        <v>105</v>
      </c>
      <c r="W62" t="s">
        <v>105</v>
      </c>
      <c r="X62" t="s">
        <v>25</v>
      </c>
    </row>
    <row r="63" spans="1:24" x14ac:dyDescent="0.2">
      <c r="A63" t="s">
        <v>24</v>
      </c>
      <c r="B63">
        <v>1998</v>
      </c>
      <c r="C63" t="s">
        <v>18</v>
      </c>
      <c r="D63">
        <v>124270</v>
      </c>
      <c r="E63">
        <v>5201681</v>
      </c>
      <c r="F63">
        <f>D63+E63</f>
        <v>5325951</v>
      </c>
      <c r="G63">
        <v>2026893</v>
      </c>
      <c r="H63">
        <v>2581387</v>
      </c>
      <c r="I63">
        <v>1929643</v>
      </c>
      <c r="J63">
        <v>4953107</v>
      </c>
      <c r="T63" t="s">
        <v>105</v>
      </c>
      <c r="U63" t="s">
        <v>105</v>
      </c>
      <c r="V63" t="s">
        <v>105</v>
      </c>
      <c r="W63" t="s">
        <v>105</v>
      </c>
      <c r="X63" t="s">
        <v>25</v>
      </c>
    </row>
    <row r="64" spans="1:24" x14ac:dyDescent="0.2">
      <c r="A64" t="s">
        <v>24</v>
      </c>
      <c r="B64">
        <v>2000</v>
      </c>
      <c r="C64" t="s">
        <v>18</v>
      </c>
      <c r="D64">
        <v>145429</v>
      </c>
      <c r="E64">
        <v>5286402</v>
      </c>
      <c r="F64">
        <f>D64+E64</f>
        <v>5431831</v>
      </c>
      <c r="G64">
        <v>2003156</v>
      </c>
      <c r="H64">
        <v>2928512</v>
      </c>
      <c r="I64">
        <v>1673050</v>
      </c>
      <c r="J64">
        <v>5937342</v>
      </c>
      <c r="T64" t="s">
        <v>105</v>
      </c>
      <c r="U64" t="s">
        <v>105</v>
      </c>
      <c r="V64" t="s">
        <v>105</v>
      </c>
      <c r="W64" t="s">
        <v>105</v>
      </c>
      <c r="X64" t="s">
        <v>25</v>
      </c>
    </row>
    <row r="65" spans="1:24" x14ac:dyDescent="0.2">
      <c r="A65" t="s">
        <v>24</v>
      </c>
      <c r="B65">
        <v>2003</v>
      </c>
      <c r="C65" t="s">
        <v>18</v>
      </c>
      <c r="D65">
        <v>160090</v>
      </c>
      <c r="E65">
        <v>5778565</v>
      </c>
      <c r="F65">
        <f>D65+E65</f>
        <v>5938655</v>
      </c>
      <c r="G65">
        <v>2333319</v>
      </c>
      <c r="H65">
        <v>3019899</v>
      </c>
      <c r="I65">
        <v>2051659</v>
      </c>
      <c r="J65">
        <v>6255337</v>
      </c>
      <c r="T65" t="s">
        <v>105</v>
      </c>
      <c r="U65" t="s">
        <v>105</v>
      </c>
      <c r="V65" t="s">
        <v>105</v>
      </c>
      <c r="W65" t="s">
        <v>105</v>
      </c>
      <c r="X65" t="s">
        <v>25</v>
      </c>
    </row>
    <row r="66" spans="1:24" x14ac:dyDescent="0.2">
      <c r="A66" t="s">
        <v>24</v>
      </c>
      <c r="B66">
        <v>2006</v>
      </c>
      <c r="C66" t="s">
        <v>18</v>
      </c>
      <c r="D66">
        <v>210084</v>
      </c>
      <c r="E66">
        <v>6338511</v>
      </c>
      <c r="F66">
        <f>D66+E66</f>
        <v>6548595</v>
      </c>
      <c r="G66">
        <v>2471842</v>
      </c>
      <c r="H66">
        <v>3319945</v>
      </c>
      <c r="I66">
        <v>2930597</v>
      </c>
      <c r="J66">
        <v>4915234</v>
      </c>
      <c r="T66" t="s">
        <v>105</v>
      </c>
      <c r="U66" t="s">
        <v>105</v>
      </c>
      <c r="V66" t="s">
        <v>105</v>
      </c>
      <c r="W66" t="s">
        <v>105</v>
      </c>
      <c r="X66" t="s">
        <v>25</v>
      </c>
    </row>
    <row r="67" spans="1:24" x14ac:dyDescent="0.2">
      <c r="A67" t="s">
        <v>24</v>
      </c>
      <c r="B67">
        <v>2009</v>
      </c>
      <c r="C67" t="s">
        <v>18</v>
      </c>
      <c r="D67">
        <v>161924</v>
      </c>
      <c r="E67">
        <v>6299582</v>
      </c>
      <c r="F67">
        <f>D67+E67</f>
        <v>6461506</v>
      </c>
      <c r="G67">
        <v>3497055</v>
      </c>
      <c r="H67">
        <v>4090161</v>
      </c>
      <c r="I67">
        <v>3357846</v>
      </c>
      <c r="J67">
        <v>5811625</v>
      </c>
      <c r="T67" t="s">
        <v>105</v>
      </c>
      <c r="U67" t="s">
        <v>105</v>
      </c>
      <c r="V67" t="s">
        <v>105</v>
      </c>
      <c r="W67" t="s">
        <v>105</v>
      </c>
      <c r="X67" t="s">
        <v>25</v>
      </c>
    </row>
    <row r="68" spans="1:24" x14ac:dyDescent="0.2">
      <c r="A68" t="s">
        <v>24</v>
      </c>
      <c r="B68">
        <v>2011</v>
      </c>
      <c r="C68" t="s">
        <v>18</v>
      </c>
      <c r="D68">
        <v>216523</v>
      </c>
      <c r="E68">
        <v>6680231</v>
      </c>
      <c r="F68">
        <f>D68+E68</f>
        <v>6896754</v>
      </c>
      <c r="G68">
        <v>3337947</v>
      </c>
      <c r="H68">
        <v>4395657</v>
      </c>
      <c r="I68">
        <v>2504210</v>
      </c>
      <c r="J68">
        <v>6196570</v>
      </c>
      <c r="T68" t="s">
        <v>105</v>
      </c>
      <c r="U68" t="s">
        <v>105</v>
      </c>
      <c r="V68" t="s">
        <v>105</v>
      </c>
      <c r="W68" t="s">
        <v>105</v>
      </c>
      <c r="X68" t="s">
        <v>25</v>
      </c>
    </row>
    <row r="69" spans="1:24" x14ac:dyDescent="0.2">
      <c r="A69" t="s">
        <v>24</v>
      </c>
      <c r="B69">
        <v>2013</v>
      </c>
      <c r="C69" t="s">
        <v>18</v>
      </c>
      <c r="D69">
        <v>256279</v>
      </c>
      <c r="E69">
        <v>7007814</v>
      </c>
      <c r="F69">
        <f>D69+E69</f>
        <v>7264093</v>
      </c>
      <c r="G69">
        <v>3922661</v>
      </c>
      <c r="H69">
        <v>5408588</v>
      </c>
      <c r="I69">
        <v>4188841</v>
      </c>
      <c r="J69">
        <v>8112116</v>
      </c>
      <c r="T69" t="s">
        <v>105</v>
      </c>
      <c r="U69" t="s">
        <v>105</v>
      </c>
      <c r="V69" t="s">
        <v>105</v>
      </c>
      <c r="W69" t="s">
        <v>105</v>
      </c>
      <c r="X69" t="s">
        <v>25</v>
      </c>
    </row>
    <row r="70" spans="1:24" x14ac:dyDescent="0.2">
      <c r="A70" t="s">
        <v>24</v>
      </c>
      <c r="B70">
        <v>2015</v>
      </c>
      <c r="C70" t="s">
        <v>18</v>
      </c>
      <c r="D70">
        <v>265664</v>
      </c>
      <c r="E70">
        <v>7259366</v>
      </c>
      <c r="F70">
        <f>D70+E70</f>
        <v>7525030</v>
      </c>
      <c r="G70">
        <v>4381814</v>
      </c>
      <c r="H70">
        <v>5703039</v>
      </c>
      <c r="I70">
        <v>3956072</v>
      </c>
      <c r="J70">
        <v>8382005</v>
      </c>
      <c r="T70" t="s">
        <v>105</v>
      </c>
      <c r="U70" t="s">
        <v>105</v>
      </c>
      <c r="V70" t="s">
        <v>105</v>
      </c>
      <c r="W70" t="s">
        <v>105</v>
      </c>
      <c r="X70" t="s">
        <v>25</v>
      </c>
    </row>
    <row r="71" spans="1:24" x14ac:dyDescent="0.2">
      <c r="A71" t="s">
        <v>26</v>
      </c>
      <c r="B71">
        <v>2002</v>
      </c>
      <c r="C71" t="s">
        <v>14</v>
      </c>
      <c r="D71">
        <v>38172154</v>
      </c>
      <c r="E71">
        <v>731070622</v>
      </c>
      <c r="F71">
        <f>D71+E71</f>
        <v>769242776</v>
      </c>
      <c r="G71">
        <v>8735</v>
      </c>
      <c r="H71">
        <v>4865</v>
      </c>
      <c r="I71">
        <v>7751</v>
      </c>
      <c r="J71">
        <v>7294</v>
      </c>
      <c r="T71" t="s">
        <v>105</v>
      </c>
      <c r="U71" t="s">
        <v>105</v>
      </c>
      <c r="V71" t="s">
        <v>105</v>
      </c>
      <c r="W71" t="s">
        <v>105</v>
      </c>
      <c r="X71" t="s">
        <v>27</v>
      </c>
    </row>
    <row r="72" spans="1:24" x14ac:dyDescent="0.2">
      <c r="A72" t="s">
        <v>26</v>
      </c>
      <c r="B72">
        <v>2013</v>
      </c>
      <c r="C72" t="s">
        <v>14</v>
      </c>
      <c r="D72">
        <v>55160606</v>
      </c>
      <c r="E72">
        <v>694186974</v>
      </c>
      <c r="F72">
        <f>D72+E72</f>
        <v>749347580</v>
      </c>
      <c r="G72">
        <v>32559</v>
      </c>
      <c r="H72">
        <v>28684</v>
      </c>
      <c r="I72">
        <v>23292</v>
      </c>
      <c r="J72">
        <v>33174</v>
      </c>
      <c r="T72">
        <v>16.34</v>
      </c>
      <c r="U72">
        <v>17.02</v>
      </c>
      <c r="V72">
        <v>14.72</v>
      </c>
      <c r="W72">
        <v>82.5</v>
      </c>
      <c r="X72" t="s">
        <v>27</v>
      </c>
    </row>
    <row r="73" spans="1:24" x14ac:dyDescent="0.2">
      <c r="A73" t="s">
        <v>28</v>
      </c>
      <c r="B73">
        <v>2004</v>
      </c>
      <c r="C73" t="s">
        <v>14</v>
      </c>
      <c r="D73">
        <v>1360634</v>
      </c>
      <c r="E73">
        <v>9833228</v>
      </c>
      <c r="F73">
        <f>D73+E73</f>
        <v>11193862</v>
      </c>
      <c r="G73">
        <v>7605948</v>
      </c>
      <c r="H73">
        <v>5239247</v>
      </c>
      <c r="I73">
        <v>9646262</v>
      </c>
      <c r="J73">
        <v>9343732</v>
      </c>
      <c r="T73" t="s">
        <v>105</v>
      </c>
      <c r="U73" t="s">
        <v>105</v>
      </c>
      <c r="V73" t="s">
        <v>105</v>
      </c>
      <c r="W73" t="s">
        <v>105</v>
      </c>
      <c r="X73" t="s">
        <v>29</v>
      </c>
    </row>
    <row r="74" spans="1:24" x14ac:dyDescent="0.2">
      <c r="A74" t="s">
        <v>28</v>
      </c>
      <c r="B74">
        <v>2007</v>
      </c>
      <c r="C74" t="s">
        <v>14</v>
      </c>
      <c r="D74">
        <v>1588586</v>
      </c>
      <c r="E74">
        <v>13229844</v>
      </c>
      <c r="F74">
        <f>D74+E74</f>
        <v>14818430</v>
      </c>
      <c r="G74">
        <v>11873678</v>
      </c>
      <c r="H74">
        <v>8037137</v>
      </c>
      <c r="I74">
        <v>35198948</v>
      </c>
      <c r="J74">
        <v>27375790</v>
      </c>
      <c r="T74">
        <v>6848.71</v>
      </c>
      <c r="U74">
        <v>4071.01</v>
      </c>
      <c r="V74">
        <v>22697.88</v>
      </c>
      <c r="W74">
        <v>14115.24</v>
      </c>
      <c r="X74" t="s">
        <v>29</v>
      </c>
    </row>
    <row r="75" spans="1:24" x14ac:dyDescent="0.2">
      <c r="A75" t="s">
        <v>28</v>
      </c>
      <c r="B75">
        <v>2010</v>
      </c>
      <c r="C75" t="s">
        <v>14</v>
      </c>
      <c r="D75">
        <v>1598538</v>
      </c>
      <c r="E75">
        <v>14432939</v>
      </c>
      <c r="F75">
        <f>D75+E75</f>
        <v>16031477</v>
      </c>
      <c r="G75">
        <v>13644191</v>
      </c>
      <c r="H75">
        <v>9200730</v>
      </c>
      <c r="I75">
        <v>25059869</v>
      </c>
      <c r="J75">
        <v>16557118</v>
      </c>
      <c r="T75">
        <v>7711.91</v>
      </c>
      <c r="U75">
        <v>4495.45</v>
      </c>
      <c r="V75">
        <v>21048.080000000002</v>
      </c>
      <c r="W75">
        <v>11331.56</v>
      </c>
      <c r="X75" t="s">
        <v>29</v>
      </c>
    </row>
    <row r="76" spans="1:24" x14ac:dyDescent="0.2">
      <c r="A76" t="s">
        <v>28</v>
      </c>
      <c r="B76">
        <v>2013</v>
      </c>
      <c r="C76" t="s">
        <v>14</v>
      </c>
      <c r="D76">
        <v>1695614</v>
      </c>
      <c r="E76">
        <v>15416373</v>
      </c>
      <c r="F76">
        <f>D76+E76</f>
        <v>17111987</v>
      </c>
      <c r="G76">
        <v>15665607</v>
      </c>
      <c r="H76">
        <v>10691793</v>
      </c>
      <c r="I76">
        <v>24308834</v>
      </c>
      <c r="J76">
        <v>16850732</v>
      </c>
      <c r="T76">
        <v>8859.1200000000008</v>
      </c>
      <c r="U76">
        <v>5170.63</v>
      </c>
      <c r="V76">
        <v>20973.87</v>
      </c>
      <c r="W76">
        <v>9889.4500000000007</v>
      </c>
      <c r="X76" t="s">
        <v>29</v>
      </c>
    </row>
    <row r="77" spans="1:24" x14ac:dyDescent="0.2">
      <c r="A77" t="s">
        <v>28</v>
      </c>
      <c r="B77">
        <v>2007</v>
      </c>
      <c r="C77" t="s">
        <v>18</v>
      </c>
      <c r="D77">
        <v>423378</v>
      </c>
      <c r="E77">
        <v>14395052</v>
      </c>
      <c r="F77">
        <f>D77+E77</f>
        <v>14818430</v>
      </c>
      <c r="G77">
        <v>11743964</v>
      </c>
      <c r="H77">
        <v>8351501</v>
      </c>
      <c r="I77">
        <v>36211856</v>
      </c>
      <c r="J77">
        <v>28072293</v>
      </c>
      <c r="T77">
        <v>7252.39</v>
      </c>
      <c r="U77">
        <v>4283.5</v>
      </c>
      <c r="V77">
        <v>27840.5</v>
      </c>
      <c r="W77">
        <v>14751.98</v>
      </c>
      <c r="X77" t="s">
        <v>29</v>
      </c>
    </row>
    <row r="78" spans="1:24" x14ac:dyDescent="0.2">
      <c r="A78" t="s">
        <v>28</v>
      </c>
      <c r="B78">
        <v>2010</v>
      </c>
      <c r="C78" t="s">
        <v>18</v>
      </c>
      <c r="D78">
        <v>586982</v>
      </c>
      <c r="E78">
        <v>15444494</v>
      </c>
      <c r="F78">
        <f>D78+E78</f>
        <v>16031476</v>
      </c>
      <c r="G78">
        <v>13412247</v>
      </c>
      <c r="H78">
        <v>9500575</v>
      </c>
      <c r="I78">
        <v>12632165</v>
      </c>
      <c r="J78">
        <v>17787520</v>
      </c>
      <c r="T78">
        <v>8256.7199999999993</v>
      </c>
      <c r="U78">
        <v>4685.09</v>
      </c>
      <c r="V78">
        <v>27989.21</v>
      </c>
      <c r="W78">
        <v>11685.46</v>
      </c>
      <c r="X78" t="s">
        <v>29</v>
      </c>
    </row>
    <row r="79" spans="1:24" x14ac:dyDescent="0.2">
      <c r="A79" t="s">
        <v>28</v>
      </c>
      <c r="B79">
        <v>2013</v>
      </c>
      <c r="C79" t="s">
        <v>18</v>
      </c>
      <c r="D79">
        <v>646158</v>
      </c>
      <c r="E79">
        <v>16465828</v>
      </c>
      <c r="F79">
        <f>D79+E79</f>
        <v>17111986</v>
      </c>
      <c r="G79">
        <v>15335573</v>
      </c>
      <c r="H79">
        <v>11021752</v>
      </c>
      <c r="I79">
        <v>13112477</v>
      </c>
      <c r="J79">
        <v>17931687</v>
      </c>
      <c r="T79">
        <v>9268.75</v>
      </c>
      <c r="U79">
        <v>5389.64</v>
      </c>
      <c r="V79">
        <v>9298.48</v>
      </c>
      <c r="W79">
        <v>11583.1</v>
      </c>
      <c r="X79" t="s">
        <v>29</v>
      </c>
    </row>
    <row r="80" spans="1:24" x14ac:dyDescent="0.2">
      <c r="A80" t="s">
        <v>30</v>
      </c>
      <c r="B80">
        <v>1992</v>
      </c>
      <c r="C80" t="s">
        <v>14</v>
      </c>
      <c r="D80">
        <v>745447</v>
      </c>
      <c r="E80">
        <v>4420576</v>
      </c>
      <c r="F80">
        <f>D80+E80</f>
        <v>5166023</v>
      </c>
      <c r="G80">
        <v>48917</v>
      </c>
      <c r="H80">
        <v>43954</v>
      </c>
      <c r="I80">
        <v>25721</v>
      </c>
      <c r="J80">
        <v>36423</v>
      </c>
      <c r="T80" t="s">
        <v>105</v>
      </c>
      <c r="U80" t="s">
        <v>105</v>
      </c>
      <c r="V80" t="s">
        <v>105</v>
      </c>
      <c r="W80" t="s">
        <v>105</v>
      </c>
      <c r="X80" t="s">
        <v>31</v>
      </c>
    </row>
    <row r="81" spans="1:24" x14ac:dyDescent="0.2">
      <c r="A81" t="s">
        <v>30</v>
      </c>
      <c r="B81">
        <v>1996</v>
      </c>
      <c r="C81" t="s">
        <v>14</v>
      </c>
      <c r="D81">
        <v>485235</v>
      </c>
      <c r="E81">
        <v>4243893</v>
      </c>
      <c r="F81">
        <f>D81+E81</f>
        <v>4729128</v>
      </c>
      <c r="G81">
        <v>110244</v>
      </c>
      <c r="H81">
        <v>104932</v>
      </c>
      <c r="I81">
        <v>63581</v>
      </c>
      <c r="J81">
        <v>81405</v>
      </c>
      <c r="T81" t="s">
        <v>105</v>
      </c>
      <c r="U81" t="s">
        <v>105</v>
      </c>
      <c r="V81" t="s">
        <v>105</v>
      </c>
      <c r="W81" t="s">
        <v>105</v>
      </c>
      <c r="X81" t="s">
        <v>31</v>
      </c>
    </row>
    <row r="82" spans="1:24" x14ac:dyDescent="0.2">
      <c r="A82" t="s">
        <v>30</v>
      </c>
      <c r="B82">
        <v>2002</v>
      </c>
      <c r="C82" t="s">
        <v>14</v>
      </c>
      <c r="D82">
        <v>531644</v>
      </c>
      <c r="E82">
        <v>3993166</v>
      </c>
      <c r="F82">
        <f>D82+E82</f>
        <v>4524810</v>
      </c>
      <c r="G82">
        <v>168982</v>
      </c>
      <c r="H82">
        <v>185246</v>
      </c>
      <c r="I82">
        <v>93671</v>
      </c>
      <c r="J82">
        <v>149772</v>
      </c>
      <c r="T82">
        <v>85.11</v>
      </c>
      <c r="U82">
        <v>85.81</v>
      </c>
      <c r="V82">
        <v>41.51</v>
      </c>
      <c r="W82">
        <v>60</v>
      </c>
      <c r="X82" t="s">
        <v>31</v>
      </c>
    </row>
    <row r="83" spans="1:24" x14ac:dyDescent="0.2">
      <c r="A83" t="s">
        <v>30</v>
      </c>
      <c r="B83">
        <v>2004</v>
      </c>
      <c r="C83" t="s">
        <v>14</v>
      </c>
      <c r="D83">
        <v>542225</v>
      </c>
      <c r="E83">
        <v>3928304</v>
      </c>
      <c r="F83">
        <f>D83+E83</f>
        <v>4470529</v>
      </c>
      <c r="G83">
        <v>202057</v>
      </c>
      <c r="H83">
        <v>205638</v>
      </c>
      <c r="I83">
        <v>129716</v>
      </c>
      <c r="J83">
        <v>201420</v>
      </c>
      <c r="T83">
        <v>103.43</v>
      </c>
      <c r="U83">
        <v>95.41</v>
      </c>
      <c r="V83">
        <v>98.09</v>
      </c>
      <c r="W83">
        <v>81.23</v>
      </c>
      <c r="X83" t="s">
        <v>31</v>
      </c>
    </row>
    <row r="84" spans="1:24" x14ac:dyDescent="0.2">
      <c r="A84" t="s">
        <v>30</v>
      </c>
      <c r="B84">
        <v>2007</v>
      </c>
      <c r="C84" t="s">
        <v>14</v>
      </c>
      <c r="D84">
        <v>437060</v>
      </c>
      <c r="E84">
        <v>4204587</v>
      </c>
      <c r="F84">
        <f>D84+E84</f>
        <v>4641647</v>
      </c>
      <c r="G84">
        <v>241844</v>
      </c>
      <c r="H84">
        <v>250999</v>
      </c>
      <c r="I84">
        <v>133267</v>
      </c>
      <c r="J84">
        <v>213383</v>
      </c>
      <c r="T84">
        <v>120.17</v>
      </c>
      <c r="U84">
        <v>117.65</v>
      </c>
      <c r="V84">
        <v>60.49</v>
      </c>
      <c r="W84">
        <v>86.88</v>
      </c>
      <c r="X84" t="s">
        <v>31</v>
      </c>
    </row>
    <row r="85" spans="1:24" x14ac:dyDescent="0.2">
      <c r="A85" t="s">
        <v>30</v>
      </c>
      <c r="B85">
        <v>2010</v>
      </c>
      <c r="C85" t="s">
        <v>14</v>
      </c>
      <c r="D85">
        <v>504757</v>
      </c>
      <c r="E85">
        <v>4088690</v>
      </c>
      <c r="F85">
        <f>D85+E85</f>
        <v>4593447</v>
      </c>
      <c r="G85">
        <v>285017</v>
      </c>
      <c r="H85">
        <v>274180</v>
      </c>
      <c r="I85">
        <v>169220</v>
      </c>
      <c r="J85">
        <v>207433</v>
      </c>
      <c r="T85">
        <v>142.82</v>
      </c>
      <c r="U85">
        <v>131.44999999999999</v>
      </c>
      <c r="V85">
        <v>76.739999999999995</v>
      </c>
      <c r="W85">
        <v>87.93</v>
      </c>
      <c r="X85" t="s">
        <v>31</v>
      </c>
    </row>
    <row r="86" spans="1:24" x14ac:dyDescent="0.2">
      <c r="A86" t="s">
        <v>30</v>
      </c>
      <c r="B86">
        <v>2013</v>
      </c>
      <c r="C86" t="s">
        <v>14</v>
      </c>
      <c r="D86">
        <v>542957</v>
      </c>
      <c r="E86">
        <v>4065751</v>
      </c>
      <c r="F86">
        <f>D86+E86</f>
        <v>4608708</v>
      </c>
      <c r="G86">
        <v>281038</v>
      </c>
      <c r="H86">
        <v>291169</v>
      </c>
      <c r="I86">
        <v>197896</v>
      </c>
      <c r="J86">
        <v>248827</v>
      </c>
      <c r="T86">
        <v>141.97</v>
      </c>
      <c r="U86">
        <v>139.11000000000001</v>
      </c>
      <c r="V86">
        <v>83.1</v>
      </c>
      <c r="W86">
        <v>109.04</v>
      </c>
      <c r="X86" t="s">
        <v>31</v>
      </c>
    </row>
    <row r="87" spans="1:24" x14ac:dyDescent="0.2">
      <c r="A87" t="s">
        <v>32</v>
      </c>
      <c r="B87">
        <v>1987</v>
      </c>
      <c r="C87" t="s">
        <v>14</v>
      </c>
      <c r="D87">
        <v>189104</v>
      </c>
      <c r="E87">
        <v>2540800</v>
      </c>
      <c r="F87">
        <f>D87+E87</f>
        <v>2729904</v>
      </c>
      <c r="G87">
        <v>172580</v>
      </c>
      <c r="H87">
        <v>131492</v>
      </c>
      <c r="I87">
        <v>74084</v>
      </c>
      <c r="J87">
        <v>96970</v>
      </c>
      <c r="T87" t="s">
        <v>105</v>
      </c>
      <c r="U87" t="s">
        <v>105</v>
      </c>
      <c r="V87" t="s">
        <v>105</v>
      </c>
      <c r="W87" t="s">
        <v>105</v>
      </c>
      <c r="X87" t="s">
        <v>33</v>
      </c>
    </row>
    <row r="88" spans="1:24" x14ac:dyDescent="0.2">
      <c r="A88" t="s">
        <v>32</v>
      </c>
      <c r="B88">
        <v>1992</v>
      </c>
      <c r="C88" t="s">
        <v>14</v>
      </c>
      <c r="D88">
        <v>183811</v>
      </c>
      <c r="E88">
        <v>2404193</v>
      </c>
      <c r="F88">
        <f>D88+E88</f>
        <v>2588004</v>
      </c>
      <c r="G88">
        <v>190201</v>
      </c>
      <c r="H88">
        <v>159585</v>
      </c>
      <c r="I88">
        <v>104692</v>
      </c>
      <c r="J88">
        <v>117581</v>
      </c>
      <c r="T88" t="s">
        <v>105</v>
      </c>
      <c r="U88" t="s">
        <v>105</v>
      </c>
      <c r="V88" t="s">
        <v>105</v>
      </c>
      <c r="W88" t="s">
        <v>105</v>
      </c>
      <c r="X88" t="s">
        <v>33</v>
      </c>
    </row>
    <row r="89" spans="1:24" x14ac:dyDescent="0.2">
      <c r="A89" t="s">
        <v>32</v>
      </c>
      <c r="B89">
        <v>1995</v>
      </c>
      <c r="C89" t="s">
        <v>14</v>
      </c>
      <c r="D89">
        <v>683351</v>
      </c>
      <c r="E89">
        <v>1775003</v>
      </c>
      <c r="F89">
        <f>D89+E89</f>
        <v>2458354</v>
      </c>
      <c r="G89">
        <v>193074</v>
      </c>
      <c r="H89">
        <v>207823</v>
      </c>
      <c r="I89">
        <v>95520</v>
      </c>
      <c r="J89">
        <v>140243</v>
      </c>
      <c r="T89" t="s">
        <v>105</v>
      </c>
      <c r="U89" t="s">
        <v>105</v>
      </c>
      <c r="V89" t="s">
        <v>105</v>
      </c>
      <c r="W89" t="s">
        <v>105</v>
      </c>
      <c r="X89" t="s">
        <v>33</v>
      </c>
    </row>
    <row r="90" spans="1:24" x14ac:dyDescent="0.2">
      <c r="A90" t="s">
        <v>32</v>
      </c>
      <c r="B90">
        <v>2000</v>
      </c>
      <c r="C90" t="s">
        <v>14</v>
      </c>
      <c r="D90">
        <v>716618</v>
      </c>
      <c r="E90">
        <v>1881888</v>
      </c>
      <c r="F90">
        <f>D90+E90</f>
        <v>2598506</v>
      </c>
      <c r="G90">
        <v>235069</v>
      </c>
      <c r="H90">
        <v>252736</v>
      </c>
      <c r="I90">
        <v>118602</v>
      </c>
      <c r="J90">
        <v>171571</v>
      </c>
      <c r="T90" t="s">
        <v>105</v>
      </c>
      <c r="U90" t="s">
        <v>105</v>
      </c>
      <c r="V90" t="s">
        <v>105</v>
      </c>
      <c r="W90" t="s">
        <v>105</v>
      </c>
      <c r="X90" t="s">
        <v>33</v>
      </c>
    </row>
    <row r="91" spans="1:24" x14ac:dyDescent="0.2">
      <c r="A91" t="s">
        <v>32</v>
      </c>
      <c r="B91">
        <v>2004</v>
      </c>
      <c r="C91" t="s">
        <v>14</v>
      </c>
      <c r="D91">
        <v>488726</v>
      </c>
      <c r="E91">
        <v>2052410</v>
      </c>
      <c r="F91">
        <f>D91+E91</f>
        <v>2541136</v>
      </c>
      <c r="G91">
        <v>268017</v>
      </c>
      <c r="H91">
        <v>285074</v>
      </c>
      <c r="I91">
        <v>120312</v>
      </c>
      <c r="J91">
        <v>205583</v>
      </c>
      <c r="T91" t="s">
        <v>105</v>
      </c>
      <c r="U91" t="s">
        <v>105</v>
      </c>
      <c r="V91" t="s">
        <v>105</v>
      </c>
      <c r="W91" t="s">
        <v>105</v>
      </c>
      <c r="X91" t="s">
        <v>33</v>
      </c>
    </row>
    <row r="92" spans="1:24" x14ac:dyDescent="0.2">
      <c r="A92" t="s">
        <v>32</v>
      </c>
      <c r="B92">
        <v>2007</v>
      </c>
      <c r="C92" t="s">
        <v>14</v>
      </c>
      <c r="D92">
        <v>509593</v>
      </c>
      <c r="E92">
        <v>2224282</v>
      </c>
      <c r="F92">
        <f>D92+E92</f>
        <v>2733875</v>
      </c>
      <c r="G92">
        <v>292374</v>
      </c>
      <c r="H92">
        <v>307139</v>
      </c>
      <c r="I92">
        <v>148968</v>
      </c>
      <c r="J92">
        <v>261709</v>
      </c>
      <c r="T92" t="s">
        <v>105</v>
      </c>
      <c r="U92" t="s">
        <v>105</v>
      </c>
      <c r="V92" t="s">
        <v>105</v>
      </c>
      <c r="W92" t="s">
        <v>105</v>
      </c>
      <c r="X92" t="s">
        <v>33</v>
      </c>
    </row>
    <row r="93" spans="1:24" x14ac:dyDescent="0.2">
      <c r="A93" t="s">
        <v>32</v>
      </c>
      <c r="B93">
        <v>2010</v>
      </c>
      <c r="C93" t="s">
        <v>14</v>
      </c>
      <c r="D93">
        <v>560977</v>
      </c>
      <c r="E93">
        <v>2053623</v>
      </c>
      <c r="F93">
        <f>D93+E93</f>
        <v>2614600</v>
      </c>
      <c r="G93">
        <v>335672</v>
      </c>
      <c r="H93">
        <v>335445</v>
      </c>
      <c r="I93">
        <v>196942</v>
      </c>
      <c r="J93">
        <v>393317</v>
      </c>
      <c r="T93" t="s">
        <v>105</v>
      </c>
      <c r="U93" t="s">
        <v>105</v>
      </c>
      <c r="V93" t="s">
        <v>105</v>
      </c>
      <c r="W93" t="s">
        <v>105</v>
      </c>
      <c r="X93" t="s">
        <v>33</v>
      </c>
    </row>
    <row r="94" spans="1:24" x14ac:dyDescent="0.2">
      <c r="A94" t="s">
        <v>32</v>
      </c>
      <c r="B94">
        <v>2013</v>
      </c>
      <c r="C94" t="s">
        <v>14</v>
      </c>
      <c r="D94">
        <v>557810</v>
      </c>
      <c r="E94">
        <v>2019419</v>
      </c>
      <c r="F94">
        <f>D94+E94</f>
        <v>2577229</v>
      </c>
      <c r="G94">
        <v>346412</v>
      </c>
      <c r="H94">
        <v>357341</v>
      </c>
      <c r="I94">
        <v>173327</v>
      </c>
      <c r="J94">
        <v>336255</v>
      </c>
      <c r="T94" t="s">
        <v>105</v>
      </c>
      <c r="U94" t="s">
        <v>105</v>
      </c>
      <c r="V94" t="s">
        <v>105</v>
      </c>
      <c r="W94" t="s">
        <v>105</v>
      </c>
      <c r="X94" t="s">
        <v>33</v>
      </c>
    </row>
    <row r="95" spans="1:24" x14ac:dyDescent="0.2">
      <c r="A95" t="s">
        <v>32</v>
      </c>
      <c r="B95">
        <v>1992</v>
      </c>
      <c r="C95" t="s">
        <v>18</v>
      </c>
      <c r="D95">
        <v>204881</v>
      </c>
      <c r="E95">
        <v>2383123</v>
      </c>
      <c r="F95">
        <f>D95+E95</f>
        <v>2588004</v>
      </c>
      <c r="G95">
        <v>146240</v>
      </c>
      <c r="H95">
        <v>163094</v>
      </c>
      <c r="I95">
        <v>60027</v>
      </c>
      <c r="J95">
        <v>120529</v>
      </c>
      <c r="T95" t="s">
        <v>105</v>
      </c>
      <c r="U95" t="s">
        <v>105</v>
      </c>
      <c r="V95" t="s">
        <v>105</v>
      </c>
      <c r="W95" t="s">
        <v>105</v>
      </c>
      <c r="X95" t="s">
        <v>33</v>
      </c>
    </row>
    <row r="96" spans="1:24" x14ac:dyDescent="0.2">
      <c r="A96" t="s">
        <v>32</v>
      </c>
      <c r="B96">
        <v>2004</v>
      </c>
      <c r="C96" t="s">
        <v>18</v>
      </c>
      <c r="D96">
        <v>245004</v>
      </c>
      <c r="E96">
        <v>2296132</v>
      </c>
      <c r="F96">
        <f>D96+E96</f>
        <v>2541136</v>
      </c>
      <c r="G96">
        <v>210784</v>
      </c>
      <c r="H96">
        <v>289370</v>
      </c>
      <c r="I96">
        <v>76165</v>
      </c>
      <c r="J96">
        <v>199235</v>
      </c>
      <c r="T96" t="s">
        <v>105</v>
      </c>
      <c r="U96" t="s">
        <v>105</v>
      </c>
      <c r="V96" t="s">
        <v>105</v>
      </c>
      <c r="W96" t="s">
        <v>105</v>
      </c>
      <c r="X96" t="s">
        <v>33</v>
      </c>
    </row>
    <row r="97" spans="1:24" x14ac:dyDescent="0.2">
      <c r="A97" t="s">
        <v>32</v>
      </c>
      <c r="B97">
        <v>2007</v>
      </c>
      <c r="C97" t="s">
        <v>18</v>
      </c>
      <c r="D97">
        <v>253865</v>
      </c>
      <c r="E97">
        <v>2480010</v>
      </c>
      <c r="F97">
        <f>D97+E97</f>
        <v>2733875</v>
      </c>
      <c r="G97">
        <v>233510</v>
      </c>
      <c r="H97">
        <v>311642</v>
      </c>
      <c r="I97">
        <v>83900</v>
      </c>
      <c r="J97">
        <v>254436</v>
      </c>
      <c r="T97" t="s">
        <v>105</v>
      </c>
      <c r="U97" t="s">
        <v>105</v>
      </c>
      <c r="V97" t="s">
        <v>105</v>
      </c>
      <c r="W97" t="s">
        <v>105</v>
      </c>
      <c r="X97" t="s">
        <v>33</v>
      </c>
    </row>
    <row r="98" spans="1:24" x14ac:dyDescent="0.2">
      <c r="A98" t="s">
        <v>32</v>
      </c>
      <c r="B98">
        <v>2010</v>
      </c>
      <c r="C98" t="s">
        <v>18</v>
      </c>
      <c r="D98">
        <v>233692</v>
      </c>
      <c r="E98">
        <v>2380908</v>
      </c>
      <c r="F98">
        <f>D98+E98</f>
        <v>2614600</v>
      </c>
      <c r="G98">
        <v>262128</v>
      </c>
      <c r="H98">
        <v>342695</v>
      </c>
      <c r="I98">
        <v>101727</v>
      </c>
      <c r="J98">
        <v>375466</v>
      </c>
      <c r="T98" t="s">
        <v>105</v>
      </c>
      <c r="U98" t="s">
        <v>105</v>
      </c>
      <c r="V98" t="s">
        <v>105</v>
      </c>
      <c r="W98" t="s">
        <v>105</v>
      </c>
      <c r="X98" t="s">
        <v>33</v>
      </c>
    </row>
    <row r="99" spans="1:24" x14ac:dyDescent="0.2">
      <c r="A99" t="s">
        <v>32</v>
      </c>
      <c r="B99">
        <v>2013</v>
      </c>
      <c r="C99" t="s">
        <v>18</v>
      </c>
      <c r="D99">
        <v>217178</v>
      </c>
      <c r="E99">
        <v>2360051</v>
      </c>
      <c r="F99">
        <f>D99+E99</f>
        <v>2577229</v>
      </c>
      <c r="G99">
        <v>270543</v>
      </c>
      <c r="H99">
        <v>362745</v>
      </c>
      <c r="I99">
        <v>106641</v>
      </c>
      <c r="J99">
        <v>319543</v>
      </c>
      <c r="T99" t="s">
        <v>105</v>
      </c>
      <c r="U99" t="s">
        <v>105</v>
      </c>
      <c r="V99" t="s">
        <v>105</v>
      </c>
      <c r="W99" t="s">
        <v>105</v>
      </c>
      <c r="X99" t="s">
        <v>33</v>
      </c>
    </row>
    <row r="100" spans="1:24" x14ac:dyDescent="0.2">
      <c r="A100" t="s">
        <v>34</v>
      </c>
      <c r="B100">
        <v>2007</v>
      </c>
      <c r="C100" t="s">
        <v>14</v>
      </c>
      <c r="D100">
        <v>352260</v>
      </c>
      <c r="E100">
        <v>3304323</v>
      </c>
      <c r="F100">
        <f>D100+E100</f>
        <v>3656583</v>
      </c>
      <c r="G100">
        <v>131218</v>
      </c>
      <c r="H100">
        <v>118619</v>
      </c>
      <c r="I100">
        <v>182918</v>
      </c>
      <c r="J100">
        <v>197887</v>
      </c>
      <c r="T100" t="s">
        <v>105</v>
      </c>
      <c r="U100" t="s">
        <v>105</v>
      </c>
      <c r="V100" t="s">
        <v>105</v>
      </c>
      <c r="W100" t="s">
        <v>105</v>
      </c>
      <c r="X100" t="s">
        <v>35</v>
      </c>
    </row>
    <row r="101" spans="1:24" x14ac:dyDescent="0.2">
      <c r="A101" t="s">
        <v>34</v>
      </c>
      <c r="B101">
        <v>2007</v>
      </c>
      <c r="C101" t="s">
        <v>18</v>
      </c>
      <c r="D101">
        <v>27585</v>
      </c>
      <c r="E101">
        <v>3628998</v>
      </c>
      <c r="F101">
        <f>D101+E101</f>
        <v>3656583</v>
      </c>
      <c r="G101">
        <v>72201</v>
      </c>
      <c r="H101">
        <v>120195</v>
      </c>
      <c r="I101">
        <v>71893</v>
      </c>
      <c r="J101">
        <v>197125</v>
      </c>
      <c r="T101" t="s">
        <v>105</v>
      </c>
      <c r="U101" t="s">
        <v>105</v>
      </c>
      <c r="V101" t="s">
        <v>105</v>
      </c>
      <c r="W101" t="s">
        <v>105</v>
      </c>
      <c r="X101" t="s">
        <v>35</v>
      </c>
    </row>
    <row r="102" spans="1:24" x14ac:dyDescent="0.2">
      <c r="A102" t="s">
        <v>36</v>
      </c>
      <c r="B102">
        <v>2012</v>
      </c>
      <c r="C102" t="s">
        <v>14</v>
      </c>
      <c r="D102">
        <v>2674739</v>
      </c>
      <c r="E102">
        <v>24347771</v>
      </c>
      <c r="F102">
        <f>D102+E102</f>
        <v>27022510</v>
      </c>
      <c r="G102">
        <v>12738</v>
      </c>
      <c r="H102">
        <v>7630</v>
      </c>
      <c r="I102">
        <v>12277</v>
      </c>
      <c r="J102">
        <v>13505</v>
      </c>
      <c r="T102" t="s">
        <v>105</v>
      </c>
      <c r="U102" t="s">
        <v>105</v>
      </c>
      <c r="V102" t="s">
        <v>105</v>
      </c>
      <c r="W102" t="s">
        <v>105</v>
      </c>
      <c r="X102" t="s">
        <v>37</v>
      </c>
    </row>
    <row r="103" spans="1:24" x14ac:dyDescent="0.2">
      <c r="A103" t="s">
        <v>36</v>
      </c>
      <c r="B103">
        <v>2012</v>
      </c>
      <c r="C103" t="s">
        <v>18</v>
      </c>
      <c r="D103">
        <v>244052</v>
      </c>
      <c r="E103">
        <v>26778459</v>
      </c>
      <c r="F103">
        <f>D103+E103</f>
        <v>27022511</v>
      </c>
      <c r="G103">
        <v>8788</v>
      </c>
      <c r="H103">
        <v>8130</v>
      </c>
      <c r="I103">
        <v>7397</v>
      </c>
      <c r="J103">
        <v>13517</v>
      </c>
      <c r="T103" t="s">
        <v>105</v>
      </c>
      <c r="U103" t="s">
        <v>105</v>
      </c>
      <c r="V103" t="s">
        <v>105</v>
      </c>
      <c r="W103" t="s">
        <v>105</v>
      </c>
      <c r="X103" t="s">
        <v>37</v>
      </c>
    </row>
    <row r="104" spans="1:24" x14ac:dyDescent="0.2">
      <c r="A104" t="s">
        <v>38</v>
      </c>
      <c r="B104">
        <v>2000</v>
      </c>
      <c r="C104" t="s">
        <v>14</v>
      </c>
      <c r="D104">
        <v>64211</v>
      </c>
      <c r="E104">
        <v>514806</v>
      </c>
      <c r="F104">
        <f>D104+E104</f>
        <v>579017</v>
      </c>
      <c r="G104" t="s">
        <v>105</v>
      </c>
      <c r="H104" t="s">
        <v>105</v>
      </c>
      <c r="I104" t="s">
        <v>105</v>
      </c>
      <c r="J104" t="s">
        <v>105</v>
      </c>
      <c r="P104" t="s">
        <v>105</v>
      </c>
      <c r="Q104" t="s">
        <v>105</v>
      </c>
      <c r="R104" t="s">
        <v>105</v>
      </c>
      <c r="S104" t="s">
        <v>105</v>
      </c>
      <c r="T104" t="s">
        <v>105</v>
      </c>
      <c r="U104" t="s">
        <v>105</v>
      </c>
      <c r="V104" t="s">
        <v>105</v>
      </c>
      <c r="W104" t="s">
        <v>105</v>
      </c>
      <c r="X104" t="s">
        <v>17</v>
      </c>
    </row>
    <row r="105" spans="1:24" x14ac:dyDescent="0.2">
      <c r="A105" t="s">
        <v>38</v>
      </c>
      <c r="B105">
        <v>2007</v>
      </c>
      <c r="C105" t="s">
        <v>14</v>
      </c>
      <c r="D105">
        <v>71451</v>
      </c>
      <c r="E105">
        <v>572236</v>
      </c>
      <c r="F105">
        <f>D105+E105</f>
        <v>643687</v>
      </c>
      <c r="G105">
        <v>7028</v>
      </c>
      <c r="H105">
        <v>8406</v>
      </c>
      <c r="I105">
        <v>4402</v>
      </c>
      <c r="J105">
        <v>6440</v>
      </c>
      <c r="T105">
        <v>4.32</v>
      </c>
      <c r="U105">
        <v>4.28</v>
      </c>
      <c r="V105">
        <v>3.51</v>
      </c>
      <c r="W105">
        <v>3.42</v>
      </c>
      <c r="X105" t="s">
        <v>17</v>
      </c>
    </row>
    <row r="106" spans="1:24" x14ac:dyDescent="0.2">
      <c r="A106" t="s">
        <v>38</v>
      </c>
      <c r="B106">
        <v>2010</v>
      </c>
      <c r="C106" t="s">
        <v>14</v>
      </c>
      <c r="D106">
        <v>81798</v>
      </c>
      <c r="E106">
        <v>508831</v>
      </c>
      <c r="F106">
        <f>D106+E106</f>
        <v>590629</v>
      </c>
      <c r="G106">
        <v>7873</v>
      </c>
      <c r="H106">
        <v>8570</v>
      </c>
      <c r="I106">
        <v>5502</v>
      </c>
      <c r="J106">
        <v>7069</v>
      </c>
      <c r="T106">
        <v>4.6500000000000004</v>
      </c>
      <c r="U106">
        <v>4.67</v>
      </c>
      <c r="V106">
        <v>3.87</v>
      </c>
      <c r="W106">
        <v>3.59</v>
      </c>
      <c r="X106" t="s">
        <v>17</v>
      </c>
    </row>
    <row r="107" spans="1:24" x14ac:dyDescent="0.2">
      <c r="A107" t="s">
        <v>38</v>
      </c>
      <c r="B107">
        <v>2013</v>
      </c>
      <c r="C107" t="s">
        <v>14</v>
      </c>
      <c r="D107">
        <v>66856</v>
      </c>
      <c r="E107">
        <v>546544</v>
      </c>
      <c r="F107">
        <f>D107+E107</f>
        <v>613400</v>
      </c>
      <c r="G107">
        <v>10850</v>
      </c>
      <c r="H107">
        <v>11076</v>
      </c>
      <c r="I107">
        <v>8755</v>
      </c>
      <c r="J107">
        <v>10999</v>
      </c>
      <c r="T107">
        <v>6.21</v>
      </c>
      <c r="U107">
        <v>5.85</v>
      </c>
      <c r="V107">
        <v>5.32</v>
      </c>
      <c r="W107">
        <v>5.53</v>
      </c>
      <c r="X107" t="s">
        <v>17</v>
      </c>
    </row>
    <row r="108" spans="1:24" x14ac:dyDescent="0.2">
      <c r="A108" t="s">
        <v>38</v>
      </c>
      <c r="B108">
        <v>2000</v>
      </c>
      <c r="C108" t="s">
        <v>18</v>
      </c>
      <c r="D108">
        <v>14974</v>
      </c>
      <c r="E108">
        <v>564043</v>
      </c>
      <c r="F108">
        <f>D108+E108</f>
        <v>579017</v>
      </c>
      <c r="G108" t="s">
        <v>105</v>
      </c>
      <c r="H108" t="s">
        <v>105</v>
      </c>
      <c r="I108" t="s">
        <v>105</v>
      </c>
      <c r="J108" t="s">
        <v>105</v>
      </c>
      <c r="P108" t="s">
        <v>105</v>
      </c>
      <c r="Q108" t="s">
        <v>105</v>
      </c>
      <c r="R108" t="s">
        <v>105</v>
      </c>
      <c r="S108" t="s">
        <v>105</v>
      </c>
      <c r="T108" t="s">
        <v>105</v>
      </c>
      <c r="U108" t="s">
        <v>105</v>
      </c>
      <c r="V108" t="s">
        <v>105</v>
      </c>
      <c r="W108" t="s">
        <v>105</v>
      </c>
      <c r="X108" t="s">
        <v>17</v>
      </c>
    </row>
    <row r="109" spans="1:24" x14ac:dyDescent="0.2">
      <c r="A109" t="s">
        <v>38</v>
      </c>
      <c r="B109">
        <v>2007</v>
      </c>
      <c r="C109" t="s">
        <v>18</v>
      </c>
      <c r="D109">
        <v>18659</v>
      </c>
      <c r="E109">
        <v>625029</v>
      </c>
      <c r="F109">
        <f>D109+E109</f>
        <v>643688</v>
      </c>
      <c r="G109">
        <v>4674</v>
      </c>
      <c r="H109">
        <v>8360</v>
      </c>
      <c r="I109">
        <v>2178</v>
      </c>
      <c r="J109">
        <v>6312</v>
      </c>
      <c r="T109">
        <v>2.59</v>
      </c>
      <c r="U109">
        <v>4.34</v>
      </c>
      <c r="V109">
        <v>1.1000000000000001</v>
      </c>
      <c r="W109">
        <v>3.46</v>
      </c>
      <c r="X109" t="s">
        <v>17</v>
      </c>
    </row>
    <row r="110" spans="1:24" x14ac:dyDescent="0.2">
      <c r="A110" t="s">
        <v>38</v>
      </c>
      <c r="B110">
        <v>2013</v>
      </c>
      <c r="C110" t="s">
        <v>18</v>
      </c>
      <c r="D110">
        <v>21341</v>
      </c>
      <c r="E110">
        <v>592059</v>
      </c>
      <c r="F110">
        <f>D110+E110</f>
        <v>613400</v>
      </c>
      <c r="G110">
        <v>6306</v>
      </c>
      <c r="H110">
        <v>11223</v>
      </c>
      <c r="I110">
        <v>3343</v>
      </c>
      <c r="J110">
        <v>10913</v>
      </c>
      <c r="T110">
        <v>2.42</v>
      </c>
      <c r="U110">
        <v>5.99</v>
      </c>
      <c r="V110">
        <v>1.77</v>
      </c>
      <c r="W110">
        <v>5.58</v>
      </c>
      <c r="X110" t="s">
        <v>17</v>
      </c>
    </row>
    <row r="111" spans="1:24" x14ac:dyDescent="0.2">
      <c r="A111" t="s">
        <v>39</v>
      </c>
      <c r="B111">
        <v>1987</v>
      </c>
      <c r="C111" t="s">
        <v>14</v>
      </c>
      <c r="D111">
        <v>342739</v>
      </c>
      <c r="E111">
        <v>2037506</v>
      </c>
      <c r="F111">
        <f>D111+E111</f>
        <v>2380245</v>
      </c>
      <c r="G111">
        <v>13180</v>
      </c>
      <c r="H111">
        <v>11722</v>
      </c>
      <c r="I111">
        <v>7729</v>
      </c>
      <c r="J111">
        <v>8270</v>
      </c>
      <c r="T111" t="s">
        <v>105</v>
      </c>
      <c r="U111" t="s">
        <v>105</v>
      </c>
      <c r="V111" t="s">
        <v>105</v>
      </c>
      <c r="W111" t="s">
        <v>105</v>
      </c>
      <c r="X111" t="s">
        <v>17</v>
      </c>
    </row>
    <row r="112" spans="1:24" x14ac:dyDescent="0.2">
      <c r="A112" t="s">
        <v>39</v>
      </c>
      <c r="B112">
        <v>1991</v>
      </c>
      <c r="C112" t="s">
        <v>14</v>
      </c>
      <c r="D112">
        <v>368636</v>
      </c>
      <c r="E112">
        <v>1903066</v>
      </c>
      <c r="F112">
        <f>D112+E112</f>
        <v>2271702</v>
      </c>
      <c r="G112">
        <v>18111</v>
      </c>
      <c r="H112">
        <v>16119</v>
      </c>
      <c r="I112">
        <v>10081</v>
      </c>
      <c r="J112">
        <v>10719</v>
      </c>
      <c r="T112" t="s">
        <v>105</v>
      </c>
      <c r="U112" t="s">
        <v>105</v>
      </c>
      <c r="V112" t="s">
        <v>105</v>
      </c>
      <c r="W112" t="s">
        <v>105</v>
      </c>
      <c r="X112" t="s">
        <v>17</v>
      </c>
    </row>
    <row r="113" spans="1:24" x14ac:dyDescent="0.2">
      <c r="A113" t="s">
        <v>39</v>
      </c>
      <c r="B113">
        <v>1995</v>
      </c>
      <c r="C113" t="s">
        <v>14</v>
      </c>
      <c r="D113">
        <v>346680</v>
      </c>
      <c r="E113">
        <v>1605343</v>
      </c>
      <c r="F113">
        <f>D113+E113</f>
        <v>1952023</v>
      </c>
      <c r="G113">
        <v>19212</v>
      </c>
      <c r="H113">
        <v>17459</v>
      </c>
      <c r="I113">
        <v>10425</v>
      </c>
      <c r="J113">
        <v>12138</v>
      </c>
      <c r="T113" t="s">
        <v>105</v>
      </c>
      <c r="U113" t="s">
        <v>105</v>
      </c>
      <c r="V113" t="s">
        <v>105</v>
      </c>
      <c r="W113" t="s">
        <v>105</v>
      </c>
      <c r="X113" t="s">
        <v>17</v>
      </c>
    </row>
    <row r="114" spans="1:24" x14ac:dyDescent="0.2">
      <c r="A114" t="s">
        <v>39</v>
      </c>
      <c r="B114">
        <v>2000</v>
      </c>
      <c r="C114" t="s">
        <v>14</v>
      </c>
      <c r="D114">
        <v>312289</v>
      </c>
      <c r="E114">
        <v>1700677</v>
      </c>
      <c r="F114">
        <f>D114+E114</f>
        <v>2012966</v>
      </c>
      <c r="G114">
        <v>24239</v>
      </c>
      <c r="H114">
        <v>25137</v>
      </c>
      <c r="I114">
        <v>12548</v>
      </c>
      <c r="J114">
        <v>21091</v>
      </c>
      <c r="T114" t="s">
        <v>105</v>
      </c>
      <c r="U114" t="s">
        <v>105</v>
      </c>
      <c r="V114" t="s">
        <v>105</v>
      </c>
      <c r="W114" t="s">
        <v>105</v>
      </c>
      <c r="X114" t="s">
        <v>17</v>
      </c>
    </row>
    <row r="115" spans="1:24" x14ac:dyDescent="0.2">
      <c r="A115" t="s">
        <v>39</v>
      </c>
      <c r="B115">
        <v>2004</v>
      </c>
      <c r="C115" t="s">
        <v>14</v>
      </c>
      <c r="D115">
        <v>341181</v>
      </c>
      <c r="E115">
        <v>1697542</v>
      </c>
      <c r="F115">
        <f>D115+E115</f>
        <v>2038723</v>
      </c>
      <c r="G115">
        <v>28031</v>
      </c>
      <c r="H115">
        <v>28786</v>
      </c>
      <c r="I115">
        <v>15719</v>
      </c>
      <c r="J115">
        <v>17799</v>
      </c>
      <c r="T115" t="s">
        <v>105</v>
      </c>
      <c r="U115" t="s">
        <v>105</v>
      </c>
      <c r="V115" t="s">
        <v>105</v>
      </c>
      <c r="W115" t="s">
        <v>105</v>
      </c>
      <c r="X115" t="s">
        <v>17</v>
      </c>
    </row>
    <row r="116" spans="1:24" x14ac:dyDescent="0.2">
      <c r="A116" t="s">
        <v>39</v>
      </c>
      <c r="B116">
        <v>2007</v>
      </c>
      <c r="C116" t="s">
        <v>14</v>
      </c>
      <c r="D116">
        <v>411441</v>
      </c>
      <c r="E116">
        <v>1920092</v>
      </c>
      <c r="F116">
        <f>D116+E116</f>
        <v>2331533</v>
      </c>
      <c r="G116">
        <v>27848</v>
      </c>
      <c r="H116">
        <v>29979</v>
      </c>
      <c r="I116">
        <v>17890</v>
      </c>
      <c r="J116">
        <v>21376</v>
      </c>
      <c r="T116">
        <v>17.350000000000001</v>
      </c>
      <c r="U116">
        <v>17.52</v>
      </c>
      <c r="V116">
        <v>9.4600000000000009</v>
      </c>
      <c r="W116">
        <v>12.29</v>
      </c>
      <c r="X116" t="s">
        <v>17</v>
      </c>
    </row>
    <row r="117" spans="1:24" x14ac:dyDescent="0.2">
      <c r="A117" t="s">
        <v>39</v>
      </c>
      <c r="B117">
        <v>2010</v>
      </c>
      <c r="C117" t="s">
        <v>14</v>
      </c>
      <c r="D117">
        <v>412908</v>
      </c>
      <c r="E117">
        <v>1778392</v>
      </c>
      <c r="F117">
        <f>D117+E117</f>
        <v>2191300</v>
      </c>
      <c r="G117">
        <v>32663</v>
      </c>
      <c r="H117">
        <v>33525</v>
      </c>
      <c r="I117">
        <v>18782</v>
      </c>
      <c r="J117">
        <v>22805</v>
      </c>
      <c r="T117">
        <v>19.34</v>
      </c>
      <c r="U117">
        <v>19.100000000000001</v>
      </c>
      <c r="V117">
        <v>19.73</v>
      </c>
      <c r="W117">
        <v>11.14</v>
      </c>
      <c r="X117" t="s">
        <v>17</v>
      </c>
    </row>
    <row r="118" spans="1:24" x14ac:dyDescent="0.2">
      <c r="A118" t="s">
        <v>39</v>
      </c>
      <c r="B118">
        <v>2013</v>
      </c>
      <c r="C118" t="s">
        <v>14</v>
      </c>
      <c r="D118">
        <v>465382</v>
      </c>
      <c r="E118">
        <v>1732513</v>
      </c>
      <c r="F118">
        <f>D118+E118</f>
        <v>2197895</v>
      </c>
      <c r="G118">
        <v>34356</v>
      </c>
      <c r="H118">
        <v>36585</v>
      </c>
      <c r="I118">
        <v>20138</v>
      </c>
      <c r="J118">
        <v>25772</v>
      </c>
      <c r="T118">
        <v>21.5</v>
      </c>
      <c r="U118">
        <v>21.77</v>
      </c>
      <c r="V118">
        <v>13.41</v>
      </c>
      <c r="W118">
        <v>20.62</v>
      </c>
      <c r="X118" t="s">
        <v>17</v>
      </c>
    </row>
    <row r="119" spans="1:24" x14ac:dyDescent="0.2">
      <c r="A119" t="s">
        <v>39</v>
      </c>
      <c r="B119">
        <v>1987</v>
      </c>
      <c r="C119" t="s">
        <v>18</v>
      </c>
      <c r="D119">
        <v>104491</v>
      </c>
      <c r="E119">
        <v>2275754</v>
      </c>
      <c r="F119">
        <f>D119+E119</f>
        <v>2380245</v>
      </c>
      <c r="G119">
        <v>8610</v>
      </c>
      <c r="H119">
        <v>12084</v>
      </c>
      <c r="I119">
        <v>4619</v>
      </c>
      <c r="J119">
        <v>8306</v>
      </c>
      <c r="T119" t="s">
        <v>105</v>
      </c>
      <c r="U119" t="s">
        <v>105</v>
      </c>
      <c r="V119" t="s">
        <v>105</v>
      </c>
      <c r="W119" t="s">
        <v>105</v>
      </c>
      <c r="X119" t="s">
        <v>17</v>
      </c>
    </row>
    <row r="120" spans="1:24" x14ac:dyDescent="0.2">
      <c r="A120" t="s">
        <v>39</v>
      </c>
      <c r="B120">
        <v>1991</v>
      </c>
      <c r="C120" t="s">
        <v>18</v>
      </c>
      <c r="D120">
        <v>111407</v>
      </c>
      <c r="E120">
        <v>2160296</v>
      </c>
      <c r="F120">
        <f>D120+E120</f>
        <v>2271703</v>
      </c>
      <c r="G120">
        <v>12417</v>
      </c>
      <c r="H120">
        <v>16649</v>
      </c>
      <c r="I120">
        <v>6377</v>
      </c>
      <c r="J120">
        <v>10777</v>
      </c>
      <c r="T120" t="s">
        <v>105</v>
      </c>
      <c r="U120" t="s">
        <v>105</v>
      </c>
      <c r="V120" t="s">
        <v>105</v>
      </c>
      <c r="W120" t="s">
        <v>105</v>
      </c>
      <c r="X120" t="s">
        <v>17</v>
      </c>
    </row>
    <row r="121" spans="1:24" x14ac:dyDescent="0.2">
      <c r="A121" t="s">
        <v>39</v>
      </c>
      <c r="B121">
        <v>1995</v>
      </c>
      <c r="C121" t="s">
        <v>18</v>
      </c>
      <c r="D121">
        <v>100052</v>
      </c>
      <c r="E121">
        <v>1851971</v>
      </c>
      <c r="F121">
        <f>D121+E121</f>
        <v>1952023</v>
      </c>
      <c r="G121">
        <v>13853</v>
      </c>
      <c r="H121">
        <v>17982</v>
      </c>
      <c r="I121">
        <v>7076</v>
      </c>
      <c r="J121">
        <v>12039</v>
      </c>
      <c r="T121" t="s">
        <v>105</v>
      </c>
      <c r="U121" t="s">
        <v>105</v>
      </c>
      <c r="V121" t="s">
        <v>105</v>
      </c>
      <c r="W121" t="s">
        <v>105</v>
      </c>
      <c r="X121" t="s">
        <v>17</v>
      </c>
    </row>
    <row r="122" spans="1:24" x14ac:dyDescent="0.2">
      <c r="A122" t="s">
        <v>40</v>
      </c>
      <c r="B122">
        <v>1984</v>
      </c>
      <c r="C122" t="s">
        <v>14</v>
      </c>
      <c r="D122">
        <v>2364624</v>
      </c>
      <c r="E122">
        <v>20371954</v>
      </c>
      <c r="F122">
        <f>D122+E122</f>
        <v>22736578</v>
      </c>
      <c r="G122">
        <v>10674</v>
      </c>
      <c r="H122">
        <v>8215</v>
      </c>
      <c r="I122">
        <v>7686</v>
      </c>
      <c r="J122">
        <v>8350</v>
      </c>
      <c r="T122" t="s">
        <v>105</v>
      </c>
      <c r="U122" t="s">
        <v>105</v>
      </c>
      <c r="V122" t="s">
        <v>105</v>
      </c>
      <c r="W122" t="s">
        <v>105</v>
      </c>
      <c r="X122" t="s">
        <v>17</v>
      </c>
    </row>
    <row r="123" spans="1:24" x14ac:dyDescent="0.2">
      <c r="A123" t="s">
        <v>40</v>
      </c>
      <c r="B123">
        <v>1989</v>
      </c>
      <c r="C123" t="s">
        <v>14</v>
      </c>
      <c r="D123">
        <v>2287788</v>
      </c>
      <c r="E123">
        <v>19011723</v>
      </c>
      <c r="F123">
        <f>D123+E123</f>
        <v>21299511</v>
      </c>
      <c r="G123">
        <v>13361</v>
      </c>
      <c r="H123">
        <v>11428</v>
      </c>
      <c r="I123">
        <v>8924</v>
      </c>
      <c r="J123">
        <v>9710</v>
      </c>
      <c r="T123" t="s">
        <v>105</v>
      </c>
      <c r="U123" t="s">
        <v>105</v>
      </c>
      <c r="V123" t="s">
        <v>105</v>
      </c>
      <c r="W123" t="s">
        <v>105</v>
      </c>
      <c r="X123" t="s">
        <v>17</v>
      </c>
    </row>
    <row r="124" spans="1:24" x14ac:dyDescent="0.2">
      <c r="A124" t="s">
        <v>40</v>
      </c>
      <c r="B124">
        <v>1994</v>
      </c>
      <c r="C124" t="s">
        <v>14</v>
      </c>
      <c r="D124">
        <v>4236244</v>
      </c>
      <c r="E124">
        <v>17057986</v>
      </c>
      <c r="F124">
        <f>D124+E124</f>
        <v>21294230</v>
      </c>
      <c r="G124">
        <v>14523</v>
      </c>
      <c r="H124">
        <v>14563</v>
      </c>
      <c r="I124">
        <v>10628</v>
      </c>
      <c r="J124">
        <v>14536</v>
      </c>
      <c r="T124" t="s">
        <v>105</v>
      </c>
      <c r="U124" t="s">
        <v>105</v>
      </c>
      <c r="V124" t="s">
        <v>105</v>
      </c>
      <c r="W124" t="s">
        <v>105</v>
      </c>
      <c r="X124" t="s">
        <v>17</v>
      </c>
    </row>
    <row r="125" spans="1:24" x14ac:dyDescent="0.2">
      <c r="A125" t="s">
        <v>40</v>
      </c>
      <c r="B125">
        <v>2000</v>
      </c>
      <c r="C125" t="s">
        <v>14</v>
      </c>
      <c r="D125">
        <v>4482078</v>
      </c>
      <c r="E125">
        <v>19283126</v>
      </c>
      <c r="F125">
        <f>D125+E125</f>
        <v>23765204</v>
      </c>
      <c r="G125">
        <v>15839</v>
      </c>
      <c r="H125">
        <v>17640</v>
      </c>
      <c r="I125">
        <v>11236</v>
      </c>
      <c r="J125">
        <v>14427</v>
      </c>
      <c r="T125" t="s">
        <v>105</v>
      </c>
      <c r="U125" t="s">
        <v>105</v>
      </c>
      <c r="V125" t="s">
        <v>105</v>
      </c>
      <c r="W125" t="s">
        <v>105</v>
      </c>
      <c r="X125" t="s">
        <v>17</v>
      </c>
    </row>
    <row r="126" spans="1:24" x14ac:dyDescent="0.2">
      <c r="A126" t="s">
        <v>40</v>
      </c>
      <c r="B126">
        <v>2005</v>
      </c>
      <c r="C126" t="s">
        <v>14</v>
      </c>
      <c r="D126">
        <v>3916312</v>
      </c>
      <c r="E126">
        <v>19476490</v>
      </c>
      <c r="F126">
        <f>D126+E126</f>
        <v>23392802</v>
      </c>
      <c r="G126">
        <v>17353</v>
      </c>
      <c r="H126">
        <v>18967</v>
      </c>
      <c r="I126">
        <v>10881</v>
      </c>
      <c r="J126">
        <v>16150</v>
      </c>
      <c r="T126" t="s">
        <v>105</v>
      </c>
      <c r="U126" t="s">
        <v>105</v>
      </c>
      <c r="V126" t="s">
        <v>105</v>
      </c>
      <c r="W126" t="s">
        <v>105</v>
      </c>
      <c r="X126" t="s">
        <v>17</v>
      </c>
    </row>
    <row r="127" spans="1:24" x14ac:dyDescent="0.2">
      <c r="A127" t="s">
        <v>40</v>
      </c>
      <c r="B127">
        <v>2010</v>
      </c>
      <c r="C127" t="s">
        <v>14</v>
      </c>
      <c r="D127">
        <v>963271</v>
      </c>
      <c r="E127">
        <v>24284356</v>
      </c>
      <c r="F127">
        <f>D127+E127</f>
        <v>25247627</v>
      </c>
      <c r="G127">
        <v>21453</v>
      </c>
      <c r="H127">
        <v>22795</v>
      </c>
      <c r="I127">
        <v>17878</v>
      </c>
      <c r="J127">
        <v>21087</v>
      </c>
      <c r="T127" t="s">
        <v>105</v>
      </c>
      <c r="U127" t="s">
        <v>105</v>
      </c>
      <c r="V127" t="s">
        <v>105</v>
      </c>
      <c r="W127" t="s">
        <v>105</v>
      </c>
      <c r="X127" t="s">
        <v>17</v>
      </c>
    </row>
    <row r="128" spans="1:24" x14ac:dyDescent="0.2">
      <c r="A128" t="s">
        <v>41</v>
      </c>
      <c r="B128">
        <v>2010</v>
      </c>
      <c r="C128" t="s">
        <v>14</v>
      </c>
      <c r="D128">
        <v>792</v>
      </c>
      <c r="E128">
        <v>8347</v>
      </c>
      <c r="F128">
        <f>D128+E128</f>
        <v>9139</v>
      </c>
      <c r="G128">
        <v>2865</v>
      </c>
      <c r="H128">
        <v>1319</v>
      </c>
      <c r="I128">
        <v>2808</v>
      </c>
      <c r="J128">
        <v>2804</v>
      </c>
      <c r="T128" t="s">
        <v>105</v>
      </c>
      <c r="U128" t="s">
        <v>105</v>
      </c>
      <c r="V128" t="s">
        <v>105</v>
      </c>
      <c r="W128" t="s">
        <v>105</v>
      </c>
      <c r="X128" t="s">
        <v>42</v>
      </c>
    </row>
    <row r="129" spans="1:24" x14ac:dyDescent="0.2">
      <c r="A129" t="s">
        <v>41</v>
      </c>
      <c r="B129">
        <v>2013</v>
      </c>
      <c r="C129" t="s">
        <v>14</v>
      </c>
      <c r="D129">
        <v>370</v>
      </c>
      <c r="E129">
        <v>4466</v>
      </c>
      <c r="F129">
        <f>D129+E129</f>
        <v>4836</v>
      </c>
      <c r="G129">
        <v>3538</v>
      </c>
      <c r="H129">
        <v>1845</v>
      </c>
      <c r="I129">
        <v>3069</v>
      </c>
      <c r="J129">
        <v>3430</v>
      </c>
      <c r="T129" t="s">
        <v>105</v>
      </c>
      <c r="U129" t="s">
        <v>105</v>
      </c>
      <c r="V129" t="s">
        <v>105</v>
      </c>
      <c r="W129" t="s">
        <v>105</v>
      </c>
      <c r="X129" t="s">
        <v>42</v>
      </c>
    </row>
    <row r="130" spans="1:24" x14ac:dyDescent="0.2">
      <c r="A130" t="s">
        <v>41</v>
      </c>
      <c r="B130">
        <v>2016</v>
      </c>
      <c r="C130" t="s">
        <v>14</v>
      </c>
      <c r="D130">
        <v>373</v>
      </c>
      <c r="E130">
        <v>4461</v>
      </c>
      <c r="F130">
        <f>D130+E130</f>
        <v>4834</v>
      </c>
      <c r="G130">
        <v>4817</v>
      </c>
      <c r="H130">
        <v>2449</v>
      </c>
      <c r="I130">
        <v>3811</v>
      </c>
      <c r="J130">
        <v>4250</v>
      </c>
      <c r="T130" t="s">
        <v>105</v>
      </c>
      <c r="U130" t="s">
        <v>105</v>
      </c>
      <c r="V130" t="s">
        <v>105</v>
      </c>
      <c r="W130" t="s">
        <v>105</v>
      </c>
      <c r="X130" t="s">
        <v>42</v>
      </c>
    </row>
    <row r="131" spans="1:24" x14ac:dyDescent="0.2">
      <c r="A131" t="s">
        <v>41</v>
      </c>
      <c r="B131">
        <v>2010</v>
      </c>
      <c r="C131" t="s">
        <v>18</v>
      </c>
      <c r="D131">
        <v>92</v>
      </c>
      <c r="E131">
        <v>9047</v>
      </c>
      <c r="F131">
        <f>D131+E131</f>
        <v>9139</v>
      </c>
      <c r="G131">
        <v>1599</v>
      </c>
      <c r="H131">
        <v>1451</v>
      </c>
      <c r="I131">
        <v>1070</v>
      </c>
      <c r="J131">
        <v>2850</v>
      </c>
      <c r="T131" t="s">
        <v>105</v>
      </c>
      <c r="U131" t="s">
        <v>105</v>
      </c>
      <c r="V131" t="s">
        <v>105</v>
      </c>
      <c r="W131" t="s">
        <v>105</v>
      </c>
      <c r="X131" t="s">
        <v>42</v>
      </c>
    </row>
    <row r="132" spans="1:24" x14ac:dyDescent="0.2">
      <c r="A132" t="s">
        <v>41</v>
      </c>
      <c r="B132">
        <v>2013</v>
      </c>
      <c r="C132" t="s">
        <v>18</v>
      </c>
      <c r="D132">
        <v>53</v>
      </c>
      <c r="E132">
        <v>4783</v>
      </c>
      <c r="F132">
        <f>D132+E132</f>
        <v>4836</v>
      </c>
      <c r="G132">
        <v>1671</v>
      </c>
      <c r="H132">
        <v>1978</v>
      </c>
      <c r="I132">
        <v>1143</v>
      </c>
      <c r="J132">
        <v>3450</v>
      </c>
      <c r="T132" t="s">
        <v>105</v>
      </c>
      <c r="U132" t="s">
        <v>105</v>
      </c>
      <c r="V132" t="s">
        <v>105</v>
      </c>
      <c r="W132" t="s">
        <v>105</v>
      </c>
      <c r="X132" t="s">
        <v>42</v>
      </c>
    </row>
    <row r="133" spans="1:24" x14ac:dyDescent="0.2">
      <c r="A133" t="s">
        <v>41</v>
      </c>
      <c r="B133">
        <v>2016</v>
      </c>
      <c r="C133" t="s">
        <v>18</v>
      </c>
      <c r="D133">
        <v>64</v>
      </c>
      <c r="E133">
        <v>4770</v>
      </c>
      <c r="F133">
        <f>D133+E133</f>
        <v>4834</v>
      </c>
      <c r="G133">
        <v>2659</v>
      </c>
      <c r="H133">
        <v>2631</v>
      </c>
      <c r="I133">
        <v>1986</v>
      </c>
      <c r="J133">
        <v>4287</v>
      </c>
      <c r="T133" t="s">
        <v>105</v>
      </c>
      <c r="U133" t="s">
        <v>105</v>
      </c>
      <c r="V133" t="s">
        <v>105</v>
      </c>
      <c r="W133" t="s">
        <v>105</v>
      </c>
      <c r="X133" t="s">
        <v>42</v>
      </c>
    </row>
    <row r="134" spans="1:24" x14ac:dyDescent="0.2">
      <c r="A134" t="s">
        <v>43</v>
      </c>
      <c r="B134">
        <v>1984</v>
      </c>
      <c r="C134" t="s">
        <v>14</v>
      </c>
      <c r="D134">
        <v>435</v>
      </c>
      <c r="E134">
        <v>5776</v>
      </c>
      <c r="F134">
        <f>D134+E134</f>
        <v>6211</v>
      </c>
      <c r="G134">
        <v>19049</v>
      </c>
      <c r="H134">
        <v>17249</v>
      </c>
      <c r="I134">
        <v>11060</v>
      </c>
      <c r="J134">
        <v>13508</v>
      </c>
      <c r="T134">
        <v>11.93</v>
      </c>
      <c r="U134">
        <v>10.48</v>
      </c>
      <c r="V134">
        <v>17.7</v>
      </c>
      <c r="W134">
        <v>17.5</v>
      </c>
      <c r="X134" t="s">
        <v>17</v>
      </c>
    </row>
    <row r="135" spans="1:24" x14ac:dyDescent="0.2">
      <c r="A135" t="s">
        <v>43</v>
      </c>
      <c r="B135">
        <v>1987</v>
      </c>
      <c r="C135" t="s">
        <v>14</v>
      </c>
      <c r="D135">
        <v>373</v>
      </c>
      <c r="E135">
        <v>5221</v>
      </c>
      <c r="F135">
        <f>D135+E135</f>
        <v>5594</v>
      </c>
      <c r="G135">
        <v>22227</v>
      </c>
      <c r="H135">
        <v>18885</v>
      </c>
      <c r="I135">
        <v>15082</v>
      </c>
      <c r="J135">
        <v>12016</v>
      </c>
      <c r="T135">
        <v>12.81</v>
      </c>
      <c r="U135">
        <v>11.43</v>
      </c>
      <c r="V135">
        <v>11.9</v>
      </c>
      <c r="W135">
        <v>18.02</v>
      </c>
      <c r="X135" t="s">
        <v>17</v>
      </c>
    </row>
    <row r="136" spans="1:24" x14ac:dyDescent="0.2">
      <c r="A136" t="s">
        <v>43</v>
      </c>
      <c r="B136">
        <v>1989</v>
      </c>
      <c r="C136" t="s">
        <v>14</v>
      </c>
      <c r="D136">
        <v>399</v>
      </c>
      <c r="E136">
        <v>4992</v>
      </c>
      <c r="F136">
        <f>D136+E136</f>
        <v>5391</v>
      </c>
      <c r="G136">
        <v>24330</v>
      </c>
      <c r="H136">
        <v>20652</v>
      </c>
      <c r="I136">
        <v>21702</v>
      </c>
      <c r="J136">
        <v>16453</v>
      </c>
      <c r="T136">
        <v>13.88</v>
      </c>
      <c r="U136">
        <v>11.6</v>
      </c>
      <c r="V136">
        <v>13.96</v>
      </c>
      <c r="W136">
        <v>12.84</v>
      </c>
      <c r="X136" t="s">
        <v>17</v>
      </c>
    </row>
    <row r="137" spans="1:24" x14ac:dyDescent="0.2">
      <c r="A137" t="s">
        <v>43</v>
      </c>
      <c r="B137">
        <v>1991</v>
      </c>
      <c r="C137" t="s">
        <v>14</v>
      </c>
      <c r="D137">
        <v>684</v>
      </c>
      <c r="E137">
        <v>7370</v>
      </c>
      <c r="F137">
        <f>D137+E137</f>
        <v>8054</v>
      </c>
      <c r="G137">
        <v>20114</v>
      </c>
      <c r="H137">
        <v>19064</v>
      </c>
      <c r="I137">
        <v>13220</v>
      </c>
      <c r="J137">
        <v>13343</v>
      </c>
      <c r="T137">
        <v>12.74</v>
      </c>
      <c r="U137">
        <v>11.64</v>
      </c>
      <c r="V137">
        <v>8.09</v>
      </c>
      <c r="W137">
        <v>21.33</v>
      </c>
      <c r="X137" t="s">
        <v>17</v>
      </c>
    </row>
    <row r="138" spans="1:24" x14ac:dyDescent="0.2">
      <c r="A138" t="s">
        <v>43</v>
      </c>
      <c r="B138">
        <v>1994</v>
      </c>
      <c r="C138" t="s">
        <v>14</v>
      </c>
      <c r="D138">
        <v>718</v>
      </c>
      <c r="E138">
        <v>6763</v>
      </c>
      <c r="F138">
        <f>D138+E138</f>
        <v>7481</v>
      </c>
      <c r="G138">
        <v>24073</v>
      </c>
      <c r="H138">
        <v>22905</v>
      </c>
      <c r="I138">
        <v>14402</v>
      </c>
      <c r="J138">
        <v>15751</v>
      </c>
      <c r="T138">
        <v>14.36</v>
      </c>
      <c r="U138">
        <v>13.44</v>
      </c>
      <c r="V138">
        <v>8.35</v>
      </c>
      <c r="W138">
        <v>12.23</v>
      </c>
      <c r="X138" t="s">
        <v>17</v>
      </c>
    </row>
    <row r="139" spans="1:24" x14ac:dyDescent="0.2">
      <c r="A139" t="s">
        <v>43</v>
      </c>
      <c r="B139">
        <v>1995</v>
      </c>
      <c r="C139" t="s">
        <v>14</v>
      </c>
      <c r="D139">
        <v>694</v>
      </c>
      <c r="E139">
        <v>6695</v>
      </c>
      <c r="F139">
        <f>D139+E139</f>
        <v>7389</v>
      </c>
      <c r="G139">
        <v>25150</v>
      </c>
      <c r="H139">
        <v>24000</v>
      </c>
      <c r="I139">
        <v>14965</v>
      </c>
      <c r="J139">
        <v>16515</v>
      </c>
      <c r="T139">
        <v>16.059999999999999</v>
      </c>
      <c r="U139">
        <v>13.53</v>
      </c>
      <c r="V139">
        <v>13.22</v>
      </c>
      <c r="W139">
        <v>10.17</v>
      </c>
      <c r="X139" t="s">
        <v>17</v>
      </c>
    </row>
    <row r="140" spans="1:24" x14ac:dyDescent="0.2">
      <c r="A140" t="s">
        <v>43</v>
      </c>
      <c r="B140">
        <v>1998</v>
      </c>
      <c r="C140" t="s">
        <v>14</v>
      </c>
      <c r="D140">
        <v>767</v>
      </c>
      <c r="E140">
        <v>6976</v>
      </c>
      <c r="F140">
        <f>D140+E140</f>
        <v>7743</v>
      </c>
      <c r="G140">
        <v>26550</v>
      </c>
      <c r="H140">
        <v>24856</v>
      </c>
      <c r="I140">
        <v>14863</v>
      </c>
      <c r="J140">
        <v>17185</v>
      </c>
      <c r="T140">
        <v>15.26</v>
      </c>
      <c r="U140">
        <v>14.18</v>
      </c>
      <c r="V140">
        <v>8.77</v>
      </c>
      <c r="W140">
        <v>11.94</v>
      </c>
      <c r="X140" t="s">
        <v>17</v>
      </c>
    </row>
    <row r="141" spans="1:24" x14ac:dyDescent="0.2">
      <c r="A141" t="s">
        <v>43</v>
      </c>
      <c r="B141">
        <v>2000</v>
      </c>
      <c r="C141" t="s">
        <v>14</v>
      </c>
      <c r="D141">
        <v>1441</v>
      </c>
      <c r="E141">
        <v>11388</v>
      </c>
      <c r="F141">
        <f>D141+E141</f>
        <v>12829</v>
      </c>
      <c r="G141">
        <v>27104</v>
      </c>
      <c r="H141">
        <v>25796</v>
      </c>
      <c r="I141">
        <v>17293</v>
      </c>
      <c r="J141">
        <v>21370</v>
      </c>
      <c r="T141">
        <v>15.53</v>
      </c>
      <c r="U141">
        <v>14.79</v>
      </c>
      <c r="V141">
        <v>9.3699999999999992</v>
      </c>
      <c r="W141">
        <v>17.13</v>
      </c>
      <c r="X141" t="s">
        <v>17</v>
      </c>
    </row>
    <row r="142" spans="1:24" x14ac:dyDescent="0.2">
      <c r="A142" t="s">
        <v>43</v>
      </c>
      <c r="B142">
        <v>2001</v>
      </c>
      <c r="C142" t="s">
        <v>14</v>
      </c>
      <c r="D142">
        <v>1477</v>
      </c>
      <c r="E142">
        <v>12265</v>
      </c>
      <c r="F142">
        <f>D142+E142</f>
        <v>13742</v>
      </c>
      <c r="G142">
        <v>27307</v>
      </c>
      <c r="H142">
        <v>31303</v>
      </c>
      <c r="I142">
        <v>19167</v>
      </c>
      <c r="J142">
        <v>34215</v>
      </c>
      <c r="T142">
        <v>14.77</v>
      </c>
      <c r="U142">
        <v>14.96</v>
      </c>
      <c r="V142">
        <v>10.42</v>
      </c>
      <c r="W142">
        <v>24.01</v>
      </c>
      <c r="X142" t="s">
        <v>17</v>
      </c>
    </row>
    <row r="143" spans="1:24" x14ac:dyDescent="0.2">
      <c r="A143" t="s">
        <v>43</v>
      </c>
      <c r="B143">
        <v>2002</v>
      </c>
      <c r="C143" t="s">
        <v>14</v>
      </c>
      <c r="D143">
        <v>1371</v>
      </c>
      <c r="E143">
        <v>11504</v>
      </c>
      <c r="F143">
        <f>D143+E143</f>
        <v>12875</v>
      </c>
      <c r="G143">
        <v>28500</v>
      </c>
      <c r="H143">
        <v>31600</v>
      </c>
      <c r="I143">
        <v>17963</v>
      </c>
      <c r="J143">
        <v>31588</v>
      </c>
      <c r="T143">
        <v>15.58</v>
      </c>
      <c r="U143">
        <v>15.31</v>
      </c>
      <c r="V143">
        <v>8.9700000000000006</v>
      </c>
      <c r="W143">
        <v>13.68</v>
      </c>
      <c r="X143" t="s">
        <v>17</v>
      </c>
    </row>
    <row r="144" spans="1:24" x14ac:dyDescent="0.2">
      <c r="A144" t="s">
        <v>43</v>
      </c>
      <c r="B144">
        <v>2003</v>
      </c>
      <c r="C144" t="s">
        <v>14</v>
      </c>
      <c r="D144">
        <v>1924</v>
      </c>
      <c r="E144">
        <v>10554</v>
      </c>
      <c r="F144">
        <f>D144+E144</f>
        <v>12478</v>
      </c>
      <c r="G144">
        <v>32652</v>
      </c>
      <c r="H144">
        <v>30704</v>
      </c>
      <c r="I144">
        <v>31197</v>
      </c>
      <c r="J144">
        <v>29918</v>
      </c>
      <c r="T144">
        <v>16.29</v>
      </c>
      <c r="U144">
        <v>15.06</v>
      </c>
      <c r="V144">
        <v>11.93</v>
      </c>
      <c r="W144">
        <v>11.57</v>
      </c>
      <c r="X144" t="s">
        <v>17</v>
      </c>
    </row>
    <row r="145" spans="1:24" x14ac:dyDescent="0.2">
      <c r="A145" t="s">
        <v>43</v>
      </c>
      <c r="B145">
        <v>2004</v>
      </c>
      <c r="C145" t="s">
        <v>14</v>
      </c>
      <c r="D145">
        <v>1730</v>
      </c>
      <c r="E145">
        <v>10206</v>
      </c>
      <c r="F145">
        <f>D145+E145</f>
        <v>11936</v>
      </c>
      <c r="G145">
        <v>32609</v>
      </c>
      <c r="H145">
        <v>30145</v>
      </c>
      <c r="I145">
        <v>28675</v>
      </c>
      <c r="J145">
        <v>27831</v>
      </c>
      <c r="T145">
        <v>15.8</v>
      </c>
      <c r="U145">
        <v>15.67</v>
      </c>
      <c r="V145">
        <v>11.18</v>
      </c>
      <c r="W145">
        <v>27.26</v>
      </c>
      <c r="X145" t="s">
        <v>17</v>
      </c>
    </row>
    <row r="146" spans="1:24" x14ac:dyDescent="0.2">
      <c r="A146" t="s">
        <v>43</v>
      </c>
      <c r="B146">
        <v>2005</v>
      </c>
      <c r="C146" t="s">
        <v>14</v>
      </c>
      <c r="D146">
        <v>1796</v>
      </c>
      <c r="E146">
        <v>10656</v>
      </c>
      <c r="F146">
        <f>D146+E146</f>
        <v>12452</v>
      </c>
      <c r="G146">
        <v>32672</v>
      </c>
      <c r="H146">
        <v>30922</v>
      </c>
      <c r="I146">
        <v>33957</v>
      </c>
      <c r="J146">
        <v>32573</v>
      </c>
      <c r="T146">
        <v>16.84</v>
      </c>
      <c r="U146">
        <v>15.37</v>
      </c>
      <c r="V146">
        <v>36.299999999999997</v>
      </c>
      <c r="W146">
        <v>17.52</v>
      </c>
      <c r="X146" t="s">
        <v>17</v>
      </c>
    </row>
    <row r="147" spans="1:24" x14ac:dyDescent="0.2">
      <c r="A147" t="s">
        <v>43</v>
      </c>
      <c r="B147">
        <v>2006</v>
      </c>
      <c r="C147" t="s">
        <v>14</v>
      </c>
      <c r="D147">
        <v>1828</v>
      </c>
      <c r="E147">
        <v>10237</v>
      </c>
      <c r="F147">
        <f>D147+E147</f>
        <v>12065</v>
      </c>
      <c r="G147">
        <v>32546</v>
      </c>
      <c r="H147">
        <v>31023</v>
      </c>
      <c r="I147">
        <v>38692</v>
      </c>
      <c r="J147">
        <v>30068</v>
      </c>
      <c r="T147">
        <v>16.489999999999998</v>
      </c>
      <c r="U147">
        <v>15.16</v>
      </c>
      <c r="V147">
        <v>13.4</v>
      </c>
      <c r="W147">
        <v>13.82</v>
      </c>
      <c r="X147" t="s">
        <v>17</v>
      </c>
    </row>
    <row r="148" spans="1:24" x14ac:dyDescent="0.2">
      <c r="A148" t="s">
        <v>43</v>
      </c>
      <c r="B148">
        <v>2007</v>
      </c>
      <c r="C148" t="s">
        <v>14</v>
      </c>
      <c r="D148">
        <v>1714</v>
      </c>
      <c r="E148">
        <v>9684</v>
      </c>
      <c r="F148">
        <f>D148+E148</f>
        <v>11398</v>
      </c>
      <c r="G148">
        <v>31236</v>
      </c>
      <c r="H148">
        <v>31093</v>
      </c>
      <c r="I148">
        <v>26355</v>
      </c>
      <c r="J148">
        <v>30534</v>
      </c>
      <c r="T148">
        <v>16.149999999999999</v>
      </c>
      <c r="U148">
        <v>15.57</v>
      </c>
      <c r="V148">
        <v>10.39</v>
      </c>
      <c r="W148">
        <v>17.82</v>
      </c>
      <c r="X148" t="s">
        <v>17</v>
      </c>
    </row>
    <row r="149" spans="1:24" x14ac:dyDescent="0.2">
      <c r="A149" t="s">
        <v>43</v>
      </c>
      <c r="B149">
        <v>2008</v>
      </c>
      <c r="C149" t="s">
        <v>14</v>
      </c>
      <c r="D149">
        <v>1704</v>
      </c>
      <c r="E149">
        <v>9259</v>
      </c>
      <c r="F149">
        <f>D149+E149</f>
        <v>10963</v>
      </c>
      <c r="G149">
        <v>30980</v>
      </c>
      <c r="H149">
        <v>31832</v>
      </c>
      <c r="I149">
        <v>36504</v>
      </c>
      <c r="J149">
        <v>35884</v>
      </c>
      <c r="T149">
        <v>17.52</v>
      </c>
      <c r="U149">
        <v>16.100000000000001</v>
      </c>
      <c r="V149">
        <v>23.27</v>
      </c>
      <c r="W149">
        <v>17.71</v>
      </c>
      <c r="X149" t="s">
        <v>17</v>
      </c>
    </row>
    <row r="150" spans="1:24" x14ac:dyDescent="0.2">
      <c r="A150" t="s">
        <v>43</v>
      </c>
      <c r="B150">
        <v>2009</v>
      </c>
      <c r="C150" t="s">
        <v>14</v>
      </c>
      <c r="D150">
        <v>2265</v>
      </c>
      <c r="E150">
        <v>12449</v>
      </c>
      <c r="F150">
        <f>D150+E150</f>
        <v>14714</v>
      </c>
      <c r="G150">
        <v>30853</v>
      </c>
      <c r="H150">
        <v>31031</v>
      </c>
      <c r="I150">
        <v>29253</v>
      </c>
      <c r="J150">
        <v>29661</v>
      </c>
      <c r="T150">
        <v>16.29</v>
      </c>
      <c r="U150">
        <v>16.350000000000001</v>
      </c>
      <c r="V150">
        <v>13.67</v>
      </c>
      <c r="W150">
        <v>17.13</v>
      </c>
      <c r="X150" t="s">
        <v>17</v>
      </c>
    </row>
    <row r="151" spans="1:24" x14ac:dyDescent="0.2">
      <c r="A151" t="s">
        <v>43</v>
      </c>
      <c r="B151">
        <v>2010</v>
      </c>
      <c r="C151" t="s">
        <v>14</v>
      </c>
      <c r="D151">
        <v>2856</v>
      </c>
      <c r="E151">
        <v>14486</v>
      </c>
      <c r="F151">
        <f>D151+E151</f>
        <v>17342</v>
      </c>
      <c r="G151">
        <v>31040</v>
      </c>
      <c r="H151">
        <v>31252</v>
      </c>
      <c r="I151">
        <v>28406</v>
      </c>
      <c r="J151">
        <v>30285</v>
      </c>
      <c r="T151">
        <v>17.010000000000002</v>
      </c>
      <c r="U151">
        <v>16.45</v>
      </c>
      <c r="V151">
        <v>15.8</v>
      </c>
      <c r="W151">
        <v>17.899999999999999</v>
      </c>
      <c r="X151" t="s">
        <v>17</v>
      </c>
    </row>
    <row r="152" spans="1:24" x14ac:dyDescent="0.2">
      <c r="A152" t="s">
        <v>43</v>
      </c>
      <c r="B152">
        <v>2011</v>
      </c>
      <c r="C152" t="s">
        <v>14</v>
      </c>
      <c r="D152">
        <v>2856</v>
      </c>
      <c r="E152">
        <v>14641</v>
      </c>
      <c r="F152">
        <f>D152+E152</f>
        <v>17497</v>
      </c>
      <c r="G152">
        <v>30775</v>
      </c>
      <c r="H152">
        <v>31509</v>
      </c>
      <c r="I152">
        <v>27661</v>
      </c>
      <c r="J152">
        <v>32905</v>
      </c>
      <c r="T152">
        <v>16.399999999999999</v>
      </c>
      <c r="U152">
        <v>16.71</v>
      </c>
      <c r="V152">
        <v>10.69</v>
      </c>
      <c r="W152">
        <v>15.55</v>
      </c>
      <c r="X152" t="s">
        <v>17</v>
      </c>
    </row>
    <row r="153" spans="1:24" x14ac:dyDescent="0.2">
      <c r="A153" t="s">
        <v>43</v>
      </c>
      <c r="B153">
        <v>2012</v>
      </c>
      <c r="C153" t="s">
        <v>14</v>
      </c>
      <c r="D153">
        <v>2651</v>
      </c>
      <c r="E153">
        <v>14097</v>
      </c>
      <c r="F153">
        <f>D153+E153</f>
        <v>16748</v>
      </c>
      <c r="G153">
        <v>31220</v>
      </c>
      <c r="H153">
        <v>32185</v>
      </c>
      <c r="I153">
        <v>27699</v>
      </c>
      <c r="J153">
        <v>33512</v>
      </c>
      <c r="T153">
        <v>17.32</v>
      </c>
      <c r="U153">
        <v>17.95</v>
      </c>
      <c r="V153">
        <v>13.47</v>
      </c>
      <c r="W153">
        <v>51.56</v>
      </c>
      <c r="X153" t="s">
        <v>17</v>
      </c>
    </row>
    <row r="154" spans="1:24" x14ac:dyDescent="0.2">
      <c r="A154" t="s">
        <v>43</v>
      </c>
      <c r="B154">
        <v>2013</v>
      </c>
      <c r="C154" t="s">
        <v>14</v>
      </c>
      <c r="D154">
        <v>2416</v>
      </c>
      <c r="E154">
        <v>15377</v>
      </c>
      <c r="F154">
        <f>D154+E154</f>
        <v>17793</v>
      </c>
      <c r="G154">
        <v>31975</v>
      </c>
      <c r="H154">
        <v>31382</v>
      </c>
      <c r="I154">
        <v>30391</v>
      </c>
      <c r="J154">
        <v>36320</v>
      </c>
      <c r="T154">
        <v>18.05</v>
      </c>
      <c r="U154">
        <v>17.77</v>
      </c>
      <c r="V154">
        <v>16.86</v>
      </c>
      <c r="W154">
        <v>26.55</v>
      </c>
      <c r="X154" t="s">
        <v>17</v>
      </c>
    </row>
    <row r="155" spans="1:24" x14ac:dyDescent="0.2">
      <c r="A155" t="s">
        <v>43</v>
      </c>
      <c r="B155">
        <v>2014</v>
      </c>
      <c r="C155" t="s">
        <v>14</v>
      </c>
      <c r="D155">
        <v>2590</v>
      </c>
      <c r="E155">
        <v>13983</v>
      </c>
      <c r="F155">
        <f>D155+E155</f>
        <v>16573</v>
      </c>
      <c r="G155">
        <v>30898</v>
      </c>
      <c r="H155">
        <v>32115</v>
      </c>
      <c r="I155">
        <v>26194</v>
      </c>
      <c r="J155">
        <v>32732</v>
      </c>
      <c r="T155">
        <v>17.149999999999999</v>
      </c>
      <c r="U155">
        <v>17.46</v>
      </c>
      <c r="V155">
        <v>11.41</v>
      </c>
      <c r="W155">
        <v>12.82</v>
      </c>
      <c r="X155" t="s">
        <v>17</v>
      </c>
    </row>
    <row r="156" spans="1:24" x14ac:dyDescent="0.2">
      <c r="A156" t="s">
        <v>43</v>
      </c>
      <c r="B156">
        <v>2015</v>
      </c>
      <c r="C156" t="s">
        <v>14</v>
      </c>
      <c r="D156">
        <v>2395</v>
      </c>
      <c r="E156">
        <v>13878</v>
      </c>
      <c r="F156">
        <f>D156+E156</f>
        <v>16273</v>
      </c>
      <c r="G156">
        <v>32737</v>
      </c>
      <c r="H156">
        <v>33147</v>
      </c>
      <c r="I156">
        <v>31698</v>
      </c>
      <c r="J156">
        <v>41001</v>
      </c>
      <c r="T156">
        <v>18.36</v>
      </c>
      <c r="U156">
        <v>17.98</v>
      </c>
      <c r="V156">
        <v>15.2</v>
      </c>
      <c r="W156">
        <v>18.93</v>
      </c>
      <c r="X156" t="s">
        <v>17</v>
      </c>
    </row>
    <row r="157" spans="1:24" x14ac:dyDescent="0.2">
      <c r="A157" t="s">
        <v>43</v>
      </c>
      <c r="B157">
        <v>1984</v>
      </c>
      <c r="C157" t="s">
        <v>18</v>
      </c>
      <c r="D157">
        <v>122</v>
      </c>
      <c r="E157">
        <v>6089</v>
      </c>
      <c r="F157">
        <f>D157+E157</f>
        <v>6211</v>
      </c>
      <c r="G157">
        <v>11417</v>
      </c>
      <c r="H157">
        <v>17494</v>
      </c>
      <c r="I157">
        <v>5872</v>
      </c>
      <c r="J157">
        <v>13439</v>
      </c>
      <c r="T157">
        <v>7.49</v>
      </c>
      <c r="U157">
        <v>10.68</v>
      </c>
      <c r="V157">
        <v>9.24</v>
      </c>
      <c r="W157">
        <v>17.670000000000002</v>
      </c>
      <c r="X157" t="s">
        <v>17</v>
      </c>
    </row>
    <row r="158" spans="1:24" x14ac:dyDescent="0.2">
      <c r="A158" t="s">
        <v>43</v>
      </c>
      <c r="B158">
        <v>1987</v>
      </c>
      <c r="C158" t="s">
        <v>18</v>
      </c>
      <c r="D158">
        <v>102</v>
      </c>
      <c r="E158">
        <v>5492</v>
      </c>
      <c r="F158">
        <f>D158+E158</f>
        <v>5594</v>
      </c>
      <c r="G158">
        <v>13542</v>
      </c>
      <c r="H158">
        <v>19211</v>
      </c>
      <c r="I158">
        <v>5991</v>
      </c>
      <c r="J158">
        <v>12334</v>
      </c>
      <c r="T158">
        <v>8.9600000000000009</v>
      </c>
      <c r="U158">
        <v>11.62</v>
      </c>
      <c r="V158">
        <v>7.49</v>
      </c>
      <c r="W158">
        <v>17.739999999999998</v>
      </c>
      <c r="X158" t="s">
        <v>17</v>
      </c>
    </row>
    <row r="159" spans="1:24" x14ac:dyDescent="0.2">
      <c r="A159" t="s">
        <v>43</v>
      </c>
      <c r="B159">
        <v>1989</v>
      </c>
      <c r="C159" t="s">
        <v>18</v>
      </c>
      <c r="D159">
        <v>111</v>
      </c>
      <c r="E159">
        <v>5280</v>
      </c>
      <c r="F159">
        <f>D159+E159</f>
        <v>5391</v>
      </c>
      <c r="G159">
        <v>14238</v>
      </c>
      <c r="H159">
        <v>21065</v>
      </c>
      <c r="I159">
        <v>7727</v>
      </c>
      <c r="J159">
        <v>17035</v>
      </c>
      <c r="T159">
        <v>10.48</v>
      </c>
      <c r="U159">
        <v>11.85</v>
      </c>
      <c r="V159">
        <v>12.38</v>
      </c>
      <c r="W159">
        <v>12.98</v>
      </c>
      <c r="X159" t="s">
        <v>17</v>
      </c>
    </row>
    <row r="160" spans="1:24" x14ac:dyDescent="0.2">
      <c r="A160" t="s">
        <v>43</v>
      </c>
      <c r="B160">
        <v>1991</v>
      </c>
      <c r="C160" t="s">
        <v>18</v>
      </c>
      <c r="D160">
        <v>192</v>
      </c>
      <c r="E160">
        <v>7862</v>
      </c>
      <c r="F160">
        <f>D160+E160</f>
        <v>8054</v>
      </c>
      <c r="G160">
        <v>14081</v>
      </c>
      <c r="H160">
        <v>19277</v>
      </c>
      <c r="I160">
        <v>7440</v>
      </c>
      <c r="J160">
        <v>13423</v>
      </c>
      <c r="T160">
        <v>8.85</v>
      </c>
      <c r="U160">
        <v>11.86</v>
      </c>
      <c r="V160">
        <v>3.94</v>
      </c>
      <c r="W160">
        <v>20.63</v>
      </c>
      <c r="X160" t="s">
        <v>17</v>
      </c>
    </row>
    <row r="161" spans="1:24" x14ac:dyDescent="0.2">
      <c r="A161" t="s">
        <v>43</v>
      </c>
      <c r="B161">
        <v>1994</v>
      </c>
      <c r="C161" t="s">
        <v>18</v>
      </c>
      <c r="D161">
        <v>236</v>
      </c>
      <c r="E161">
        <v>7245</v>
      </c>
      <c r="F161">
        <f>D161+E161</f>
        <v>7481</v>
      </c>
      <c r="G161">
        <v>16142</v>
      </c>
      <c r="H161">
        <v>23241</v>
      </c>
      <c r="I161">
        <v>8320</v>
      </c>
      <c r="J161">
        <v>15761</v>
      </c>
      <c r="T161">
        <v>10.210000000000001</v>
      </c>
      <c r="U161">
        <v>13.68</v>
      </c>
      <c r="V161">
        <v>4.5199999999999996</v>
      </c>
      <c r="W161">
        <v>12.01</v>
      </c>
      <c r="X161" t="s">
        <v>17</v>
      </c>
    </row>
    <row r="162" spans="1:24" x14ac:dyDescent="0.2">
      <c r="A162" t="s">
        <v>43</v>
      </c>
      <c r="B162">
        <v>1995</v>
      </c>
      <c r="C162" t="s">
        <v>18</v>
      </c>
      <c r="D162">
        <v>238</v>
      </c>
      <c r="E162">
        <v>7151</v>
      </c>
      <c r="F162">
        <f>D162+E162</f>
        <v>7389</v>
      </c>
      <c r="G162">
        <v>17302</v>
      </c>
      <c r="H162">
        <v>24335</v>
      </c>
      <c r="I162">
        <v>9008</v>
      </c>
      <c r="J162">
        <v>16519</v>
      </c>
      <c r="T162">
        <v>13.11</v>
      </c>
      <c r="U162">
        <v>13.84</v>
      </c>
      <c r="V162">
        <v>13.26</v>
      </c>
      <c r="W162">
        <v>10.47</v>
      </c>
      <c r="X162" t="s">
        <v>17</v>
      </c>
    </row>
    <row r="163" spans="1:24" x14ac:dyDescent="0.2">
      <c r="A163" t="s">
        <v>43</v>
      </c>
      <c r="B163">
        <v>1998</v>
      </c>
      <c r="C163" t="s">
        <v>18</v>
      </c>
      <c r="D163">
        <v>242</v>
      </c>
      <c r="E163">
        <v>7501</v>
      </c>
      <c r="F163">
        <f>D163+E163</f>
        <v>7743</v>
      </c>
      <c r="G163">
        <v>18255</v>
      </c>
      <c r="H163">
        <v>25242</v>
      </c>
      <c r="I163">
        <v>9662</v>
      </c>
      <c r="J163">
        <v>17116</v>
      </c>
      <c r="T163">
        <v>11.84</v>
      </c>
      <c r="U163">
        <v>14.38</v>
      </c>
      <c r="V163">
        <v>13.66</v>
      </c>
      <c r="W163">
        <v>11.55</v>
      </c>
      <c r="X163" t="s">
        <v>17</v>
      </c>
    </row>
    <row r="164" spans="1:24" x14ac:dyDescent="0.2">
      <c r="A164" t="s">
        <v>43</v>
      </c>
      <c r="B164">
        <v>2000</v>
      </c>
      <c r="C164" t="s">
        <v>18</v>
      </c>
      <c r="D164">
        <v>429</v>
      </c>
      <c r="E164">
        <v>12400</v>
      </c>
      <c r="F164">
        <f>D164+E164</f>
        <v>12829</v>
      </c>
      <c r="G164">
        <v>17654</v>
      </c>
      <c r="H164">
        <v>26229</v>
      </c>
      <c r="I164">
        <v>10895</v>
      </c>
      <c r="J164">
        <v>21160</v>
      </c>
      <c r="T164">
        <v>11.07</v>
      </c>
      <c r="U164">
        <v>15.02</v>
      </c>
      <c r="V164">
        <v>7.49</v>
      </c>
      <c r="W164">
        <v>16.59</v>
      </c>
      <c r="X164" t="s">
        <v>17</v>
      </c>
    </row>
    <row r="165" spans="1:24" x14ac:dyDescent="0.2">
      <c r="A165" t="s">
        <v>43</v>
      </c>
      <c r="B165">
        <v>2001</v>
      </c>
      <c r="C165" t="s">
        <v>18</v>
      </c>
      <c r="D165">
        <v>494</v>
      </c>
      <c r="E165">
        <v>13248</v>
      </c>
      <c r="F165">
        <f>D165+E165</f>
        <v>13742</v>
      </c>
      <c r="G165">
        <v>18600</v>
      </c>
      <c r="H165">
        <v>31331</v>
      </c>
      <c r="I165">
        <v>12062</v>
      </c>
      <c r="J165">
        <v>33392</v>
      </c>
      <c r="T165">
        <v>12.11</v>
      </c>
      <c r="U165">
        <v>15.06</v>
      </c>
      <c r="V165">
        <v>12.99</v>
      </c>
      <c r="W165">
        <v>23.08</v>
      </c>
      <c r="X165" t="s">
        <v>17</v>
      </c>
    </row>
    <row r="166" spans="1:24" x14ac:dyDescent="0.2">
      <c r="A166" t="s">
        <v>43</v>
      </c>
      <c r="B166">
        <v>2002</v>
      </c>
      <c r="C166" t="s">
        <v>18</v>
      </c>
      <c r="D166">
        <v>458</v>
      </c>
      <c r="E166">
        <v>12417</v>
      </c>
      <c r="F166">
        <f>D166+E166</f>
        <v>12875</v>
      </c>
      <c r="G166">
        <v>19041</v>
      </c>
      <c r="H166">
        <v>31721</v>
      </c>
      <c r="I166">
        <v>13080</v>
      </c>
      <c r="J166">
        <v>30805</v>
      </c>
      <c r="T166">
        <v>12.33</v>
      </c>
      <c r="U166">
        <v>15.46</v>
      </c>
      <c r="V166">
        <v>6.47</v>
      </c>
      <c r="W166">
        <v>13.39</v>
      </c>
      <c r="X166" t="s">
        <v>17</v>
      </c>
    </row>
    <row r="167" spans="1:24" x14ac:dyDescent="0.2">
      <c r="A167" t="s">
        <v>43</v>
      </c>
      <c r="B167">
        <v>2003</v>
      </c>
      <c r="C167" t="s">
        <v>18</v>
      </c>
      <c r="D167">
        <v>515</v>
      </c>
      <c r="E167">
        <v>11963</v>
      </c>
      <c r="F167">
        <f>D167+E167</f>
        <v>12478</v>
      </c>
      <c r="G167">
        <v>18688</v>
      </c>
      <c r="H167">
        <v>31534</v>
      </c>
      <c r="I167">
        <v>13031</v>
      </c>
      <c r="J167">
        <v>30537</v>
      </c>
      <c r="T167">
        <v>12.36</v>
      </c>
      <c r="U167">
        <v>15.39</v>
      </c>
      <c r="V167">
        <v>7.49</v>
      </c>
      <c r="W167">
        <v>11.78</v>
      </c>
      <c r="X167" t="s">
        <v>17</v>
      </c>
    </row>
    <row r="168" spans="1:24" x14ac:dyDescent="0.2">
      <c r="A168" t="s">
        <v>43</v>
      </c>
      <c r="B168">
        <v>2004</v>
      </c>
      <c r="C168" t="s">
        <v>18</v>
      </c>
      <c r="D168">
        <v>458</v>
      </c>
      <c r="E168">
        <v>11478</v>
      </c>
      <c r="F168">
        <f>D168+E168</f>
        <v>11936</v>
      </c>
      <c r="G168">
        <v>19092</v>
      </c>
      <c r="H168">
        <v>30957</v>
      </c>
      <c r="I168">
        <v>13026</v>
      </c>
      <c r="J168">
        <v>28306</v>
      </c>
      <c r="T168">
        <v>11.79</v>
      </c>
      <c r="U168">
        <v>15.87</v>
      </c>
      <c r="V168">
        <v>6.41</v>
      </c>
      <c r="W168">
        <v>26.15</v>
      </c>
      <c r="X168" t="s">
        <v>17</v>
      </c>
    </row>
    <row r="169" spans="1:24" x14ac:dyDescent="0.2">
      <c r="A169" t="s">
        <v>43</v>
      </c>
      <c r="B169">
        <v>2005</v>
      </c>
      <c r="C169" t="s">
        <v>18</v>
      </c>
      <c r="D169">
        <v>485</v>
      </c>
      <c r="E169">
        <v>11967</v>
      </c>
      <c r="F169">
        <f>D169+E169</f>
        <v>12452</v>
      </c>
      <c r="G169">
        <v>19280</v>
      </c>
      <c r="H169">
        <v>31656</v>
      </c>
      <c r="I169">
        <v>13023</v>
      </c>
      <c r="J169">
        <v>33246</v>
      </c>
      <c r="T169">
        <v>12.04</v>
      </c>
      <c r="U169">
        <v>15.73</v>
      </c>
      <c r="V169">
        <v>7.99</v>
      </c>
      <c r="W169">
        <v>21.51</v>
      </c>
      <c r="X169" t="s">
        <v>17</v>
      </c>
    </row>
    <row r="170" spans="1:24" x14ac:dyDescent="0.2">
      <c r="A170" t="s">
        <v>43</v>
      </c>
      <c r="B170">
        <v>2006</v>
      </c>
      <c r="C170" t="s">
        <v>18</v>
      </c>
      <c r="D170">
        <v>496</v>
      </c>
      <c r="E170">
        <v>11569</v>
      </c>
      <c r="F170">
        <f>D170+E170</f>
        <v>12065</v>
      </c>
      <c r="G170">
        <v>18467</v>
      </c>
      <c r="H170">
        <v>31802</v>
      </c>
      <c r="I170">
        <v>13212</v>
      </c>
      <c r="J170">
        <v>31968</v>
      </c>
      <c r="T170">
        <v>11.82</v>
      </c>
      <c r="U170">
        <v>15.53</v>
      </c>
      <c r="V170">
        <v>7.62</v>
      </c>
      <c r="W170">
        <v>13.97</v>
      </c>
      <c r="X170" t="s">
        <v>17</v>
      </c>
    </row>
    <row r="171" spans="1:24" x14ac:dyDescent="0.2">
      <c r="A171" t="s">
        <v>43</v>
      </c>
      <c r="B171">
        <v>2007</v>
      </c>
      <c r="C171" t="s">
        <v>18</v>
      </c>
      <c r="D171">
        <v>466</v>
      </c>
      <c r="E171">
        <v>10932</v>
      </c>
      <c r="F171">
        <f>D171+E171</f>
        <v>11398</v>
      </c>
      <c r="G171">
        <v>19264</v>
      </c>
      <c r="H171">
        <v>31620</v>
      </c>
      <c r="I171">
        <v>12171</v>
      </c>
      <c r="J171">
        <v>30367</v>
      </c>
      <c r="T171">
        <v>11.9</v>
      </c>
      <c r="U171">
        <v>15.82</v>
      </c>
      <c r="V171">
        <v>5.85</v>
      </c>
      <c r="W171">
        <v>17.25</v>
      </c>
      <c r="X171" t="s">
        <v>17</v>
      </c>
    </row>
    <row r="172" spans="1:24" x14ac:dyDescent="0.2">
      <c r="A172" t="s">
        <v>43</v>
      </c>
      <c r="B172">
        <v>2008</v>
      </c>
      <c r="C172" t="s">
        <v>18</v>
      </c>
      <c r="D172">
        <v>509</v>
      </c>
      <c r="E172">
        <v>10454</v>
      </c>
      <c r="F172">
        <f>D172+E172</f>
        <v>10963</v>
      </c>
      <c r="G172">
        <v>18929</v>
      </c>
      <c r="H172">
        <v>32321</v>
      </c>
      <c r="I172">
        <v>12842</v>
      </c>
      <c r="J172">
        <v>36624</v>
      </c>
      <c r="T172">
        <v>13.21</v>
      </c>
      <c r="U172">
        <v>16.489999999999998</v>
      </c>
      <c r="V172">
        <v>18.62</v>
      </c>
      <c r="W172">
        <v>18.690000000000001</v>
      </c>
      <c r="X172" t="s">
        <v>17</v>
      </c>
    </row>
    <row r="173" spans="1:24" x14ac:dyDescent="0.2">
      <c r="A173" t="s">
        <v>43</v>
      </c>
      <c r="B173">
        <v>2009</v>
      </c>
      <c r="C173" t="s">
        <v>18</v>
      </c>
      <c r="D173">
        <v>649</v>
      </c>
      <c r="E173">
        <v>14065</v>
      </c>
      <c r="F173">
        <f>D173+E173</f>
        <v>14714</v>
      </c>
      <c r="G173">
        <v>18768</v>
      </c>
      <c r="H173">
        <v>31568</v>
      </c>
      <c r="I173">
        <v>12536</v>
      </c>
      <c r="J173">
        <v>30033</v>
      </c>
      <c r="T173">
        <v>12.24</v>
      </c>
      <c r="U173">
        <v>16.559999999999999</v>
      </c>
      <c r="V173">
        <v>6.65</v>
      </c>
      <c r="W173">
        <v>16.96</v>
      </c>
      <c r="X173" t="s">
        <v>17</v>
      </c>
    </row>
    <row r="174" spans="1:24" x14ac:dyDescent="0.2">
      <c r="A174" t="s">
        <v>43</v>
      </c>
      <c r="B174">
        <v>2010</v>
      </c>
      <c r="C174" t="s">
        <v>18</v>
      </c>
      <c r="D174">
        <v>854</v>
      </c>
      <c r="E174">
        <v>16488</v>
      </c>
      <c r="F174">
        <f>D174+E174</f>
        <v>17342</v>
      </c>
      <c r="G174">
        <v>19602</v>
      </c>
      <c r="H174">
        <v>31819</v>
      </c>
      <c r="I174">
        <v>13398</v>
      </c>
      <c r="J174">
        <v>30478</v>
      </c>
      <c r="T174">
        <v>13.85</v>
      </c>
      <c r="U174">
        <v>16.690000000000001</v>
      </c>
      <c r="V174">
        <v>20.27</v>
      </c>
      <c r="W174">
        <v>17.399999999999999</v>
      </c>
      <c r="X174" t="s">
        <v>17</v>
      </c>
    </row>
    <row r="175" spans="1:24" x14ac:dyDescent="0.2">
      <c r="A175" t="s">
        <v>43</v>
      </c>
      <c r="B175">
        <v>2011</v>
      </c>
      <c r="C175" t="s">
        <v>18</v>
      </c>
      <c r="D175">
        <v>913</v>
      </c>
      <c r="E175">
        <v>16584</v>
      </c>
      <c r="F175">
        <f>D175+E175</f>
        <v>17497</v>
      </c>
      <c r="G175">
        <v>19834</v>
      </c>
      <c r="H175">
        <v>32026</v>
      </c>
      <c r="I175">
        <v>13596</v>
      </c>
      <c r="J175">
        <v>32707</v>
      </c>
      <c r="T175">
        <v>12.67</v>
      </c>
      <c r="U175">
        <v>16.88</v>
      </c>
      <c r="V175">
        <v>8.94</v>
      </c>
      <c r="W175">
        <v>15.1</v>
      </c>
      <c r="X175" t="s">
        <v>17</v>
      </c>
    </row>
    <row r="176" spans="1:24" x14ac:dyDescent="0.2">
      <c r="A176" t="s">
        <v>43</v>
      </c>
      <c r="B176">
        <v>2012</v>
      </c>
      <c r="C176" t="s">
        <v>18</v>
      </c>
      <c r="D176">
        <v>627</v>
      </c>
      <c r="E176">
        <v>16121</v>
      </c>
      <c r="F176">
        <f>D176+E176</f>
        <v>16748</v>
      </c>
      <c r="G176">
        <v>21999</v>
      </c>
      <c r="H176">
        <v>32422</v>
      </c>
      <c r="I176">
        <v>13826</v>
      </c>
      <c r="J176">
        <v>33118</v>
      </c>
      <c r="T176">
        <v>13.6</v>
      </c>
      <c r="U176">
        <v>18.02</v>
      </c>
      <c r="V176">
        <v>8.32</v>
      </c>
      <c r="W176">
        <v>48.36</v>
      </c>
      <c r="X176" t="s">
        <v>17</v>
      </c>
    </row>
    <row r="177" spans="1:24" x14ac:dyDescent="0.2">
      <c r="A177" t="s">
        <v>43</v>
      </c>
      <c r="B177">
        <v>2013</v>
      </c>
      <c r="C177" t="s">
        <v>18</v>
      </c>
      <c r="D177">
        <v>591</v>
      </c>
      <c r="E177">
        <v>17202</v>
      </c>
      <c r="F177">
        <f>D177+E177</f>
        <v>17793</v>
      </c>
      <c r="G177">
        <v>22130</v>
      </c>
      <c r="H177">
        <v>31783</v>
      </c>
      <c r="I177">
        <v>13696</v>
      </c>
      <c r="J177">
        <v>36047</v>
      </c>
      <c r="T177">
        <v>14.19</v>
      </c>
      <c r="U177">
        <v>17.96</v>
      </c>
      <c r="V177">
        <v>7.25</v>
      </c>
      <c r="W177">
        <v>25.74</v>
      </c>
      <c r="X177" t="s">
        <v>17</v>
      </c>
    </row>
    <row r="178" spans="1:24" x14ac:dyDescent="0.2">
      <c r="A178" t="s">
        <v>43</v>
      </c>
      <c r="B178">
        <v>2014</v>
      </c>
      <c r="C178" t="s">
        <v>18</v>
      </c>
      <c r="D178">
        <v>600</v>
      </c>
      <c r="E178">
        <v>15973</v>
      </c>
      <c r="F178">
        <f>D178+E178</f>
        <v>16573</v>
      </c>
      <c r="G178">
        <v>22613</v>
      </c>
      <c r="H178">
        <v>32274</v>
      </c>
      <c r="I178">
        <v>12996</v>
      </c>
      <c r="J178">
        <v>32243</v>
      </c>
      <c r="T178">
        <v>14.48</v>
      </c>
      <c r="U178">
        <v>17.53</v>
      </c>
      <c r="V178">
        <v>6.93</v>
      </c>
      <c r="W178">
        <v>12.75</v>
      </c>
      <c r="X178" t="s">
        <v>17</v>
      </c>
    </row>
    <row r="179" spans="1:24" x14ac:dyDescent="0.2">
      <c r="A179" t="s">
        <v>43</v>
      </c>
      <c r="B179">
        <v>2015</v>
      </c>
      <c r="C179" t="s">
        <v>18</v>
      </c>
      <c r="D179">
        <v>543</v>
      </c>
      <c r="E179">
        <v>15730</v>
      </c>
      <c r="F179">
        <v>23735</v>
      </c>
      <c r="G179">
        <v>23735</v>
      </c>
      <c r="H179">
        <v>33409</v>
      </c>
      <c r="I179">
        <v>13692</v>
      </c>
      <c r="J179">
        <v>40330</v>
      </c>
      <c r="T179">
        <v>14.91</v>
      </c>
      <c r="U179">
        <v>18.16</v>
      </c>
      <c r="V179">
        <v>5.98</v>
      </c>
      <c r="W179">
        <v>18.68</v>
      </c>
      <c r="X179" t="s">
        <v>17</v>
      </c>
    </row>
    <row r="180" spans="1:24" x14ac:dyDescent="0.2">
      <c r="A180" t="s">
        <v>44</v>
      </c>
      <c r="B180">
        <v>2004</v>
      </c>
      <c r="C180" t="s">
        <v>14</v>
      </c>
      <c r="D180">
        <v>698</v>
      </c>
      <c r="E180">
        <v>4957</v>
      </c>
      <c r="F180">
        <f>D180+E180</f>
        <v>5655</v>
      </c>
      <c r="G180">
        <v>15340</v>
      </c>
      <c r="H180">
        <v>11740</v>
      </c>
      <c r="I180">
        <v>8237</v>
      </c>
      <c r="J180">
        <v>11823</v>
      </c>
      <c r="T180" t="s">
        <v>105</v>
      </c>
      <c r="U180" t="s">
        <v>105</v>
      </c>
      <c r="V180" t="s">
        <v>105</v>
      </c>
      <c r="W180" t="s">
        <v>105</v>
      </c>
      <c r="X180" t="s">
        <v>45</v>
      </c>
    </row>
    <row r="181" spans="1:24" x14ac:dyDescent="0.2">
      <c r="A181" t="s">
        <v>44</v>
      </c>
      <c r="B181">
        <v>2007</v>
      </c>
      <c r="C181" t="s">
        <v>14</v>
      </c>
      <c r="D181">
        <v>826</v>
      </c>
      <c r="E181">
        <v>5704</v>
      </c>
      <c r="F181">
        <f>D181+E181</f>
        <v>6530</v>
      </c>
      <c r="G181">
        <v>23556</v>
      </c>
      <c r="H181">
        <v>17974</v>
      </c>
      <c r="I181">
        <v>14652</v>
      </c>
      <c r="J181">
        <v>21094</v>
      </c>
      <c r="T181">
        <v>15.73</v>
      </c>
      <c r="U181">
        <v>9.1</v>
      </c>
      <c r="V181">
        <v>10.67</v>
      </c>
      <c r="W181">
        <v>21.42</v>
      </c>
      <c r="X181" t="s">
        <v>17</v>
      </c>
    </row>
    <row r="182" spans="1:24" x14ac:dyDescent="0.2">
      <c r="A182" t="s">
        <v>44</v>
      </c>
      <c r="B182">
        <v>2010</v>
      </c>
      <c r="C182" t="s">
        <v>14</v>
      </c>
      <c r="D182">
        <v>602</v>
      </c>
      <c r="E182">
        <v>4051</v>
      </c>
      <c r="F182">
        <f>D182+E182</f>
        <v>4653</v>
      </c>
      <c r="G182">
        <v>22859</v>
      </c>
      <c r="H182">
        <v>17066</v>
      </c>
      <c r="I182">
        <v>14597</v>
      </c>
      <c r="J182">
        <v>17910</v>
      </c>
      <c r="T182">
        <v>14.06</v>
      </c>
      <c r="U182">
        <v>9.23</v>
      </c>
      <c r="V182">
        <v>8.4600000000000009</v>
      </c>
      <c r="W182">
        <v>7.8</v>
      </c>
      <c r="X182" t="s">
        <v>17</v>
      </c>
    </row>
    <row r="183" spans="1:24" x14ac:dyDescent="0.2">
      <c r="A183" t="s">
        <v>44</v>
      </c>
      <c r="B183">
        <v>2013</v>
      </c>
      <c r="C183" t="s">
        <v>14</v>
      </c>
      <c r="D183">
        <v>818</v>
      </c>
      <c r="E183">
        <v>5221</v>
      </c>
      <c r="F183">
        <f>D183+E183</f>
        <v>6039</v>
      </c>
      <c r="G183">
        <v>19238</v>
      </c>
      <c r="H183">
        <v>13890</v>
      </c>
      <c r="I183">
        <v>14746</v>
      </c>
      <c r="J183">
        <v>13885</v>
      </c>
      <c r="T183">
        <v>1.75</v>
      </c>
      <c r="U183">
        <v>6.84</v>
      </c>
      <c r="V183">
        <v>7.46</v>
      </c>
      <c r="W183">
        <v>5.89</v>
      </c>
      <c r="X183" t="s">
        <v>17</v>
      </c>
    </row>
    <row r="184" spans="1:24" x14ac:dyDescent="0.2">
      <c r="A184" t="s">
        <v>46</v>
      </c>
      <c r="B184">
        <v>2006</v>
      </c>
      <c r="C184" t="s">
        <v>14</v>
      </c>
      <c r="D184">
        <v>1340</v>
      </c>
      <c r="E184">
        <v>20844</v>
      </c>
      <c r="F184">
        <f>D184+E184</f>
        <v>22184</v>
      </c>
      <c r="G184">
        <v>31069</v>
      </c>
      <c r="H184">
        <v>19343</v>
      </c>
      <c r="I184">
        <v>24081</v>
      </c>
      <c r="J184">
        <v>49955</v>
      </c>
      <c r="T184" t="s">
        <v>105</v>
      </c>
      <c r="U184" t="s">
        <v>105</v>
      </c>
      <c r="V184" t="s">
        <v>105</v>
      </c>
      <c r="W184" t="s">
        <v>105</v>
      </c>
      <c r="X184" t="s">
        <v>47</v>
      </c>
    </row>
    <row r="185" spans="1:24" x14ac:dyDescent="0.2">
      <c r="A185" t="s">
        <v>46</v>
      </c>
      <c r="B185">
        <v>2011</v>
      </c>
      <c r="C185" t="s">
        <v>14</v>
      </c>
      <c r="D185">
        <v>839</v>
      </c>
      <c r="E185">
        <v>21191</v>
      </c>
      <c r="F185">
        <f>D185+E185</f>
        <v>22030</v>
      </c>
      <c r="G185">
        <v>42105</v>
      </c>
      <c r="H185">
        <v>22330</v>
      </c>
      <c r="I185">
        <v>44599</v>
      </c>
      <c r="J185">
        <v>79489</v>
      </c>
      <c r="T185" t="s">
        <v>105</v>
      </c>
      <c r="U185" t="s">
        <v>105</v>
      </c>
      <c r="V185" t="s">
        <v>105</v>
      </c>
      <c r="W185" t="s">
        <v>105</v>
      </c>
      <c r="X185" t="s">
        <v>47</v>
      </c>
    </row>
    <row r="186" spans="1:24" x14ac:dyDescent="0.2">
      <c r="A186" t="s">
        <v>46</v>
      </c>
      <c r="B186">
        <v>2014</v>
      </c>
      <c r="C186" t="s">
        <v>14</v>
      </c>
      <c r="D186">
        <v>989</v>
      </c>
      <c r="E186">
        <v>18770</v>
      </c>
      <c r="F186">
        <f>D186+E186</f>
        <v>19759</v>
      </c>
      <c r="G186">
        <v>43189</v>
      </c>
      <c r="H186">
        <v>24361</v>
      </c>
      <c r="I186">
        <v>37553</v>
      </c>
      <c r="J186">
        <v>54743</v>
      </c>
      <c r="T186" t="s">
        <v>105</v>
      </c>
      <c r="U186" t="s">
        <v>105</v>
      </c>
      <c r="V186" t="s">
        <v>105</v>
      </c>
      <c r="W186" t="s">
        <v>105</v>
      </c>
      <c r="X186" t="s">
        <v>47</v>
      </c>
    </row>
    <row r="187" spans="1:24" x14ac:dyDescent="0.2">
      <c r="A187" t="s">
        <v>48</v>
      </c>
      <c r="B187">
        <v>1991</v>
      </c>
      <c r="C187" t="s">
        <v>14</v>
      </c>
      <c r="D187">
        <v>103</v>
      </c>
      <c r="E187">
        <v>2021</v>
      </c>
      <c r="F187">
        <f>D187+E187</f>
        <v>2124</v>
      </c>
      <c r="G187">
        <v>142049</v>
      </c>
      <c r="H187">
        <v>155028</v>
      </c>
      <c r="I187">
        <v>104294</v>
      </c>
      <c r="J187">
        <v>145511</v>
      </c>
      <c r="T187" t="s">
        <v>105</v>
      </c>
      <c r="U187" t="s">
        <v>105</v>
      </c>
      <c r="V187" t="s">
        <v>105</v>
      </c>
      <c r="W187" t="s">
        <v>105</v>
      </c>
      <c r="X187" t="s">
        <v>49</v>
      </c>
    </row>
    <row r="188" spans="1:24" x14ac:dyDescent="0.2">
      <c r="A188" t="s">
        <v>48</v>
      </c>
      <c r="B188">
        <v>1999</v>
      </c>
      <c r="C188" t="s">
        <v>14</v>
      </c>
      <c r="D188">
        <v>193</v>
      </c>
      <c r="E188">
        <v>1898</v>
      </c>
      <c r="F188">
        <f>D188+E188</f>
        <v>2091</v>
      </c>
      <c r="G188">
        <v>517513</v>
      </c>
      <c r="H188">
        <v>565550</v>
      </c>
      <c r="I188">
        <v>305044</v>
      </c>
      <c r="J188">
        <v>540031</v>
      </c>
      <c r="T188" t="s">
        <v>105</v>
      </c>
      <c r="U188" t="s">
        <v>105</v>
      </c>
      <c r="V188" t="s">
        <v>105</v>
      </c>
      <c r="W188" t="s">
        <v>105</v>
      </c>
      <c r="X188" t="s">
        <v>49</v>
      </c>
    </row>
    <row r="189" spans="1:24" x14ac:dyDescent="0.2">
      <c r="A189" t="s">
        <v>48</v>
      </c>
      <c r="B189">
        <v>2005</v>
      </c>
      <c r="C189" t="s">
        <v>14</v>
      </c>
      <c r="D189">
        <v>196</v>
      </c>
      <c r="E189">
        <v>1767</v>
      </c>
      <c r="F189">
        <f>D189+E189</f>
        <v>1963</v>
      </c>
      <c r="G189">
        <v>1247145</v>
      </c>
      <c r="H189">
        <v>1048988</v>
      </c>
      <c r="I189">
        <v>515028</v>
      </c>
      <c r="J189">
        <v>951539</v>
      </c>
      <c r="T189" t="s">
        <v>105</v>
      </c>
      <c r="U189" t="s">
        <v>105</v>
      </c>
      <c r="V189" t="s">
        <v>105</v>
      </c>
      <c r="W189" t="s">
        <v>105</v>
      </c>
      <c r="X189" t="s">
        <v>49</v>
      </c>
    </row>
    <row r="190" spans="1:24" x14ac:dyDescent="0.2">
      <c r="A190" t="s">
        <v>48</v>
      </c>
      <c r="B190">
        <v>2007</v>
      </c>
      <c r="C190" t="s">
        <v>14</v>
      </c>
      <c r="D190">
        <v>176</v>
      </c>
      <c r="E190">
        <v>1763</v>
      </c>
      <c r="F190">
        <f>D190+E190</f>
        <v>1939</v>
      </c>
      <c r="G190">
        <v>1297547</v>
      </c>
      <c r="H190">
        <v>1158359</v>
      </c>
      <c r="I190">
        <v>516423</v>
      </c>
      <c r="J190">
        <v>836647</v>
      </c>
      <c r="T190" t="s">
        <v>105</v>
      </c>
      <c r="U190" t="s">
        <v>105</v>
      </c>
      <c r="V190" t="s">
        <v>105</v>
      </c>
      <c r="W190" t="s">
        <v>105</v>
      </c>
      <c r="X190" t="s">
        <v>49</v>
      </c>
    </row>
    <row r="191" spans="1:24" x14ac:dyDescent="0.2">
      <c r="A191" t="s">
        <v>48</v>
      </c>
      <c r="B191">
        <v>2009</v>
      </c>
      <c r="C191" t="s">
        <v>14</v>
      </c>
      <c r="D191">
        <v>192</v>
      </c>
      <c r="E191">
        <v>1508</v>
      </c>
      <c r="F191">
        <f>D191+E191</f>
        <v>1700</v>
      </c>
      <c r="G191">
        <v>1465951</v>
      </c>
      <c r="H191">
        <v>1284926</v>
      </c>
      <c r="I191">
        <v>628054</v>
      </c>
      <c r="J191">
        <v>858853</v>
      </c>
      <c r="T191" t="s">
        <v>105</v>
      </c>
      <c r="U191" t="s">
        <v>105</v>
      </c>
      <c r="V191" t="s">
        <v>105</v>
      </c>
      <c r="W191" t="s">
        <v>105</v>
      </c>
      <c r="X191" t="s">
        <v>49</v>
      </c>
    </row>
    <row r="192" spans="1:24" x14ac:dyDescent="0.2">
      <c r="A192" t="s">
        <v>48</v>
      </c>
      <c r="B192">
        <v>2012</v>
      </c>
      <c r="C192" t="s">
        <v>14</v>
      </c>
      <c r="D192">
        <v>166</v>
      </c>
      <c r="E192">
        <v>1690</v>
      </c>
      <c r="F192">
        <f>D192+E192</f>
        <v>1856</v>
      </c>
      <c r="G192">
        <v>1636590</v>
      </c>
      <c r="H192">
        <v>1399647</v>
      </c>
      <c r="I192">
        <v>623826</v>
      </c>
      <c r="J192">
        <v>916515</v>
      </c>
      <c r="T192" t="s">
        <v>105</v>
      </c>
      <c r="U192" t="s">
        <v>105</v>
      </c>
      <c r="V192" t="s">
        <v>105</v>
      </c>
      <c r="W192" t="s">
        <v>105</v>
      </c>
      <c r="X192" t="s">
        <v>49</v>
      </c>
    </row>
    <row r="193" spans="1:24" x14ac:dyDescent="0.2">
      <c r="A193" t="s">
        <v>48</v>
      </c>
      <c r="B193">
        <v>2015</v>
      </c>
      <c r="C193" t="s">
        <v>14</v>
      </c>
      <c r="D193">
        <v>315</v>
      </c>
      <c r="E193">
        <v>2485</v>
      </c>
      <c r="F193">
        <f>D193+E193</f>
        <v>2800</v>
      </c>
      <c r="G193">
        <v>1830509</v>
      </c>
      <c r="H193">
        <v>1708844</v>
      </c>
      <c r="I193">
        <v>817657</v>
      </c>
      <c r="J193">
        <v>1251991</v>
      </c>
      <c r="T193" t="s">
        <v>105</v>
      </c>
      <c r="U193" t="s">
        <v>105</v>
      </c>
      <c r="V193" t="s">
        <v>105</v>
      </c>
      <c r="W193" t="s">
        <v>105</v>
      </c>
      <c r="X193" t="s">
        <v>49</v>
      </c>
    </row>
    <row r="194" spans="1:24" x14ac:dyDescent="0.2">
      <c r="A194" t="s">
        <v>48</v>
      </c>
      <c r="B194">
        <v>1999</v>
      </c>
      <c r="C194" t="s">
        <v>18</v>
      </c>
      <c r="D194">
        <v>27</v>
      </c>
      <c r="E194">
        <v>2064</v>
      </c>
      <c r="F194">
        <f>D194+E194</f>
        <v>2091</v>
      </c>
      <c r="G194">
        <v>407956</v>
      </c>
      <c r="H194">
        <v>563116</v>
      </c>
      <c r="I194">
        <v>190138</v>
      </c>
      <c r="J194">
        <v>525528</v>
      </c>
      <c r="T194" t="s">
        <v>105</v>
      </c>
      <c r="U194" t="s">
        <v>105</v>
      </c>
      <c r="V194" t="s">
        <v>105</v>
      </c>
      <c r="W194" t="s">
        <v>105</v>
      </c>
      <c r="X194" t="s">
        <v>49</v>
      </c>
    </row>
    <row r="195" spans="1:24" x14ac:dyDescent="0.2">
      <c r="A195" t="s">
        <v>48</v>
      </c>
      <c r="B195">
        <v>2005</v>
      </c>
      <c r="C195" t="s">
        <v>18</v>
      </c>
      <c r="D195">
        <v>37</v>
      </c>
      <c r="E195">
        <v>1926</v>
      </c>
      <c r="F195">
        <f>D195+E195</f>
        <v>1963</v>
      </c>
      <c r="G195">
        <v>1105727</v>
      </c>
      <c r="H195">
        <v>1068157</v>
      </c>
      <c r="I195">
        <v>325076</v>
      </c>
      <c r="J195">
        <v>926828</v>
      </c>
      <c r="T195" t="s">
        <v>105</v>
      </c>
      <c r="U195" t="s">
        <v>105</v>
      </c>
      <c r="V195" t="s">
        <v>105</v>
      </c>
      <c r="W195" t="s">
        <v>105</v>
      </c>
      <c r="X195" t="s">
        <v>49</v>
      </c>
    </row>
    <row r="196" spans="1:24" x14ac:dyDescent="0.2">
      <c r="A196" t="s">
        <v>48</v>
      </c>
      <c r="B196">
        <v>2007</v>
      </c>
      <c r="C196" t="s">
        <v>18</v>
      </c>
      <c r="D196">
        <v>19</v>
      </c>
      <c r="E196">
        <v>1920</v>
      </c>
      <c r="F196">
        <f>D196+E196</f>
        <v>1939</v>
      </c>
      <c r="G196">
        <v>1050465</v>
      </c>
      <c r="H196">
        <v>1172124</v>
      </c>
      <c r="I196">
        <v>399097</v>
      </c>
      <c r="J196">
        <v>816962</v>
      </c>
      <c r="T196" t="s">
        <v>105</v>
      </c>
      <c r="U196" t="s">
        <v>105</v>
      </c>
      <c r="V196" t="s">
        <v>105</v>
      </c>
      <c r="W196" t="s">
        <v>105</v>
      </c>
      <c r="X196" t="s">
        <v>49</v>
      </c>
    </row>
    <row r="197" spans="1:24" x14ac:dyDescent="0.2">
      <c r="A197" t="s">
        <v>48</v>
      </c>
      <c r="B197">
        <v>2009</v>
      </c>
      <c r="C197" t="s">
        <v>18</v>
      </c>
      <c r="D197">
        <v>33</v>
      </c>
      <c r="E197">
        <v>1667</v>
      </c>
      <c r="F197">
        <f>D197+E197</f>
        <v>1700</v>
      </c>
      <c r="G197">
        <v>1248682</v>
      </c>
      <c r="H197">
        <v>1306512</v>
      </c>
      <c r="I197">
        <v>414516</v>
      </c>
      <c r="J197">
        <v>844196</v>
      </c>
      <c r="T197" t="s">
        <v>105</v>
      </c>
      <c r="U197" t="s">
        <v>105</v>
      </c>
      <c r="V197" t="s">
        <v>105</v>
      </c>
      <c r="W197" t="s">
        <v>105</v>
      </c>
      <c r="X197" t="s">
        <v>49</v>
      </c>
    </row>
    <row r="198" spans="1:24" x14ac:dyDescent="0.2">
      <c r="A198" t="s">
        <v>48</v>
      </c>
      <c r="B198">
        <v>2012</v>
      </c>
      <c r="C198" t="s">
        <v>18</v>
      </c>
      <c r="D198">
        <v>24</v>
      </c>
      <c r="E198">
        <v>1832</v>
      </c>
      <c r="F198">
        <f>D198+E198</f>
        <v>1856</v>
      </c>
      <c r="G198">
        <v>1348056</v>
      </c>
      <c r="H198">
        <v>1421550</v>
      </c>
      <c r="I198">
        <v>424421</v>
      </c>
      <c r="J198">
        <v>901533</v>
      </c>
      <c r="T198" t="s">
        <v>105</v>
      </c>
      <c r="U198" t="s">
        <v>105</v>
      </c>
      <c r="V198" t="s">
        <v>105</v>
      </c>
      <c r="W198" t="s">
        <v>105</v>
      </c>
      <c r="X198" t="s">
        <v>49</v>
      </c>
    </row>
    <row r="199" spans="1:24" x14ac:dyDescent="0.2">
      <c r="A199" t="s">
        <v>48</v>
      </c>
      <c r="B199">
        <v>2015</v>
      </c>
      <c r="C199" t="s">
        <v>18</v>
      </c>
      <c r="D199">
        <v>73</v>
      </c>
      <c r="E199">
        <v>2727</v>
      </c>
      <c r="F199">
        <f>D199+E199</f>
        <v>2800</v>
      </c>
      <c r="G199">
        <v>1585890</v>
      </c>
      <c r="H199">
        <v>1726189</v>
      </c>
      <c r="I199">
        <v>756979</v>
      </c>
      <c r="J199">
        <v>1221151</v>
      </c>
      <c r="T199" t="s">
        <v>105</v>
      </c>
      <c r="U199" t="s">
        <v>105</v>
      </c>
      <c r="V199" t="s">
        <v>105</v>
      </c>
      <c r="W199" t="s">
        <v>105</v>
      </c>
      <c r="X199" t="s">
        <v>49</v>
      </c>
    </row>
    <row r="200" spans="1:24" x14ac:dyDescent="0.2">
      <c r="A200" t="s">
        <v>50</v>
      </c>
      <c r="B200">
        <v>2004</v>
      </c>
      <c r="C200" t="s">
        <v>14</v>
      </c>
      <c r="D200">
        <v>919</v>
      </c>
      <c r="E200">
        <v>3901</v>
      </c>
      <c r="F200">
        <f>D200+E200</f>
        <v>4820</v>
      </c>
      <c r="G200">
        <v>2683807</v>
      </c>
      <c r="H200">
        <v>2853379</v>
      </c>
      <c r="I200">
        <v>2143738</v>
      </c>
      <c r="J200">
        <v>2186642</v>
      </c>
      <c r="T200">
        <v>1590.25</v>
      </c>
      <c r="U200">
        <v>1598.31</v>
      </c>
      <c r="V200">
        <v>1176.96</v>
      </c>
      <c r="W200">
        <v>2158.09</v>
      </c>
      <c r="X200" t="s">
        <v>51</v>
      </c>
    </row>
    <row r="201" spans="1:24" x14ac:dyDescent="0.2">
      <c r="A201" t="s">
        <v>50</v>
      </c>
      <c r="B201">
        <v>2007</v>
      </c>
      <c r="C201" t="s">
        <v>14</v>
      </c>
      <c r="D201">
        <v>842</v>
      </c>
      <c r="E201">
        <v>3611</v>
      </c>
      <c r="F201">
        <f>D201+E201</f>
        <v>4453</v>
      </c>
      <c r="G201">
        <v>3423816</v>
      </c>
      <c r="H201">
        <v>4261616</v>
      </c>
      <c r="I201">
        <v>2374850</v>
      </c>
      <c r="J201">
        <v>3580291</v>
      </c>
      <c r="T201">
        <v>1873.64</v>
      </c>
      <c r="U201">
        <v>2008.79</v>
      </c>
      <c r="V201">
        <v>1210.4000000000001</v>
      </c>
      <c r="W201">
        <v>2255.41</v>
      </c>
      <c r="X201" t="s">
        <v>51</v>
      </c>
    </row>
    <row r="202" spans="1:24" x14ac:dyDescent="0.2">
      <c r="A202" t="s">
        <v>50</v>
      </c>
      <c r="B202">
        <v>2010</v>
      </c>
      <c r="C202" t="s">
        <v>14</v>
      </c>
      <c r="D202">
        <v>966</v>
      </c>
      <c r="E202">
        <v>3175</v>
      </c>
      <c r="F202">
        <f>D202+E202</f>
        <v>4141</v>
      </c>
      <c r="G202">
        <v>4002008</v>
      </c>
      <c r="H202">
        <v>4852628</v>
      </c>
      <c r="I202">
        <v>2621398</v>
      </c>
      <c r="J202">
        <v>3704789</v>
      </c>
      <c r="T202">
        <v>2268.3000000000002</v>
      </c>
      <c r="U202">
        <v>2330.87</v>
      </c>
      <c r="V202">
        <v>1644.38</v>
      </c>
      <c r="W202">
        <v>1789.28</v>
      </c>
      <c r="X202" t="s">
        <v>51</v>
      </c>
    </row>
    <row r="203" spans="1:24" x14ac:dyDescent="0.2">
      <c r="A203" t="s">
        <v>52</v>
      </c>
      <c r="B203">
        <v>2004</v>
      </c>
      <c r="C203" t="s">
        <v>14</v>
      </c>
      <c r="D203">
        <v>2181</v>
      </c>
      <c r="E203">
        <v>57250</v>
      </c>
      <c r="F203">
        <f>D203+E203</f>
        <v>59431</v>
      </c>
      <c r="G203">
        <v>68411</v>
      </c>
      <c r="H203">
        <v>18214</v>
      </c>
      <c r="I203">
        <v>58929</v>
      </c>
      <c r="J203">
        <v>32043</v>
      </c>
      <c r="T203" t="s">
        <v>105</v>
      </c>
      <c r="U203" t="s">
        <v>105</v>
      </c>
      <c r="V203" t="s">
        <v>105</v>
      </c>
      <c r="W203" t="s">
        <v>105</v>
      </c>
      <c r="X203" t="s">
        <v>53</v>
      </c>
    </row>
    <row r="204" spans="1:24" x14ac:dyDescent="0.2">
      <c r="A204" t="s">
        <v>52</v>
      </c>
      <c r="B204">
        <v>2011</v>
      </c>
      <c r="C204" t="s">
        <v>14</v>
      </c>
      <c r="D204">
        <v>2475</v>
      </c>
      <c r="E204">
        <v>66520</v>
      </c>
      <c r="F204">
        <f>D204+E204</f>
        <v>68995</v>
      </c>
      <c r="G204">
        <v>139387</v>
      </c>
      <c r="H204">
        <v>35515</v>
      </c>
      <c r="I204">
        <v>142799</v>
      </c>
      <c r="J204">
        <v>67116</v>
      </c>
      <c r="T204" t="s">
        <v>105</v>
      </c>
      <c r="U204" t="s">
        <v>105</v>
      </c>
      <c r="V204" t="s">
        <v>105</v>
      </c>
      <c r="W204" t="s">
        <v>105</v>
      </c>
      <c r="X204" t="s">
        <v>53</v>
      </c>
    </row>
    <row r="205" spans="1:24" x14ac:dyDescent="0.2">
      <c r="A205" t="s">
        <v>54</v>
      </c>
      <c r="B205">
        <v>1987</v>
      </c>
      <c r="C205" t="s">
        <v>14</v>
      </c>
      <c r="D205">
        <v>107</v>
      </c>
      <c r="E205">
        <v>1843</v>
      </c>
      <c r="F205">
        <f>D205+E205</f>
        <v>1950</v>
      </c>
      <c r="G205" t="s">
        <v>105</v>
      </c>
      <c r="H205" t="s">
        <v>105</v>
      </c>
      <c r="I205" t="s">
        <v>105</v>
      </c>
      <c r="J205" t="s">
        <v>105</v>
      </c>
      <c r="P205" t="s">
        <v>105</v>
      </c>
      <c r="Q205" t="s">
        <v>105</v>
      </c>
      <c r="R205" t="s">
        <v>105</v>
      </c>
      <c r="S205" t="s">
        <v>105</v>
      </c>
      <c r="T205" t="s">
        <v>105</v>
      </c>
      <c r="U205" t="s">
        <v>105</v>
      </c>
      <c r="V205" t="s">
        <v>105</v>
      </c>
      <c r="W205" t="s">
        <v>105</v>
      </c>
      <c r="X205" t="s">
        <v>17</v>
      </c>
    </row>
    <row r="206" spans="1:24" x14ac:dyDescent="0.2">
      <c r="A206" t="s">
        <v>54</v>
      </c>
      <c r="B206">
        <v>1994</v>
      </c>
      <c r="C206" t="s">
        <v>14</v>
      </c>
      <c r="D206">
        <v>555</v>
      </c>
      <c r="E206">
        <v>3560</v>
      </c>
      <c r="F206">
        <f>D206+E206</f>
        <v>4115</v>
      </c>
      <c r="G206">
        <v>12413</v>
      </c>
      <c r="H206">
        <v>7809</v>
      </c>
      <c r="I206">
        <v>9337</v>
      </c>
      <c r="J206">
        <v>9775</v>
      </c>
      <c r="T206" t="s">
        <v>105</v>
      </c>
      <c r="U206" t="s">
        <v>105</v>
      </c>
      <c r="V206" t="s">
        <v>105</v>
      </c>
      <c r="W206" t="s">
        <v>105</v>
      </c>
      <c r="X206" t="s">
        <v>17</v>
      </c>
    </row>
    <row r="207" spans="1:24" x14ac:dyDescent="0.2">
      <c r="A207" t="s">
        <v>54</v>
      </c>
      <c r="B207">
        <v>1995</v>
      </c>
      <c r="C207" t="s">
        <v>14</v>
      </c>
      <c r="D207">
        <v>472</v>
      </c>
      <c r="E207">
        <v>3130</v>
      </c>
      <c r="F207">
        <f>D207+E207</f>
        <v>3602</v>
      </c>
      <c r="G207">
        <v>12930</v>
      </c>
      <c r="H207">
        <v>8037</v>
      </c>
      <c r="I207">
        <v>9299</v>
      </c>
      <c r="J207">
        <v>8329</v>
      </c>
      <c r="T207" t="s">
        <v>105</v>
      </c>
      <c r="U207" t="s">
        <v>105</v>
      </c>
      <c r="V207" t="s">
        <v>105</v>
      </c>
      <c r="W207" t="s">
        <v>105</v>
      </c>
      <c r="X207" t="s">
        <v>17</v>
      </c>
    </row>
    <row r="208" spans="1:24" x14ac:dyDescent="0.2">
      <c r="A208" t="s">
        <v>54</v>
      </c>
      <c r="B208">
        <v>1996</v>
      </c>
      <c r="C208" t="s">
        <v>14</v>
      </c>
      <c r="D208">
        <v>494</v>
      </c>
      <c r="E208">
        <v>2990</v>
      </c>
      <c r="F208">
        <f>D208+E208</f>
        <v>3484</v>
      </c>
      <c r="G208">
        <v>12578</v>
      </c>
      <c r="H208">
        <v>8361</v>
      </c>
      <c r="I208">
        <v>9631</v>
      </c>
      <c r="J208">
        <v>8766</v>
      </c>
      <c r="T208" t="s">
        <v>105</v>
      </c>
      <c r="U208" t="s">
        <v>105</v>
      </c>
      <c r="V208" t="s">
        <v>105</v>
      </c>
      <c r="W208" t="s">
        <v>105</v>
      </c>
      <c r="X208" t="s">
        <v>17</v>
      </c>
    </row>
    <row r="209" spans="1:26" x14ac:dyDescent="0.2">
      <c r="A209" t="s">
        <v>54</v>
      </c>
      <c r="B209">
        <v>2000</v>
      </c>
      <c r="C209" t="s">
        <v>14</v>
      </c>
      <c r="D209">
        <v>480</v>
      </c>
      <c r="E209">
        <v>2995</v>
      </c>
      <c r="F209">
        <f>D209+E209</f>
        <v>3475</v>
      </c>
      <c r="G209">
        <v>20294</v>
      </c>
      <c r="H209">
        <v>17955</v>
      </c>
      <c r="I209">
        <v>17788</v>
      </c>
      <c r="J209">
        <v>17216</v>
      </c>
      <c r="T209" t="s">
        <v>105</v>
      </c>
      <c r="U209" t="s">
        <v>105</v>
      </c>
      <c r="V209" t="s">
        <v>105</v>
      </c>
      <c r="W209" t="s">
        <v>105</v>
      </c>
      <c r="X209" t="s">
        <v>17</v>
      </c>
    </row>
    <row r="210" spans="1:26" x14ac:dyDescent="0.2">
      <c r="A210" t="s">
        <v>54</v>
      </c>
      <c r="B210">
        <v>2004</v>
      </c>
      <c r="C210" t="s">
        <v>14</v>
      </c>
      <c r="D210">
        <v>859</v>
      </c>
      <c r="E210">
        <v>4958</v>
      </c>
      <c r="F210">
        <f>D210+E210</f>
        <v>5817</v>
      </c>
      <c r="G210">
        <v>34026</v>
      </c>
      <c r="H210">
        <v>30527</v>
      </c>
      <c r="I210">
        <v>24957</v>
      </c>
      <c r="J210">
        <v>37796</v>
      </c>
      <c r="T210" t="s">
        <v>105</v>
      </c>
      <c r="U210" t="s">
        <v>105</v>
      </c>
      <c r="V210" t="s">
        <v>105</v>
      </c>
      <c r="W210" t="s">
        <v>105</v>
      </c>
      <c r="X210" t="s">
        <v>17</v>
      </c>
    </row>
    <row r="211" spans="1:26" x14ac:dyDescent="0.2">
      <c r="A211" t="s">
        <v>54</v>
      </c>
      <c r="B211">
        <v>2007</v>
      </c>
      <c r="C211" t="s">
        <v>14</v>
      </c>
      <c r="D211">
        <v>733</v>
      </c>
      <c r="E211">
        <v>3804</v>
      </c>
      <c r="F211">
        <f>D211+E211</f>
        <v>4537</v>
      </c>
      <c r="G211">
        <v>36436</v>
      </c>
      <c r="H211">
        <v>35836</v>
      </c>
      <c r="I211">
        <v>28056</v>
      </c>
      <c r="J211">
        <v>44239</v>
      </c>
      <c r="T211">
        <v>25.53</v>
      </c>
      <c r="U211">
        <v>19.48</v>
      </c>
      <c r="V211">
        <v>27.01</v>
      </c>
      <c r="W211">
        <v>25.14</v>
      </c>
      <c r="X211" t="s">
        <v>17</v>
      </c>
    </row>
    <row r="212" spans="1:26" x14ac:dyDescent="0.2">
      <c r="A212" t="s">
        <v>54</v>
      </c>
      <c r="B212">
        <v>2010</v>
      </c>
      <c r="C212" t="s">
        <v>14</v>
      </c>
      <c r="D212">
        <v>636</v>
      </c>
      <c r="E212">
        <v>2866</v>
      </c>
      <c r="F212">
        <f>D212+E212</f>
        <v>3502</v>
      </c>
      <c r="G212">
        <v>37860</v>
      </c>
      <c r="H212">
        <v>34769</v>
      </c>
      <c r="I212">
        <v>30353</v>
      </c>
      <c r="J212">
        <v>34751</v>
      </c>
      <c r="T212">
        <v>24.26</v>
      </c>
      <c r="U212">
        <v>19.03</v>
      </c>
      <c r="V212">
        <v>16.739999999999998</v>
      </c>
      <c r="W212">
        <v>16.420000000000002</v>
      </c>
      <c r="X212" t="s">
        <v>17</v>
      </c>
    </row>
    <row r="213" spans="1:26" x14ac:dyDescent="0.2">
      <c r="A213" t="s">
        <v>55</v>
      </c>
      <c r="B213">
        <v>1979</v>
      </c>
      <c r="C213" t="s">
        <v>14</v>
      </c>
      <c r="D213">
        <v>216</v>
      </c>
      <c r="E213">
        <v>2277</v>
      </c>
      <c r="F213">
        <f>D213+E213</f>
        <v>2493</v>
      </c>
      <c r="G213">
        <v>11</v>
      </c>
      <c r="H213">
        <v>20</v>
      </c>
      <c r="I213">
        <v>8</v>
      </c>
      <c r="J213">
        <v>16</v>
      </c>
      <c r="T213" t="s">
        <v>105</v>
      </c>
      <c r="U213" t="s">
        <v>105</v>
      </c>
      <c r="V213" t="s">
        <v>105</v>
      </c>
      <c r="W213" t="s">
        <v>105</v>
      </c>
      <c r="X213" t="s">
        <v>56</v>
      </c>
    </row>
    <row r="214" spans="1:26" x14ac:dyDescent="0.2">
      <c r="A214" t="s">
        <v>55</v>
      </c>
      <c r="B214">
        <v>1986</v>
      </c>
      <c r="C214" t="s">
        <v>14</v>
      </c>
      <c r="D214">
        <v>493</v>
      </c>
      <c r="E214">
        <v>5533</v>
      </c>
      <c r="F214">
        <f>D214+E214</f>
        <v>6026</v>
      </c>
      <c r="G214">
        <v>6156</v>
      </c>
      <c r="H214">
        <v>12081</v>
      </c>
      <c r="I214">
        <v>5404</v>
      </c>
      <c r="J214">
        <v>13446</v>
      </c>
      <c r="T214" t="s">
        <v>105</v>
      </c>
      <c r="U214" t="s">
        <v>105</v>
      </c>
      <c r="V214" t="s">
        <v>105</v>
      </c>
      <c r="W214" t="s">
        <v>105</v>
      </c>
      <c r="X214" t="s">
        <v>56</v>
      </c>
    </row>
    <row r="215" spans="1:26" x14ac:dyDescent="0.2">
      <c r="A215" t="s">
        <v>55</v>
      </c>
      <c r="B215">
        <v>1992</v>
      </c>
      <c r="C215" t="s">
        <v>14</v>
      </c>
      <c r="D215">
        <v>589</v>
      </c>
      <c r="E215">
        <v>5750</v>
      </c>
      <c r="F215">
        <f>D215+E215</f>
        <v>6339</v>
      </c>
      <c r="G215">
        <v>19704</v>
      </c>
      <c r="H215">
        <v>36057</v>
      </c>
      <c r="I215">
        <v>14964</v>
      </c>
      <c r="J215">
        <v>33627</v>
      </c>
      <c r="T215" t="s">
        <v>105</v>
      </c>
      <c r="U215" t="s">
        <v>105</v>
      </c>
      <c r="V215" t="s">
        <v>105</v>
      </c>
      <c r="W215" t="s">
        <v>105</v>
      </c>
      <c r="X215" t="s">
        <v>56</v>
      </c>
    </row>
    <row r="216" spans="1:26" x14ac:dyDescent="0.2">
      <c r="A216" t="s">
        <v>55</v>
      </c>
      <c r="B216">
        <v>1997</v>
      </c>
      <c r="C216" t="s">
        <v>14</v>
      </c>
      <c r="D216">
        <v>947</v>
      </c>
      <c r="E216">
        <v>5787</v>
      </c>
      <c r="F216">
        <f>D216+E216</f>
        <v>6734</v>
      </c>
      <c r="G216">
        <v>56179</v>
      </c>
      <c r="H216">
        <v>69315</v>
      </c>
      <c r="I216">
        <v>55512</v>
      </c>
      <c r="J216">
        <v>79653</v>
      </c>
      <c r="T216" t="s">
        <v>105</v>
      </c>
      <c r="U216" t="s">
        <v>105</v>
      </c>
      <c r="V216" t="s">
        <v>105</v>
      </c>
      <c r="W216" t="s">
        <v>105</v>
      </c>
      <c r="X216" t="s">
        <v>56</v>
      </c>
    </row>
    <row r="217" spans="1:26" x14ac:dyDescent="0.2">
      <c r="A217" t="s">
        <v>55</v>
      </c>
      <c r="B217">
        <v>2001</v>
      </c>
      <c r="C217" t="s">
        <v>14</v>
      </c>
      <c r="D217">
        <v>1069</v>
      </c>
      <c r="E217">
        <v>5942</v>
      </c>
      <c r="F217">
        <f>D217+E217</f>
        <v>7011</v>
      </c>
      <c r="G217">
        <v>75430</v>
      </c>
      <c r="H217">
        <v>97901</v>
      </c>
      <c r="I217">
        <v>92064</v>
      </c>
      <c r="J217">
        <v>119778</v>
      </c>
      <c r="T217" t="s">
        <v>105</v>
      </c>
      <c r="U217" t="s">
        <v>105</v>
      </c>
      <c r="V217" t="s">
        <v>105</v>
      </c>
      <c r="W217" t="s">
        <v>105</v>
      </c>
      <c r="X217" t="s">
        <v>56</v>
      </c>
    </row>
    <row r="218" spans="1:26" x14ac:dyDescent="0.2">
      <c r="A218" t="s">
        <v>55</v>
      </c>
      <c r="B218">
        <v>2005</v>
      </c>
      <c r="C218" t="s">
        <v>14</v>
      </c>
      <c r="D218">
        <v>1244</v>
      </c>
      <c r="E218">
        <v>6309</v>
      </c>
      <c r="F218">
        <f>D218+E218</f>
        <v>7553</v>
      </c>
      <c r="G218">
        <v>76118</v>
      </c>
      <c r="H218">
        <v>93279</v>
      </c>
      <c r="I218">
        <v>95033</v>
      </c>
      <c r="J218">
        <v>94089</v>
      </c>
      <c r="T218" t="s">
        <v>105</v>
      </c>
      <c r="U218" t="s">
        <v>105</v>
      </c>
      <c r="V218" t="s">
        <v>105</v>
      </c>
      <c r="W218" t="s">
        <v>105</v>
      </c>
      <c r="X218" t="s">
        <v>56</v>
      </c>
    </row>
    <row r="219" spans="1:26" x14ac:dyDescent="0.2">
      <c r="A219" t="s">
        <v>55</v>
      </c>
      <c r="B219">
        <v>2007</v>
      </c>
      <c r="C219" t="s">
        <v>14</v>
      </c>
      <c r="D219">
        <v>1234</v>
      </c>
      <c r="E219">
        <v>6309</v>
      </c>
      <c r="F219">
        <f>D219+E219</f>
        <v>7543</v>
      </c>
      <c r="G219">
        <v>82035</v>
      </c>
      <c r="H219">
        <v>104045</v>
      </c>
      <c r="I219">
        <v>87559</v>
      </c>
      <c r="J219">
        <v>102669</v>
      </c>
      <c r="T219" t="s">
        <v>105</v>
      </c>
      <c r="U219" t="s">
        <v>105</v>
      </c>
      <c r="V219" t="s">
        <v>105</v>
      </c>
      <c r="W219" t="s">
        <v>105</v>
      </c>
      <c r="X219" t="s">
        <v>56</v>
      </c>
    </row>
    <row r="220" spans="1:26" x14ac:dyDescent="0.2">
      <c r="A220" t="s">
        <v>55</v>
      </c>
      <c r="B220">
        <v>2010</v>
      </c>
      <c r="C220" t="s">
        <v>14</v>
      </c>
      <c r="D220">
        <v>1346</v>
      </c>
      <c r="E220">
        <v>6443</v>
      </c>
      <c r="F220">
        <f>D220+E220</f>
        <v>7789</v>
      </c>
      <c r="G220">
        <v>86751</v>
      </c>
      <c r="H220">
        <v>116204</v>
      </c>
      <c r="I220">
        <v>96791</v>
      </c>
      <c r="J220">
        <v>191453</v>
      </c>
      <c r="T220" t="s">
        <v>105</v>
      </c>
      <c r="U220" t="s">
        <v>105</v>
      </c>
      <c r="V220" t="s">
        <v>105</v>
      </c>
      <c r="W220" t="s">
        <v>105</v>
      </c>
      <c r="X220" t="s">
        <v>56</v>
      </c>
    </row>
    <row r="221" spans="1:26" x14ac:dyDescent="0.2">
      <c r="A221" t="s">
        <v>55</v>
      </c>
      <c r="B221">
        <v>2012</v>
      </c>
      <c r="C221" t="s">
        <v>14</v>
      </c>
      <c r="D221">
        <v>1839</v>
      </c>
      <c r="E221">
        <v>10035</v>
      </c>
      <c r="F221">
        <f>D221+E221</f>
        <v>11874</v>
      </c>
      <c r="G221">
        <v>99856</v>
      </c>
      <c r="H221">
        <v>112440</v>
      </c>
      <c r="I221">
        <v>127931</v>
      </c>
      <c r="J221">
        <v>117990</v>
      </c>
      <c r="T221" t="s">
        <v>105</v>
      </c>
      <c r="U221" t="s">
        <v>105</v>
      </c>
      <c r="V221" t="s">
        <v>105</v>
      </c>
      <c r="W221" t="s">
        <v>105</v>
      </c>
      <c r="X221" t="s">
        <v>56</v>
      </c>
    </row>
    <row r="222" spans="1:26" x14ac:dyDescent="0.2">
      <c r="A222" t="s">
        <v>55</v>
      </c>
      <c r="B222">
        <v>2014</v>
      </c>
      <c r="C222" t="s">
        <v>14</v>
      </c>
      <c r="D222">
        <v>1392</v>
      </c>
      <c r="E222">
        <v>10268</v>
      </c>
      <c r="F222">
        <f>D222+E222</f>
        <v>11660</v>
      </c>
      <c r="G222">
        <v>111290</v>
      </c>
      <c r="H222">
        <v>115065</v>
      </c>
      <c r="I222">
        <v>147434</v>
      </c>
      <c r="J222">
        <v>114142</v>
      </c>
      <c r="T222" t="s">
        <v>105</v>
      </c>
      <c r="U222" t="s">
        <v>105</v>
      </c>
      <c r="V222" t="s">
        <v>105</v>
      </c>
      <c r="W222" t="s">
        <v>105</v>
      </c>
      <c r="X222" t="s">
        <v>56</v>
      </c>
    </row>
    <row r="223" spans="1:26" x14ac:dyDescent="0.2">
      <c r="A223" t="s">
        <v>55</v>
      </c>
      <c r="B223">
        <v>2016</v>
      </c>
      <c r="C223" t="s">
        <v>14</v>
      </c>
      <c r="D223">
        <v>1528</v>
      </c>
      <c r="E223">
        <v>11133</v>
      </c>
      <c r="F223">
        <f>D223+E223</f>
        <v>12661</v>
      </c>
      <c r="G223">
        <v>110079</v>
      </c>
      <c r="H223">
        <v>122085</v>
      </c>
      <c r="I223">
        <v>135429</v>
      </c>
      <c r="J223">
        <v>120716</v>
      </c>
      <c r="T223" t="s">
        <v>105</v>
      </c>
      <c r="U223" t="s">
        <v>105</v>
      </c>
      <c r="V223" t="s">
        <v>105</v>
      </c>
      <c r="W223" t="s">
        <v>105</v>
      </c>
      <c r="X223" t="s">
        <v>56</v>
      </c>
    </row>
    <row r="224" spans="1:26" x14ac:dyDescent="0.2">
      <c r="A224" t="s">
        <v>57</v>
      </c>
      <c r="B224">
        <v>2010</v>
      </c>
      <c r="C224" t="s">
        <v>14</v>
      </c>
      <c r="D224">
        <v>1087</v>
      </c>
      <c r="E224">
        <v>5875</v>
      </c>
      <c r="F224">
        <f>D224+E224</f>
        <v>6962</v>
      </c>
      <c r="G224">
        <v>18733</v>
      </c>
      <c r="H224">
        <v>17618</v>
      </c>
      <c r="I224">
        <v>13388</v>
      </c>
      <c r="J224">
        <v>11674</v>
      </c>
      <c r="T224" t="s">
        <v>105</v>
      </c>
      <c r="U224" t="s">
        <v>105</v>
      </c>
      <c r="V224" t="s">
        <v>105</v>
      </c>
      <c r="W224" t="s">
        <v>105</v>
      </c>
      <c r="X224" t="s">
        <v>17</v>
      </c>
      <c r="Y224" s="5">
        <f>18733/0.797637267</f>
        <v>23485.61279045654</v>
      </c>
      <c r="Z224" s="5">
        <f>17618/0.797637267</f>
        <v>22087.73427332853</v>
      </c>
    </row>
    <row r="225" spans="1:26" x14ac:dyDescent="0.2">
      <c r="A225" t="s">
        <v>57</v>
      </c>
      <c r="B225">
        <v>2014</v>
      </c>
      <c r="C225" t="s">
        <v>14</v>
      </c>
      <c r="D225">
        <v>1033</v>
      </c>
      <c r="E225">
        <v>5225</v>
      </c>
      <c r="F225">
        <f>D225+E225</f>
        <v>6258</v>
      </c>
      <c r="G225">
        <v>18686</v>
      </c>
      <c r="H225">
        <v>17654</v>
      </c>
      <c r="I225">
        <v>12186</v>
      </c>
      <c r="J225">
        <v>13191</v>
      </c>
      <c r="T225" t="s">
        <v>105</v>
      </c>
      <c r="U225" t="s">
        <v>105</v>
      </c>
      <c r="V225" t="s">
        <v>105</v>
      </c>
      <c r="W225" t="s">
        <v>105</v>
      </c>
      <c r="X225" t="s">
        <v>17</v>
      </c>
      <c r="Y225" s="5">
        <f>18686/0.856790435</f>
        <v>21809.300427122533</v>
      </c>
      <c r="Z225" s="5">
        <f>17654/0.856790435</f>
        <v>20604.805187863705</v>
      </c>
    </row>
    <row r="226" spans="1:26" x14ac:dyDescent="0.2">
      <c r="A226" t="s">
        <v>58</v>
      </c>
      <c r="B226">
        <v>2002</v>
      </c>
      <c r="C226" t="s">
        <v>14</v>
      </c>
      <c r="D226">
        <v>712</v>
      </c>
      <c r="E226">
        <v>22484</v>
      </c>
      <c r="F226">
        <f>D226+E226</f>
        <v>23196</v>
      </c>
      <c r="G226">
        <v>1836690</v>
      </c>
      <c r="H226">
        <v>405413</v>
      </c>
      <c r="I226">
        <v>3114952</v>
      </c>
      <c r="J226">
        <v>1529585</v>
      </c>
      <c r="T226" t="s">
        <v>105</v>
      </c>
      <c r="U226" t="s">
        <v>105</v>
      </c>
      <c r="V226" t="s">
        <v>105</v>
      </c>
      <c r="W226" t="s">
        <v>105</v>
      </c>
      <c r="X226" t="s">
        <v>59</v>
      </c>
    </row>
    <row r="227" spans="1:26" x14ac:dyDescent="0.2">
      <c r="A227" t="s">
        <v>58</v>
      </c>
      <c r="B227">
        <v>2008</v>
      </c>
      <c r="C227" t="s">
        <v>14</v>
      </c>
      <c r="D227">
        <v>634</v>
      </c>
      <c r="E227">
        <v>24483</v>
      </c>
      <c r="F227">
        <f>D227+E227</f>
        <v>25117</v>
      </c>
      <c r="G227">
        <v>1917276</v>
      </c>
      <c r="H227">
        <v>530858</v>
      </c>
      <c r="I227">
        <v>2345258</v>
      </c>
      <c r="J227">
        <v>1889586</v>
      </c>
      <c r="T227" t="s">
        <v>105</v>
      </c>
      <c r="U227" t="s">
        <v>105</v>
      </c>
      <c r="V227" t="s">
        <v>105</v>
      </c>
      <c r="W227" t="s">
        <v>105</v>
      </c>
      <c r="X227" t="s">
        <v>59</v>
      </c>
    </row>
    <row r="228" spans="1:26" x14ac:dyDescent="0.2">
      <c r="A228" t="s">
        <v>58</v>
      </c>
      <c r="B228">
        <v>2015</v>
      </c>
      <c r="C228" t="s">
        <v>14</v>
      </c>
      <c r="D228">
        <v>561</v>
      </c>
      <c r="E228">
        <v>17402</v>
      </c>
      <c r="F228">
        <f>D228+E228</f>
        <v>17963</v>
      </c>
      <c r="G228">
        <v>1318403</v>
      </c>
      <c r="H228">
        <v>678970</v>
      </c>
      <c r="I228">
        <v>1918220</v>
      </c>
      <c r="J228">
        <v>2478100</v>
      </c>
      <c r="T228" t="s">
        <v>105</v>
      </c>
      <c r="U228" t="s">
        <v>105</v>
      </c>
      <c r="V228" t="s">
        <v>105</v>
      </c>
      <c r="W228" t="s">
        <v>105</v>
      </c>
      <c r="X228" t="s">
        <v>59</v>
      </c>
    </row>
    <row r="229" spans="1:26" x14ac:dyDescent="0.2">
      <c r="A229" t="s">
        <v>58</v>
      </c>
      <c r="B229">
        <v>2002</v>
      </c>
      <c r="C229" t="s">
        <v>18</v>
      </c>
      <c r="D229">
        <v>41</v>
      </c>
      <c r="E229">
        <v>23155</v>
      </c>
      <c r="F229">
        <f>D229+E229</f>
        <v>23196</v>
      </c>
      <c r="G229">
        <v>1720615</v>
      </c>
      <c r="H229">
        <v>447167</v>
      </c>
      <c r="I229">
        <v>1585955</v>
      </c>
      <c r="J229">
        <v>1619913</v>
      </c>
      <c r="T229" t="s">
        <v>105</v>
      </c>
      <c r="U229" t="s">
        <v>105</v>
      </c>
      <c r="V229" t="s">
        <v>105</v>
      </c>
      <c r="W229" t="s">
        <v>105</v>
      </c>
      <c r="X229" t="s">
        <v>59</v>
      </c>
    </row>
    <row r="230" spans="1:26" x14ac:dyDescent="0.2">
      <c r="A230" t="s">
        <v>58</v>
      </c>
      <c r="B230">
        <v>2008</v>
      </c>
      <c r="C230" t="s">
        <v>18</v>
      </c>
      <c r="D230">
        <v>26</v>
      </c>
      <c r="E230">
        <v>25091</v>
      </c>
      <c r="F230">
        <f>D230+E230</f>
        <v>25117</v>
      </c>
      <c r="G230">
        <v>1471915</v>
      </c>
      <c r="H230">
        <v>564144</v>
      </c>
      <c r="I230">
        <v>1316377</v>
      </c>
      <c r="J230">
        <v>1914467</v>
      </c>
      <c r="T230" t="s">
        <v>105</v>
      </c>
      <c r="U230" t="s">
        <v>105</v>
      </c>
      <c r="V230" t="s">
        <v>105</v>
      </c>
      <c r="W230" t="s">
        <v>105</v>
      </c>
      <c r="X230" t="s">
        <v>59</v>
      </c>
    </row>
    <row r="231" spans="1:26" x14ac:dyDescent="0.2">
      <c r="A231" t="s">
        <v>58</v>
      </c>
      <c r="B231">
        <v>2015</v>
      </c>
      <c r="C231" t="s">
        <v>18</v>
      </c>
      <c r="D231">
        <v>24</v>
      </c>
      <c r="E231">
        <v>17939</v>
      </c>
      <c r="F231">
        <f>D231+E231</f>
        <v>17963</v>
      </c>
      <c r="G231">
        <v>1865193</v>
      </c>
      <c r="H231">
        <v>696924</v>
      </c>
      <c r="I231">
        <v>1196448</v>
      </c>
      <c r="J231">
        <v>2466211</v>
      </c>
      <c r="T231" t="s">
        <v>105</v>
      </c>
      <c r="U231" t="s">
        <v>105</v>
      </c>
      <c r="V231" t="s">
        <v>105</v>
      </c>
      <c r="W231" t="s">
        <v>105</v>
      </c>
      <c r="X231" t="s">
        <v>59</v>
      </c>
    </row>
    <row r="232" spans="1:26" x14ac:dyDescent="0.2">
      <c r="A232" t="s">
        <v>60</v>
      </c>
      <c r="B232">
        <v>2008</v>
      </c>
      <c r="C232" t="s">
        <v>14</v>
      </c>
      <c r="D232">
        <v>838</v>
      </c>
      <c r="E232">
        <v>6951</v>
      </c>
      <c r="F232">
        <f>D232+E232</f>
        <v>7789</v>
      </c>
      <c r="G232">
        <v>2873294</v>
      </c>
      <c r="H232">
        <v>1888472</v>
      </c>
      <c r="I232">
        <v>3225046</v>
      </c>
      <c r="J232">
        <v>3214282</v>
      </c>
      <c r="T232" t="s">
        <v>105</v>
      </c>
      <c r="U232" t="s">
        <v>105</v>
      </c>
      <c r="V232" t="s">
        <v>105</v>
      </c>
      <c r="W232" t="s">
        <v>105</v>
      </c>
      <c r="X232" t="s">
        <v>61</v>
      </c>
    </row>
    <row r="233" spans="1:26" x14ac:dyDescent="0.2">
      <c r="A233" t="s">
        <v>62</v>
      </c>
      <c r="B233">
        <v>2010</v>
      </c>
      <c r="C233" t="s">
        <v>14</v>
      </c>
      <c r="D233">
        <v>753</v>
      </c>
      <c r="E233">
        <v>4162</v>
      </c>
      <c r="F233">
        <f>D233+E233</f>
        <v>4915</v>
      </c>
      <c r="G233">
        <v>7133</v>
      </c>
      <c r="H233">
        <v>5422</v>
      </c>
      <c r="I233">
        <v>4365</v>
      </c>
      <c r="J233">
        <v>4472</v>
      </c>
      <c r="T233" t="s">
        <v>105</v>
      </c>
      <c r="U233" t="s">
        <v>105</v>
      </c>
      <c r="V233" t="s">
        <v>105</v>
      </c>
      <c r="W233" t="s">
        <v>105</v>
      </c>
      <c r="X233" t="s">
        <v>17</v>
      </c>
    </row>
    <row r="234" spans="1:26" x14ac:dyDescent="0.2">
      <c r="A234" t="s">
        <v>62</v>
      </c>
      <c r="B234">
        <v>2013</v>
      </c>
      <c r="C234" t="s">
        <v>14</v>
      </c>
      <c r="D234">
        <v>728</v>
      </c>
      <c r="E234">
        <v>4095</v>
      </c>
      <c r="F234">
        <f>D234+E234</f>
        <v>4823</v>
      </c>
      <c r="G234">
        <v>8114</v>
      </c>
      <c r="H234">
        <v>7033</v>
      </c>
      <c r="I234">
        <v>5523</v>
      </c>
      <c r="J234">
        <v>6234</v>
      </c>
      <c r="T234" t="s">
        <v>105</v>
      </c>
      <c r="U234" t="s">
        <v>105</v>
      </c>
      <c r="V234" t="s">
        <v>105</v>
      </c>
      <c r="W234" t="s">
        <v>105</v>
      </c>
      <c r="X234" t="s">
        <v>17</v>
      </c>
    </row>
    <row r="235" spans="1:26" x14ac:dyDescent="0.2">
      <c r="A235" t="s">
        <v>63</v>
      </c>
      <c r="B235">
        <v>1997</v>
      </c>
      <c r="C235" t="s">
        <v>14</v>
      </c>
      <c r="D235">
        <v>303</v>
      </c>
      <c r="E235">
        <v>2490</v>
      </c>
      <c r="F235">
        <f>D235+E235</f>
        <v>2793</v>
      </c>
      <c r="G235">
        <v>24812</v>
      </c>
      <c r="H235">
        <v>22659</v>
      </c>
      <c r="I235">
        <v>16070</v>
      </c>
      <c r="J235">
        <v>15911</v>
      </c>
      <c r="T235" t="s">
        <v>105</v>
      </c>
      <c r="U235" t="s">
        <v>105</v>
      </c>
      <c r="V235" t="s">
        <v>105</v>
      </c>
      <c r="W235" t="s">
        <v>105</v>
      </c>
      <c r="X235" t="s">
        <v>17</v>
      </c>
    </row>
    <row r="236" spans="1:26" x14ac:dyDescent="0.2">
      <c r="A236" t="s">
        <v>63</v>
      </c>
      <c r="B236">
        <v>2000</v>
      </c>
      <c r="C236" t="s">
        <v>14</v>
      </c>
      <c r="D236">
        <v>295</v>
      </c>
      <c r="E236">
        <v>2294</v>
      </c>
      <c r="F236">
        <f>D236+E236</f>
        <v>2589</v>
      </c>
      <c r="G236">
        <v>31202</v>
      </c>
      <c r="H236">
        <v>28046</v>
      </c>
      <c r="I236">
        <v>18482</v>
      </c>
      <c r="J236">
        <v>18799</v>
      </c>
      <c r="T236" t="s">
        <v>105</v>
      </c>
      <c r="U236" t="s">
        <v>105</v>
      </c>
      <c r="V236" t="s">
        <v>105</v>
      </c>
      <c r="W236" t="s">
        <v>105</v>
      </c>
      <c r="X236" t="s">
        <v>17</v>
      </c>
    </row>
    <row r="237" spans="1:26" x14ac:dyDescent="0.2">
      <c r="A237" t="s">
        <v>63</v>
      </c>
      <c r="B237">
        <v>2004</v>
      </c>
      <c r="C237" t="s">
        <v>14</v>
      </c>
      <c r="D237">
        <v>717</v>
      </c>
      <c r="E237">
        <v>3293</v>
      </c>
      <c r="F237">
        <f>D237+E237</f>
        <v>4010</v>
      </c>
      <c r="G237">
        <v>42194</v>
      </c>
      <c r="H237">
        <v>43716</v>
      </c>
      <c r="I237">
        <v>34912</v>
      </c>
      <c r="J237">
        <v>37731</v>
      </c>
      <c r="T237" t="s">
        <v>105</v>
      </c>
      <c r="U237" t="s">
        <v>105</v>
      </c>
      <c r="V237" t="s">
        <v>105</v>
      </c>
      <c r="W237" t="s">
        <v>105</v>
      </c>
      <c r="X237" t="s">
        <v>17</v>
      </c>
    </row>
    <row r="238" spans="1:26" x14ac:dyDescent="0.2">
      <c r="A238" t="s">
        <v>63</v>
      </c>
      <c r="B238">
        <v>2007</v>
      </c>
      <c r="C238" t="s">
        <v>14</v>
      </c>
      <c r="D238">
        <v>492</v>
      </c>
      <c r="E238">
        <v>3956</v>
      </c>
      <c r="F238">
        <f>D238+E238</f>
        <v>4448</v>
      </c>
      <c r="G238">
        <v>53481</v>
      </c>
      <c r="H238">
        <v>44953</v>
      </c>
      <c r="I238">
        <v>68296</v>
      </c>
      <c r="J238">
        <v>45317</v>
      </c>
      <c r="T238">
        <v>29.05</v>
      </c>
      <c r="U238">
        <v>23.26</v>
      </c>
      <c r="V238">
        <v>19.21</v>
      </c>
      <c r="W238">
        <v>16.29</v>
      </c>
      <c r="X238" t="s">
        <v>17</v>
      </c>
    </row>
    <row r="239" spans="1:26" x14ac:dyDescent="0.2">
      <c r="A239" t="s">
        <v>63</v>
      </c>
      <c r="B239">
        <v>2010</v>
      </c>
      <c r="C239" t="s">
        <v>14</v>
      </c>
      <c r="D239">
        <v>791</v>
      </c>
      <c r="E239">
        <v>5357</v>
      </c>
      <c r="F239">
        <f>D239+E239</f>
        <v>6148</v>
      </c>
      <c r="G239">
        <v>55550</v>
      </c>
      <c r="H239">
        <v>46931</v>
      </c>
      <c r="I239">
        <v>42153</v>
      </c>
      <c r="J239">
        <v>42555</v>
      </c>
      <c r="T239">
        <v>33.6</v>
      </c>
      <c r="U239">
        <v>24.1</v>
      </c>
      <c r="V239">
        <v>31</v>
      </c>
      <c r="W239">
        <v>18.329999999999998</v>
      </c>
      <c r="X239" t="s">
        <v>17</v>
      </c>
    </row>
    <row r="240" spans="1:26" x14ac:dyDescent="0.2">
      <c r="A240" t="s">
        <v>63</v>
      </c>
      <c r="B240">
        <v>2013</v>
      </c>
      <c r="C240" t="s">
        <v>14</v>
      </c>
      <c r="D240">
        <v>591</v>
      </c>
      <c r="E240">
        <v>3784</v>
      </c>
      <c r="F240">
        <f>D240+E240</f>
        <v>4375</v>
      </c>
      <c r="G240">
        <v>60710</v>
      </c>
      <c r="H240">
        <v>49288</v>
      </c>
      <c r="I240">
        <v>37589</v>
      </c>
      <c r="J240">
        <v>48500</v>
      </c>
      <c r="T240">
        <v>38.68</v>
      </c>
      <c r="U240">
        <v>25.63</v>
      </c>
      <c r="V240">
        <v>23.17</v>
      </c>
      <c r="W240">
        <v>22.48</v>
      </c>
      <c r="X240" t="s">
        <v>17</v>
      </c>
    </row>
    <row r="241" spans="1:24" x14ac:dyDescent="0.2">
      <c r="A241" t="s">
        <v>63</v>
      </c>
      <c r="B241">
        <v>2004</v>
      </c>
      <c r="C241" t="s">
        <v>18</v>
      </c>
      <c r="D241">
        <v>131</v>
      </c>
      <c r="E241">
        <v>3879</v>
      </c>
      <c r="F241">
        <f>D241+E241</f>
        <v>4010</v>
      </c>
      <c r="G241">
        <v>27247</v>
      </c>
      <c r="H241">
        <v>43991</v>
      </c>
      <c r="I241">
        <v>18691</v>
      </c>
      <c r="J241">
        <v>37590</v>
      </c>
      <c r="T241" t="s">
        <v>105</v>
      </c>
      <c r="U241" t="s">
        <v>105</v>
      </c>
      <c r="V241" t="s">
        <v>105</v>
      </c>
      <c r="W241" t="s">
        <v>105</v>
      </c>
      <c r="X241" t="s">
        <v>17</v>
      </c>
    </row>
    <row r="242" spans="1:24" x14ac:dyDescent="0.2">
      <c r="A242" t="s">
        <v>63</v>
      </c>
      <c r="B242">
        <v>2013</v>
      </c>
      <c r="C242" t="s">
        <v>18</v>
      </c>
      <c r="D242">
        <v>130</v>
      </c>
      <c r="E242">
        <v>4245</v>
      </c>
      <c r="F242">
        <f>D242+E242</f>
        <v>4375</v>
      </c>
      <c r="G242">
        <v>28660</v>
      </c>
      <c r="H242">
        <v>51502</v>
      </c>
      <c r="I242">
        <v>19791</v>
      </c>
      <c r="J242">
        <v>47765</v>
      </c>
      <c r="T242">
        <v>20.2</v>
      </c>
      <c r="U242">
        <v>27.58</v>
      </c>
      <c r="V242">
        <v>14.92</v>
      </c>
      <c r="W242">
        <v>23.17</v>
      </c>
      <c r="X242" t="s">
        <v>17</v>
      </c>
    </row>
    <row r="243" spans="1:24" x14ac:dyDescent="0.2">
      <c r="A243" t="s">
        <v>64</v>
      </c>
      <c r="B243">
        <v>1984</v>
      </c>
      <c r="C243" t="s">
        <v>14</v>
      </c>
      <c r="D243">
        <v>606</v>
      </c>
      <c r="E243">
        <v>6639</v>
      </c>
      <c r="F243">
        <f>D243+E243</f>
        <v>7245</v>
      </c>
      <c r="G243">
        <v>414</v>
      </c>
      <c r="H243">
        <v>193</v>
      </c>
      <c r="I243">
        <v>238</v>
      </c>
      <c r="J243">
        <v>284</v>
      </c>
      <c r="T243" t="s">
        <v>105</v>
      </c>
      <c r="U243" t="s">
        <v>105</v>
      </c>
      <c r="V243" t="s">
        <v>105</v>
      </c>
      <c r="W243" t="s">
        <v>105</v>
      </c>
      <c r="X243" t="s">
        <v>65</v>
      </c>
    </row>
    <row r="244" spans="1:24" x14ac:dyDescent="0.2">
      <c r="A244" t="s">
        <v>64</v>
      </c>
      <c r="B244">
        <v>1989</v>
      </c>
      <c r="C244" t="s">
        <v>14</v>
      </c>
      <c r="D244">
        <v>1706</v>
      </c>
      <c r="E244">
        <v>16925</v>
      </c>
      <c r="F244">
        <f>D244+E244</f>
        <v>18631</v>
      </c>
      <c r="G244">
        <v>7022</v>
      </c>
      <c r="H244">
        <v>3600</v>
      </c>
      <c r="I244">
        <v>5152</v>
      </c>
      <c r="J244">
        <v>5713</v>
      </c>
      <c r="T244" t="s">
        <v>105</v>
      </c>
      <c r="U244" t="s">
        <v>105</v>
      </c>
      <c r="V244" t="s">
        <v>105</v>
      </c>
      <c r="W244" t="s">
        <v>105</v>
      </c>
      <c r="X244" t="s">
        <v>65</v>
      </c>
    </row>
    <row r="245" spans="1:24" x14ac:dyDescent="0.2">
      <c r="A245" t="s">
        <v>64</v>
      </c>
      <c r="B245">
        <v>1992</v>
      </c>
      <c r="C245" t="s">
        <v>14</v>
      </c>
      <c r="D245">
        <v>1219</v>
      </c>
      <c r="E245">
        <v>16340</v>
      </c>
      <c r="F245">
        <f>D245+E245</f>
        <v>17559</v>
      </c>
      <c r="G245">
        <v>14748</v>
      </c>
      <c r="H245">
        <v>5838</v>
      </c>
      <c r="I245">
        <v>11512</v>
      </c>
      <c r="J245">
        <v>10590</v>
      </c>
      <c r="T245" t="s">
        <v>105</v>
      </c>
      <c r="U245" t="s">
        <v>105</v>
      </c>
      <c r="V245" t="s">
        <v>105</v>
      </c>
      <c r="W245" t="s">
        <v>105</v>
      </c>
      <c r="X245" t="s">
        <v>65</v>
      </c>
    </row>
    <row r="246" spans="1:24" x14ac:dyDescent="0.2">
      <c r="A246" t="s">
        <v>64</v>
      </c>
      <c r="B246">
        <v>1994</v>
      </c>
      <c r="C246" t="s">
        <v>14</v>
      </c>
      <c r="D246">
        <v>1606</v>
      </c>
      <c r="E246">
        <v>19930</v>
      </c>
      <c r="F246">
        <f>D246+E246</f>
        <v>21536</v>
      </c>
      <c r="G246">
        <v>20642</v>
      </c>
      <c r="H246">
        <v>7068</v>
      </c>
      <c r="I246">
        <v>19731</v>
      </c>
      <c r="J246">
        <v>16075</v>
      </c>
      <c r="T246" t="s">
        <v>105</v>
      </c>
      <c r="U246" t="s">
        <v>105</v>
      </c>
      <c r="V246" t="s">
        <v>105</v>
      </c>
      <c r="W246" t="s">
        <v>105</v>
      </c>
      <c r="X246" t="s">
        <v>66</v>
      </c>
    </row>
    <row r="247" spans="1:24" x14ac:dyDescent="0.2">
      <c r="A247" t="s">
        <v>64</v>
      </c>
      <c r="B247">
        <v>1996</v>
      </c>
      <c r="C247" t="s">
        <v>14</v>
      </c>
      <c r="D247">
        <v>1754</v>
      </c>
      <c r="E247">
        <v>21610</v>
      </c>
      <c r="F247">
        <f>D247+E247</f>
        <v>23364</v>
      </c>
      <c r="G247">
        <v>28414</v>
      </c>
      <c r="H247">
        <v>9532</v>
      </c>
      <c r="I247">
        <v>23573</v>
      </c>
      <c r="J247">
        <v>17831</v>
      </c>
      <c r="T247" t="s">
        <v>105</v>
      </c>
      <c r="U247" t="s">
        <v>105</v>
      </c>
      <c r="V247" t="s">
        <v>105</v>
      </c>
      <c r="W247" t="s">
        <v>105</v>
      </c>
      <c r="X247" t="s">
        <v>66</v>
      </c>
    </row>
    <row r="248" spans="1:24" x14ac:dyDescent="0.2">
      <c r="A248" t="s">
        <v>64</v>
      </c>
      <c r="B248">
        <v>1998</v>
      </c>
      <c r="C248" t="s">
        <v>14</v>
      </c>
      <c r="D248">
        <v>1224</v>
      </c>
      <c r="E248">
        <v>15180</v>
      </c>
      <c r="F248">
        <f>D248+E248</f>
        <v>16404</v>
      </c>
      <c r="G248">
        <v>47879</v>
      </c>
      <c r="H248">
        <v>24357</v>
      </c>
      <c r="I248">
        <v>47348</v>
      </c>
      <c r="J248">
        <v>58300</v>
      </c>
      <c r="T248" t="s">
        <v>105</v>
      </c>
      <c r="U248" t="s">
        <v>105</v>
      </c>
      <c r="V248" t="s">
        <v>105</v>
      </c>
      <c r="W248" t="s">
        <v>105</v>
      </c>
      <c r="X248" t="s">
        <v>66</v>
      </c>
    </row>
    <row r="249" spans="1:24" x14ac:dyDescent="0.2">
      <c r="A249" t="s">
        <v>64</v>
      </c>
      <c r="B249">
        <v>2000</v>
      </c>
      <c r="C249" t="s">
        <v>14</v>
      </c>
      <c r="D249">
        <v>1415</v>
      </c>
      <c r="E249">
        <v>13659</v>
      </c>
      <c r="F249">
        <f>D249+E249</f>
        <v>15074</v>
      </c>
      <c r="G249">
        <v>55150</v>
      </c>
      <c r="H249">
        <v>34758</v>
      </c>
      <c r="I249">
        <v>47479</v>
      </c>
      <c r="J249">
        <v>62563</v>
      </c>
      <c r="T249" t="s">
        <v>105</v>
      </c>
      <c r="U249" t="s">
        <v>105</v>
      </c>
      <c r="V249" t="s">
        <v>105</v>
      </c>
      <c r="W249" t="s">
        <v>105</v>
      </c>
      <c r="X249" t="s">
        <v>66</v>
      </c>
    </row>
    <row r="250" spans="1:24" x14ac:dyDescent="0.2">
      <c r="A250" t="s">
        <v>64</v>
      </c>
      <c r="B250">
        <v>2002</v>
      </c>
      <c r="C250" t="s">
        <v>14</v>
      </c>
      <c r="D250">
        <v>2516</v>
      </c>
      <c r="E250">
        <v>23692</v>
      </c>
      <c r="F250">
        <f>D250+E250</f>
        <v>26208</v>
      </c>
      <c r="G250">
        <v>66781</v>
      </c>
      <c r="H250">
        <v>37096</v>
      </c>
      <c r="I250">
        <v>62218</v>
      </c>
      <c r="J250">
        <v>51640</v>
      </c>
      <c r="T250" t="s">
        <v>105</v>
      </c>
      <c r="U250" t="s">
        <v>105</v>
      </c>
      <c r="V250" t="s">
        <v>105</v>
      </c>
      <c r="W250" t="s">
        <v>105</v>
      </c>
      <c r="X250" t="s">
        <v>66</v>
      </c>
    </row>
    <row r="251" spans="1:24" x14ac:dyDescent="0.2">
      <c r="A251" t="s">
        <v>64</v>
      </c>
      <c r="B251">
        <v>2004</v>
      </c>
      <c r="C251" t="s">
        <v>14</v>
      </c>
      <c r="D251">
        <v>3981</v>
      </c>
      <c r="E251">
        <v>32922</v>
      </c>
      <c r="F251">
        <f>D251+E251</f>
        <v>36903</v>
      </c>
      <c r="G251">
        <v>75181</v>
      </c>
      <c r="H251">
        <v>47118</v>
      </c>
      <c r="I251">
        <v>148827</v>
      </c>
      <c r="J251">
        <v>79680</v>
      </c>
      <c r="T251" t="s">
        <v>105</v>
      </c>
      <c r="U251" t="s">
        <v>105</v>
      </c>
      <c r="V251" t="s">
        <v>105</v>
      </c>
      <c r="W251" t="s">
        <v>105</v>
      </c>
      <c r="X251" t="s">
        <v>66</v>
      </c>
    </row>
    <row r="252" spans="1:24" x14ac:dyDescent="0.2">
      <c r="A252" t="s">
        <v>64</v>
      </c>
      <c r="B252">
        <v>2008</v>
      </c>
      <c r="C252" t="s">
        <v>14</v>
      </c>
      <c r="D252">
        <v>2291</v>
      </c>
      <c r="E252">
        <v>48073</v>
      </c>
      <c r="F252">
        <f>D252+E252</f>
        <v>50364</v>
      </c>
      <c r="G252">
        <v>120881</v>
      </c>
      <c r="H252">
        <v>57781</v>
      </c>
      <c r="I252">
        <v>166479</v>
      </c>
      <c r="J252">
        <v>141878</v>
      </c>
      <c r="T252" t="s">
        <v>105</v>
      </c>
      <c r="U252" t="s">
        <v>105</v>
      </c>
      <c r="V252" t="s">
        <v>105</v>
      </c>
      <c r="W252" t="s">
        <v>105</v>
      </c>
      <c r="X252" t="s">
        <v>66</v>
      </c>
    </row>
    <row r="253" spans="1:24" x14ac:dyDescent="0.2">
      <c r="A253" t="s">
        <v>64</v>
      </c>
      <c r="B253">
        <v>2010</v>
      </c>
      <c r="C253" t="s">
        <v>14</v>
      </c>
      <c r="D253">
        <v>2465</v>
      </c>
      <c r="E253">
        <v>42096</v>
      </c>
      <c r="F253">
        <f>D253+E253</f>
        <v>44561</v>
      </c>
      <c r="G253">
        <v>114720</v>
      </c>
      <c r="H253">
        <v>50555</v>
      </c>
      <c r="I253">
        <v>94433</v>
      </c>
      <c r="J253">
        <v>89243</v>
      </c>
      <c r="T253" t="s">
        <v>105</v>
      </c>
      <c r="U253" t="s">
        <v>105</v>
      </c>
      <c r="V253" t="s">
        <v>105</v>
      </c>
      <c r="W253" t="s">
        <v>105</v>
      </c>
      <c r="X253" t="s">
        <v>66</v>
      </c>
    </row>
    <row r="254" spans="1:24" x14ac:dyDescent="0.2">
      <c r="A254" t="s">
        <v>64</v>
      </c>
      <c r="B254">
        <v>2012</v>
      </c>
      <c r="C254" t="s">
        <v>14</v>
      </c>
      <c r="D254">
        <v>616</v>
      </c>
      <c r="E254">
        <v>14456</v>
      </c>
      <c r="F254">
        <f>D254+E254</f>
        <v>15072</v>
      </c>
      <c r="G254">
        <v>118631</v>
      </c>
      <c r="H254">
        <v>49641</v>
      </c>
      <c r="I254">
        <v>97594</v>
      </c>
      <c r="J254">
        <v>89002</v>
      </c>
      <c r="T254" t="s">
        <v>105</v>
      </c>
      <c r="U254" t="s">
        <v>105</v>
      </c>
      <c r="V254" t="s">
        <v>105</v>
      </c>
      <c r="W254" t="s">
        <v>105</v>
      </c>
      <c r="X254" t="s">
        <v>66</v>
      </c>
    </row>
    <row r="255" spans="1:24" x14ac:dyDescent="0.2">
      <c r="A255" t="s">
        <v>64</v>
      </c>
      <c r="B255">
        <v>2004</v>
      </c>
      <c r="C255" t="s">
        <v>18</v>
      </c>
      <c r="D255">
        <v>139</v>
      </c>
      <c r="E255">
        <v>36764</v>
      </c>
      <c r="F255">
        <f>D255+E255</f>
        <v>36903</v>
      </c>
      <c r="G255">
        <v>50410</v>
      </c>
      <c r="H255">
        <v>50145</v>
      </c>
      <c r="I255">
        <v>87737</v>
      </c>
      <c r="J255">
        <v>90169</v>
      </c>
      <c r="T255" t="s">
        <v>105</v>
      </c>
      <c r="U255" t="s">
        <v>105</v>
      </c>
      <c r="V255" t="s">
        <v>105</v>
      </c>
      <c r="W255" t="s">
        <v>105</v>
      </c>
      <c r="X255" t="s">
        <v>66</v>
      </c>
    </row>
    <row r="256" spans="1:24" x14ac:dyDescent="0.2">
      <c r="A256" t="s">
        <v>64</v>
      </c>
      <c r="B256">
        <v>2008</v>
      </c>
      <c r="C256" t="s">
        <v>18</v>
      </c>
      <c r="D256">
        <v>600</v>
      </c>
      <c r="E256">
        <v>49764</v>
      </c>
      <c r="F256">
        <f>D256+E256</f>
        <v>50364</v>
      </c>
      <c r="G256">
        <v>50992</v>
      </c>
      <c r="H256">
        <v>60768</v>
      </c>
      <c r="I256">
        <v>45023</v>
      </c>
      <c r="J256">
        <v>144466</v>
      </c>
      <c r="T256" t="s">
        <v>105</v>
      </c>
      <c r="U256" t="s">
        <v>105</v>
      </c>
      <c r="V256" t="s">
        <v>105</v>
      </c>
      <c r="W256" t="s">
        <v>105</v>
      </c>
      <c r="X256" t="s">
        <v>66</v>
      </c>
    </row>
    <row r="257" spans="1:24" x14ac:dyDescent="0.2">
      <c r="A257" t="s">
        <v>64</v>
      </c>
      <c r="B257">
        <v>2010</v>
      </c>
      <c r="C257" t="s">
        <v>18</v>
      </c>
      <c r="D257">
        <v>557</v>
      </c>
      <c r="E257">
        <v>44044</v>
      </c>
      <c r="F257">
        <f>D257+E257</f>
        <v>44601</v>
      </c>
      <c r="G257">
        <v>60849</v>
      </c>
      <c r="H257">
        <v>54019</v>
      </c>
      <c r="I257">
        <v>54870</v>
      </c>
      <c r="J257">
        <v>91091</v>
      </c>
      <c r="T257" t="s">
        <v>105</v>
      </c>
      <c r="U257" t="s">
        <v>105</v>
      </c>
      <c r="V257" t="s">
        <v>105</v>
      </c>
      <c r="W257" t="s">
        <v>105</v>
      </c>
      <c r="X257" t="s">
        <v>66</v>
      </c>
    </row>
    <row r="258" spans="1:24" x14ac:dyDescent="0.2">
      <c r="A258" t="s">
        <v>64</v>
      </c>
      <c r="B258">
        <v>2012</v>
      </c>
      <c r="C258" t="s">
        <v>18</v>
      </c>
      <c r="D258">
        <v>194</v>
      </c>
      <c r="E258">
        <v>14878</v>
      </c>
      <c r="F258">
        <f>D258+E258</f>
        <v>15072</v>
      </c>
      <c r="G258">
        <v>57025</v>
      </c>
      <c r="H258">
        <v>52401</v>
      </c>
      <c r="I258">
        <v>54375</v>
      </c>
      <c r="J258">
        <v>90779</v>
      </c>
      <c r="T258" t="s">
        <v>105</v>
      </c>
      <c r="U258" t="s">
        <v>105</v>
      </c>
      <c r="V258" t="s">
        <v>105</v>
      </c>
      <c r="W258" t="s">
        <v>105</v>
      </c>
      <c r="X258" t="s">
        <v>66</v>
      </c>
    </row>
    <row r="259" spans="1:24" x14ac:dyDescent="0.2">
      <c r="A259" t="s">
        <v>67</v>
      </c>
      <c r="B259">
        <v>1990</v>
      </c>
      <c r="C259" t="s">
        <v>14</v>
      </c>
      <c r="D259">
        <v>601</v>
      </c>
      <c r="E259">
        <v>3233</v>
      </c>
      <c r="F259">
        <f>D259+E259</f>
        <v>3834</v>
      </c>
      <c r="G259">
        <v>17705</v>
      </c>
      <c r="H259">
        <v>19950</v>
      </c>
      <c r="I259">
        <v>12601</v>
      </c>
      <c r="J259">
        <v>15441</v>
      </c>
      <c r="T259" t="s">
        <v>105</v>
      </c>
      <c r="U259" t="s">
        <v>105</v>
      </c>
      <c r="V259" t="s">
        <v>105</v>
      </c>
      <c r="W259" t="s">
        <v>105</v>
      </c>
      <c r="X259" t="s">
        <v>17</v>
      </c>
    </row>
    <row r="260" spans="1:24" x14ac:dyDescent="0.2">
      <c r="A260" t="s">
        <v>67</v>
      </c>
      <c r="B260">
        <v>1993</v>
      </c>
      <c r="C260" t="s">
        <v>14</v>
      </c>
      <c r="D260">
        <v>1156</v>
      </c>
      <c r="E260">
        <v>4208</v>
      </c>
      <c r="F260">
        <f>D260+E260</f>
        <v>5364</v>
      </c>
      <c r="G260">
        <v>15267</v>
      </c>
      <c r="H260">
        <v>19874</v>
      </c>
      <c r="I260">
        <v>13246</v>
      </c>
      <c r="J260">
        <v>14953</v>
      </c>
      <c r="T260" t="s">
        <v>105</v>
      </c>
      <c r="U260" t="s">
        <v>105</v>
      </c>
      <c r="V260" t="s">
        <v>105</v>
      </c>
      <c r="W260" t="s">
        <v>105</v>
      </c>
      <c r="X260" t="s">
        <v>17</v>
      </c>
    </row>
    <row r="261" spans="1:24" x14ac:dyDescent="0.2">
      <c r="A261" t="s">
        <v>67</v>
      </c>
      <c r="B261">
        <v>1999</v>
      </c>
      <c r="C261" t="s">
        <v>14</v>
      </c>
      <c r="D261">
        <v>587</v>
      </c>
      <c r="E261">
        <v>3878</v>
      </c>
      <c r="F261">
        <f>D261+E261</f>
        <v>4465</v>
      </c>
      <c r="G261">
        <v>22269</v>
      </c>
      <c r="H261">
        <v>26959</v>
      </c>
      <c r="I261">
        <v>11952</v>
      </c>
      <c r="J261">
        <v>17773</v>
      </c>
      <c r="T261" t="s">
        <v>105</v>
      </c>
      <c r="U261" t="s">
        <v>105</v>
      </c>
      <c r="V261" t="s">
        <v>105</v>
      </c>
      <c r="W261" t="s">
        <v>105</v>
      </c>
      <c r="X261" t="s">
        <v>17</v>
      </c>
    </row>
    <row r="262" spans="1:24" x14ac:dyDescent="0.2">
      <c r="A262" t="s">
        <v>67</v>
      </c>
      <c r="B262">
        <v>2004</v>
      </c>
      <c r="C262" t="s">
        <v>14</v>
      </c>
      <c r="D262">
        <v>870</v>
      </c>
      <c r="E262">
        <v>8951</v>
      </c>
      <c r="F262">
        <f>D262+E262</f>
        <v>9821</v>
      </c>
      <c r="G262">
        <v>29297</v>
      </c>
      <c r="H262">
        <v>31827</v>
      </c>
      <c r="I262">
        <v>22770</v>
      </c>
      <c r="J262">
        <v>24630</v>
      </c>
      <c r="T262" t="s">
        <v>105</v>
      </c>
      <c r="U262" t="s">
        <v>105</v>
      </c>
      <c r="V262" t="s">
        <v>105</v>
      </c>
      <c r="W262" t="s">
        <v>105</v>
      </c>
      <c r="X262" t="s">
        <v>17</v>
      </c>
    </row>
    <row r="263" spans="1:24" x14ac:dyDescent="0.2">
      <c r="A263" t="s">
        <v>67</v>
      </c>
      <c r="B263">
        <v>2007</v>
      </c>
      <c r="C263" t="s">
        <v>14</v>
      </c>
      <c r="D263">
        <v>1206</v>
      </c>
      <c r="E263">
        <v>11002</v>
      </c>
      <c r="F263">
        <f>D263+E263</f>
        <v>12208</v>
      </c>
      <c r="G263">
        <v>31681</v>
      </c>
      <c r="H263">
        <v>36945</v>
      </c>
      <c r="I263">
        <v>25389</v>
      </c>
      <c r="J263">
        <v>34004</v>
      </c>
      <c r="T263">
        <v>23.13</v>
      </c>
      <c r="U263">
        <v>22.27</v>
      </c>
      <c r="V263">
        <v>18.89</v>
      </c>
      <c r="W263">
        <v>25.69</v>
      </c>
      <c r="X263" t="s">
        <v>17</v>
      </c>
    </row>
    <row r="264" spans="1:24" x14ac:dyDescent="0.2">
      <c r="A264" t="s">
        <v>67</v>
      </c>
      <c r="B264">
        <v>2010</v>
      </c>
      <c r="C264" t="s">
        <v>14</v>
      </c>
      <c r="D264">
        <v>1170</v>
      </c>
      <c r="E264">
        <v>10856</v>
      </c>
      <c r="F264">
        <f>D264+E264</f>
        <v>12026</v>
      </c>
      <c r="G264">
        <v>34758</v>
      </c>
      <c r="H264">
        <v>39470</v>
      </c>
      <c r="I264">
        <v>25965</v>
      </c>
      <c r="J264">
        <v>34389</v>
      </c>
      <c r="T264">
        <v>24.5</v>
      </c>
      <c r="U264">
        <v>22.31</v>
      </c>
      <c r="V264">
        <v>25.8</v>
      </c>
      <c r="W264">
        <v>21.19</v>
      </c>
      <c r="X264" t="s">
        <v>17</v>
      </c>
    </row>
    <row r="265" spans="1:24" x14ac:dyDescent="0.2">
      <c r="A265" t="s">
        <v>67</v>
      </c>
      <c r="B265">
        <v>2013</v>
      </c>
      <c r="C265" t="s">
        <v>14</v>
      </c>
      <c r="D265">
        <v>1123</v>
      </c>
      <c r="E265">
        <v>10334</v>
      </c>
      <c r="F265">
        <f>D265+E265</f>
        <v>11457</v>
      </c>
      <c r="G265">
        <v>33902</v>
      </c>
      <c r="H265">
        <v>40067</v>
      </c>
      <c r="I265">
        <v>24907</v>
      </c>
      <c r="J265">
        <v>36442</v>
      </c>
      <c r="T265">
        <v>24.91</v>
      </c>
      <c r="U265">
        <v>23.26</v>
      </c>
      <c r="V265">
        <v>19.78</v>
      </c>
      <c r="W265">
        <v>23.44</v>
      </c>
      <c r="X265" t="s">
        <v>17</v>
      </c>
    </row>
    <row r="266" spans="1:24" x14ac:dyDescent="0.2">
      <c r="A266" t="s">
        <v>67</v>
      </c>
      <c r="B266">
        <v>1990</v>
      </c>
      <c r="C266" t="s">
        <v>18</v>
      </c>
      <c r="D266">
        <v>63</v>
      </c>
      <c r="E266">
        <v>3771</v>
      </c>
      <c r="F266">
        <f>D266+E266</f>
        <v>3834</v>
      </c>
      <c r="G266">
        <v>18860</v>
      </c>
      <c r="H266">
        <v>19611</v>
      </c>
      <c r="I266">
        <v>9083</v>
      </c>
      <c r="J266">
        <v>15132</v>
      </c>
      <c r="T266" t="s">
        <v>105</v>
      </c>
      <c r="U266" t="s">
        <v>105</v>
      </c>
      <c r="V266" t="s">
        <v>105</v>
      </c>
      <c r="W266" t="s">
        <v>105</v>
      </c>
      <c r="X266" t="s">
        <v>17</v>
      </c>
    </row>
    <row r="267" spans="1:24" x14ac:dyDescent="0.2">
      <c r="A267" t="s">
        <v>67</v>
      </c>
      <c r="B267">
        <v>1993</v>
      </c>
      <c r="C267" t="s">
        <v>18</v>
      </c>
      <c r="D267">
        <v>110</v>
      </c>
      <c r="E267">
        <v>5254</v>
      </c>
      <c r="F267">
        <f>D267+E267</f>
        <v>5364</v>
      </c>
      <c r="G267">
        <v>17382</v>
      </c>
      <c r="H267">
        <v>18913</v>
      </c>
      <c r="I267">
        <v>8175</v>
      </c>
      <c r="J267">
        <v>14829</v>
      </c>
      <c r="T267" t="s">
        <v>105</v>
      </c>
      <c r="U267" t="s">
        <v>105</v>
      </c>
      <c r="V267" t="s">
        <v>105</v>
      </c>
      <c r="W267" t="s">
        <v>105</v>
      </c>
      <c r="X267" t="s">
        <v>17</v>
      </c>
    </row>
    <row r="268" spans="1:24" x14ac:dyDescent="0.2">
      <c r="A268" t="s">
        <v>67</v>
      </c>
      <c r="B268">
        <v>1999</v>
      </c>
      <c r="C268" t="s">
        <v>18</v>
      </c>
      <c r="D268">
        <v>294</v>
      </c>
      <c r="E268">
        <v>4171</v>
      </c>
      <c r="F268">
        <f>D268+E268</f>
        <v>4465</v>
      </c>
      <c r="G268">
        <v>18368</v>
      </c>
      <c r="H268">
        <v>26902</v>
      </c>
      <c r="I268">
        <v>12544</v>
      </c>
      <c r="J268">
        <v>17337</v>
      </c>
      <c r="T268" t="s">
        <v>105</v>
      </c>
      <c r="U268" t="s">
        <v>105</v>
      </c>
      <c r="V268" t="s">
        <v>105</v>
      </c>
      <c r="W268" t="s">
        <v>105</v>
      </c>
      <c r="X268" t="s">
        <v>17</v>
      </c>
    </row>
    <row r="269" spans="1:24" x14ac:dyDescent="0.2">
      <c r="A269" t="s">
        <v>68</v>
      </c>
      <c r="B269">
        <v>1979</v>
      </c>
      <c r="C269" t="s">
        <v>14</v>
      </c>
      <c r="D269">
        <v>1603</v>
      </c>
      <c r="E269">
        <v>8456</v>
      </c>
      <c r="F269">
        <f>D269+E269</f>
        <v>10059</v>
      </c>
      <c r="G269">
        <v>64883</v>
      </c>
      <c r="H269">
        <v>79398</v>
      </c>
      <c r="I269">
        <v>44809</v>
      </c>
      <c r="J269">
        <v>111690</v>
      </c>
      <c r="T269" t="s">
        <v>105</v>
      </c>
      <c r="U269" t="s">
        <v>105</v>
      </c>
      <c r="V269" t="s">
        <v>105</v>
      </c>
      <c r="W269" t="s">
        <v>105</v>
      </c>
      <c r="X269" t="s">
        <v>69</v>
      </c>
    </row>
    <row r="270" spans="1:24" x14ac:dyDescent="0.2">
      <c r="A270" t="s">
        <v>70</v>
      </c>
      <c r="B270">
        <v>2007</v>
      </c>
      <c r="C270" t="s">
        <v>14</v>
      </c>
      <c r="D270">
        <v>1892</v>
      </c>
      <c r="E270">
        <v>18193</v>
      </c>
      <c r="F270">
        <f>D270+E270</f>
        <v>20085</v>
      </c>
      <c r="G270">
        <v>5845</v>
      </c>
      <c r="H270">
        <v>4081</v>
      </c>
      <c r="I270">
        <v>7314</v>
      </c>
      <c r="J270">
        <v>5993</v>
      </c>
      <c r="T270" t="s">
        <v>105</v>
      </c>
      <c r="U270" t="s">
        <v>105</v>
      </c>
      <c r="V270" t="s">
        <v>105</v>
      </c>
      <c r="W270" t="s">
        <v>105</v>
      </c>
      <c r="X270" t="s">
        <v>71</v>
      </c>
    </row>
    <row r="271" spans="1:24" x14ac:dyDescent="0.2">
      <c r="A271" t="s">
        <v>70</v>
      </c>
      <c r="B271">
        <v>2010</v>
      </c>
      <c r="C271" t="s">
        <v>14</v>
      </c>
      <c r="D271">
        <v>2024</v>
      </c>
      <c r="E271">
        <v>18075</v>
      </c>
      <c r="F271">
        <f>D271+E271</f>
        <v>20099</v>
      </c>
      <c r="G271">
        <v>6826</v>
      </c>
      <c r="H271">
        <v>4919</v>
      </c>
      <c r="I271">
        <v>7924</v>
      </c>
      <c r="J271">
        <v>7651</v>
      </c>
      <c r="T271" t="s">
        <v>105</v>
      </c>
      <c r="U271" t="s">
        <v>105</v>
      </c>
      <c r="V271" t="s">
        <v>105</v>
      </c>
      <c r="W271" t="s">
        <v>105</v>
      </c>
      <c r="X271" t="s">
        <v>71</v>
      </c>
    </row>
    <row r="272" spans="1:24" x14ac:dyDescent="0.2">
      <c r="A272" t="s">
        <v>70</v>
      </c>
      <c r="B272">
        <v>2013</v>
      </c>
      <c r="C272" t="s">
        <v>14</v>
      </c>
      <c r="D272">
        <v>1854</v>
      </c>
      <c r="E272">
        <v>17122</v>
      </c>
      <c r="F272">
        <f>D272+E272</f>
        <v>18976</v>
      </c>
      <c r="G272">
        <v>8348</v>
      </c>
      <c r="H272">
        <v>5841</v>
      </c>
      <c r="I272">
        <v>8074</v>
      </c>
      <c r="J272">
        <v>8515</v>
      </c>
      <c r="T272" t="s">
        <v>105</v>
      </c>
      <c r="U272" t="s">
        <v>105</v>
      </c>
      <c r="V272" t="s">
        <v>105</v>
      </c>
      <c r="W272" t="s">
        <v>105</v>
      </c>
      <c r="X272" t="s">
        <v>71</v>
      </c>
    </row>
    <row r="273" spans="1:24" x14ac:dyDescent="0.2">
      <c r="A273" t="s">
        <v>70</v>
      </c>
      <c r="B273">
        <v>2007</v>
      </c>
      <c r="C273" t="s">
        <v>18</v>
      </c>
      <c r="D273">
        <v>283</v>
      </c>
      <c r="E273">
        <v>19802</v>
      </c>
      <c r="F273">
        <f>D273+E273</f>
        <v>20085</v>
      </c>
      <c r="G273">
        <v>2409</v>
      </c>
      <c r="H273">
        <v>4273</v>
      </c>
      <c r="I273">
        <v>2721</v>
      </c>
      <c r="J273">
        <v>6182</v>
      </c>
      <c r="T273" t="s">
        <v>105</v>
      </c>
      <c r="U273" t="s">
        <v>105</v>
      </c>
      <c r="V273" t="s">
        <v>105</v>
      </c>
      <c r="W273" t="s">
        <v>105</v>
      </c>
      <c r="X273" t="s">
        <v>71</v>
      </c>
    </row>
    <row r="274" spans="1:24" x14ac:dyDescent="0.2">
      <c r="A274" t="s">
        <v>70</v>
      </c>
      <c r="B274">
        <v>2010</v>
      </c>
      <c r="C274" t="s">
        <v>18</v>
      </c>
      <c r="D274">
        <v>350</v>
      </c>
      <c r="E274">
        <v>19749</v>
      </c>
      <c r="F274">
        <f>D274+E274</f>
        <v>20099</v>
      </c>
      <c r="G274">
        <v>2600</v>
      </c>
      <c r="H274">
        <v>5156</v>
      </c>
      <c r="I274">
        <v>3188</v>
      </c>
      <c r="J274">
        <v>7749</v>
      </c>
      <c r="T274" t="s">
        <v>105</v>
      </c>
      <c r="U274" t="s">
        <v>105</v>
      </c>
      <c r="V274" t="s">
        <v>105</v>
      </c>
      <c r="W274" t="s">
        <v>105</v>
      </c>
      <c r="X274" t="s">
        <v>71</v>
      </c>
    </row>
    <row r="275" spans="1:24" x14ac:dyDescent="0.2">
      <c r="A275" t="s">
        <v>70</v>
      </c>
      <c r="B275">
        <v>2013</v>
      </c>
      <c r="C275" t="s">
        <v>18</v>
      </c>
      <c r="D275">
        <v>261</v>
      </c>
      <c r="E275">
        <v>18715</v>
      </c>
      <c r="F275">
        <f>D275+E275</f>
        <v>18976</v>
      </c>
      <c r="G275">
        <v>2738</v>
      </c>
      <c r="H275">
        <v>6133</v>
      </c>
      <c r="I275">
        <v>2907</v>
      </c>
      <c r="J275">
        <v>8549</v>
      </c>
      <c r="T275" t="s">
        <v>105</v>
      </c>
      <c r="U275" t="s">
        <v>105</v>
      </c>
      <c r="V275" t="s">
        <v>105</v>
      </c>
      <c r="W275" t="s">
        <v>105</v>
      </c>
      <c r="X275" t="s">
        <v>71</v>
      </c>
    </row>
    <row r="276" spans="1:24" x14ac:dyDescent="0.2">
      <c r="A276" t="s">
        <v>72</v>
      </c>
      <c r="B276">
        <v>2013</v>
      </c>
      <c r="C276" t="s">
        <v>14</v>
      </c>
      <c r="D276">
        <v>909</v>
      </c>
      <c r="E276">
        <v>9328</v>
      </c>
      <c r="F276">
        <f>D276+E276</f>
        <v>10237</v>
      </c>
      <c r="G276">
        <v>38438219</v>
      </c>
      <c r="H276">
        <v>23207732</v>
      </c>
      <c r="I276">
        <v>33154280</v>
      </c>
      <c r="J276">
        <v>46887835</v>
      </c>
      <c r="T276" t="s">
        <v>105</v>
      </c>
      <c r="U276" t="s">
        <v>105</v>
      </c>
      <c r="V276" t="s">
        <v>105</v>
      </c>
      <c r="W276" t="s">
        <v>105</v>
      </c>
      <c r="X276" t="s">
        <v>73</v>
      </c>
    </row>
    <row r="277" spans="1:24" x14ac:dyDescent="0.2">
      <c r="A277" t="s">
        <v>74</v>
      </c>
      <c r="B277">
        <v>2004</v>
      </c>
      <c r="C277" t="s">
        <v>14</v>
      </c>
      <c r="D277">
        <v>2874</v>
      </c>
      <c r="E277">
        <v>38267</v>
      </c>
      <c r="F277">
        <f>D277+E277</f>
        <v>41141</v>
      </c>
      <c r="G277">
        <v>9535</v>
      </c>
      <c r="H277">
        <v>4449</v>
      </c>
      <c r="I277">
        <v>8812</v>
      </c>
      <c r="J277">
        <v>11698</v>
      </c>
      <c r="T277" t="s">
        <v>105</v>
      </c>
      <c r="U277" t="s">
        <v>105</v>
      </c>
      <c r="V277" t="s">
        <v>105</v>
      </c>
      <c r="W277" t="s">
        <v>105</v>
      </c>
      <c r="X277" t="s">
        <v>75</v>
      </c>
    </row>
    <row r="278" spans="1:24" x14ac:dyDescent="0.2">
      <c r="A278" t="s">
        <v>74</v>
      </c>
      <c r="B278">
        <v>2007</v>
      </c>
      <c r="C278" t="s">
        <v>14</v>
      </c>
      <c r="D278">
        <v>3310</v>
      </c>
      <c r="E278">
        <v>42929</v>
      </c>
      <c r="F278">
        <f>D278+E278</f>
        <v>46239</v>
      </c>
      <c r="G278">
        <v>11577</v>
      </c>
      <c r="H278">
        <v>6064</v>
      </c>
      <c r="I278">
        <v>10848</v>
      </c>
      <c r="J278">
        <v>13165</v>
      </c>
      <c r="T278" t="s">
        <v>105</v>
      </c>
      <c r="U278" t="s">
        <v>105</v>
      </c>
      <c r="V278" t="s">
        <v>105</v>
      </c>
      <c r="W278" t="s">
        <v>105</v>
      </c>
      <c r="X278" t="s">
        <v>75</v>
      </c>
    </row>
    <row r="279" spans="1:24" x14ac:dyDescent="0.2">
      <c r="A279" t="s">
        <v>74</v>
      </c>
      <c r="B279">
        <v>2010</v>
      </c>
      <c r="C279" t="s">
        <v>14</v>
      </c>
      <c r="D279">
        <v>3075</v>
      </c>
      <c r="E279">
        <v>42749</v>
      </c>
      <c r="F279">
        <f>D279+E279</f>
        <v>45824</v>
      </c>
      <c r="G279">
        <v>13447</v>
      </c>
      <c r="H279">
        <v>7474</v>
      </c>
      <c r="I279">
        <v>14249</v>
      </c>
      <c r="J279">
        <v>14856</v>
      </c>
      <c r="T279" t="s">
        <v>105</v>
      </c>
      <c r="U279" t="s">
        <v>105</v>
      </c>
      <c r="V279" t="s">
        <v>105</v>
      </c>
      <c r="W279" t="s">
        <v>105</v>
      </c>
      <c r="X279" t="s">
        <v>75</v>
      </c>
    </row>
    <row r="280" spans="1:24" x14ac:dyDescent="0.2">
      <c r="A280" t="s">
        <v>74</v>
      </c>
      <c r="B280">
        <v>2013</v>
      </c>
      <c r="C280" t="s">
        <v>14</v>
      </c>
      <c r="D280">
        <v>4223</v>
      </c>
      <c r="E280">
        <v>58016</v>
      </c>
      <c r="F280">
        <f>D280+E280</f>
        <v>62239</v>
      </c>
      <c r="G280">
        <v>16719</v>
      </c>
      <c r="H280">
        <v>9484</v>
      </c>
      <c r="I280">
        <v>14390</v>
      </c>
      <c r="J280">
        <v>16473</v>
      </c>
      <c r="T280" t="s">
        <v>105</v>
      </c>
      <c r="U280" t="s">
        <v>105</v>
      </c>
      <c r="V280" t="s">
        <v>105</v>
      </c>
      <c r="W280" t="s">
        <v>105</v>
      </c>
      <c r="X280" t="s">
        <v>75</v>
      </c>
    </row>
    <row r="281" spans="1:24" x14ac:dyDescent="0.2">
      <c r="A281" t="s">
        <v>74</v>
      </c>
      <c r="B281">
        <v>2004</v>
      </c>
      <c r="C281" t="s">
        <v>18</v>
      </c>
      <c r="D281">
        <v>180</v>
      </c>
      <c r="E281">
        <v>40961</v>
      </c>
      <c r="F281">
        <f>D281+E281</f>
        <v>41141</v>
      </c>
      <c r="G281">
        <v>8839</v>
      </c>
      <c r="H281">
        <v>4779</v>
      </c>
      <c r="I281">
        <v>5084</v>
      </c>
      <c r="J281">
        <v>11612</v>
      </c>
      <c r="T281" t="s">
        <v>105</v>
      </c>
      <c r="U281" t="s">
        <v>105</v>
      </c>
      <c r="V281" t="s">
        <v>105</v>
      </c>
      <c r="W281" t="s">
        <v>105</v>
      </c>
      <c r="X281" t="s">
        <v>75</v>
      </c>
    </row>
    <row r="282" spans="1:24" x14ac:dyDescent="0.2">
      <c r="A282" t="s">
        <v>74</v>
      </c>
      <c r="B282">
        <v>2007</v>
      </c>
      <c r="C282" t="s">
        <v>18</v>
      </c>
      <c r="D282">
        <v>186</v>
      </c>
      <c r="E282">
        <v>46053</v>
      </c>
      <c r="F282">
        <f>D282+E282</f>
        <v>46239</v>
      </c>
      <c r="G282">
        <v>12598</v>
      </c>
      <c r="H282">
        <v>6431</v>
      </c>
      <c r="I282">
        <v>7829</v>
      </c>
      <c r="J282">
        <v>13102</v>
      </c>
      <c r="T282" t="s">
        <v>105</v>
      </c>
      <c r="U282" t="s">
        <v>105</v>
      </c>
      <c r="V282" t="s">
        <v>105</v>
      </c>
      <c r="W282" t="s">
        <v>105</v>
      </c>
      <c r="X282" t="s">
        <v>75</v>
      </c>
    </row>
    <row r="283" spans="1:24" x14ac:dyDescent="0.2">
      <c r="A283" t="s">
        <v>74</v>
      </c>
      <c r="B283">
        <v>2010</v>
      </c>
      <c r="C283" t="s">
        <v>18</v>
      </c>
      <c r="D283">
        <v>214</v>
      </c>
      <c r="E283">
        <v>45610</v>
      </c>
      <c r="F283">
        <f>D283+E283</f>
        <v>45824</v>
      </c>
      <c r="G283">
        <v>13464</v>
      </c>
      <c r="H283">
        <v>7847</v>
      </c>
      <c r="I283">
        <v>7311</v>
      </c>
      <c r="J283">
        <v>14912</v>
      </c>
      <c r="T283" t="s">
        <v>105</v>
      </c>
      <c r="U283" t="s">
        <v>105</v>
      </c>
      <c r="V283" t="s">
        <v>105</v>
      </c>
      <c r="W283" t="s">
        <v>105</v>
      </c>
      <c r="X283" t="s">
        <v>75</v>
      </c>
    </row>
    <row r="284" spans="1:24" x14ac:dyDescent="0.2">
      <c r="A284" t="s">
        <v>74</v>
      </c>
      <c r="B284">
        <v>2013</v>
      </c>
      <c r="C284" t="s">
        <v>18</v>
      </c>
      <c r="D284">
        <v>277</v>
      </c>
      <c r="E284">
        <v>61962</v>
      </c>
      <c r="F284">
        <f>D284+E284</f>
        <v>62239</v>
      </c>
      <c r="G284">
        <v>17212</v>
      </c>
      <c r="H284">
        <v>9941</v>
      </c>
      <c r="I284">
        <v>11010</v>
      </c>
      <c r="J284">
        <v>16454</v>
      </c>
      <c r="T284" t="s">
        <v>105</v>
      </c>
      <c r="U284" t="s">
        <v>105</v>
      </c>
      <c r="V284" t="s">
        <v>105</v>
      </c>
      <c r="W284" t="s">
        <v>105</v>
      </c>
      <c r="X284" t="s">
        <v>75</v>
      </c>
    </row>
    <row r="285" spans="1:24" x14ac:dyDescent="0.2">
      <c r="A285" t="s">
        <v>76</v>
      </c>
      <c r="B285">
        <v>1986</v>
      </c>
      <c r="C285" t="s">
        <v>14</v>
      </c>
      <c r="D285">
        <v>1524</v>
      </c>
      <c r="E285">
        <v>10058</v>
      </c>
      <c r="F285">
        <f>D285+E285</f>
        <v>11582</v>
      </c>
      <c r="G285">
        <v>22</v>
      </c>
      <c r="H285">
        <v>26</v>
      </c>
      <c r="I285">
        <v>9</v>
      </c>
      <c r="J285">
        <v>16</v>
      </c>
      <c r="T285" t="s">
        <v>105</v>
      </c>
      <c r="U285" t="s">
        <v>105</v>
      </c>
      <c r="V285" t="s">
        <v>105</v>
      </c>
      <c r="W285" t="s">
        <v>105</v>
      </c>
      <c r="X285" t="s">
        <v>77</v>
      </c>
    </row>
    <row r="286" spans="1:24" x14ac:dyDescent="0.2">
      <c r="A286" t="s">
        <v>76</v>
      </c>
      <c r="B286">
        <v>1992</v>
      </c>
      <c r="C286" t="s">
        <v>14</v>
      </c>
      <c r="D286">
        <v>498</v>
      </c>
      <c r="E286">
        <v>6085</v>
      </c>
      <c r="F286">
        <f>D286+E286</f>
        <v>6583</v>
      </c>
      <c r="G286">
        <v>2834</v>
      </c>
      <c r="H286">
        <v>2110</v>
      </c>
      <c r="I286">
        <v>1138</v>
      </c>
      <c r="J286">
        <v>1931</v>
      </c>
      <c r="T286" t="s">
        <v>105</v>
      </c>
      <c r="U286" t="s">
        <v>105</v>
      </c>
      <c r="V286" t="s">
        <v>105</v>
      </c>
      <c r="W286" t="s">
        <v>105</v>
      </c>
      <c r="X286" t="s">
        <v>77</v>
      </c>
    </row>
    <row r="287" spans="1:24" x14ac:dyDescent="0.2">
      <c r="A287" t="s">
        <v>76</v>
      </c>
      <c r="B287">
        <v>1995</v>
      </c>
      <c r="C287" t="s">
        <v>14</v>
      </c>
      <c r="D287">
        <v>5572</v>
      </c>
      <c r="E287">
        <v>29797</v>
      </c>
      <c r="F287">
        <f>D287+E287</f>
        <v>35369</v>
      </c>
      <c r="G287">
        <v>5515</v>
      </c>
      <c r="H287">
        <v>4305</v>
      </c>
      <c r="I287">
        <v>3640</v>
      </c>
      <c r="J287">
        <v>4202</v>
      </c>
      <c r="T287" t="s">
        <v>105</v>
      </c>
      <c r="U287" t="s">
        <v>105</v>
      </c>
      <c r="V287" t="s">
        <v>105</v>
      </c>
      <c r="W287" t="s">
        <v>105</v>
      </c>
      <c r="X287" t="s">
        <v>77</v>
      </c>
    </row>
    <row r="288" spans="1:24" x14ac:dyDescent="0.2">
      <c r="A288" t="s">
        <v>76</v>
      </c>
      <c r="B288">
        <v>1999</v>
      </c>
      <c r="C288" t="s">
        <v>14</v>
      </c>
      <c r="D288">
        <v>3231</v>
      </c>
      <c r="E288">
        <v>30965</v>
      </c>
      <c r="F288">
        <f>D288+E288</f>
        <v>34196</v>
      </c>
      <c r="G288" t="s">
        <v>105</v>
      </c>
      <c r="H288" t="s">
        <v>105</v>
      </c>
      <c r="I288" t="s">
        <v>105</v>
      </c>
      <c r="J288" t="s">
        <v>105</v>
      </c>
      <c r="P288" t="s">
        <v>105</v>
      </c>
      <c r="Q288" t="s">
        <v>105</v>
      </c>
      <c r="R288" t="s">
        <v>105</v>
      </c>
      <c r="S288" t="s">
        <v>105</v>
      </c>
      <c r="T288" t="s">
        <v>105</v>
      </c>
      <c r="U288" t="s">
        <v>105</v>
      </c>
      <c r="V288" t="s">
        <v>105</v>
      </c>
      <c r="W288" t="s">
        <v>105</v>
      </c>
      <c r="X288" t="s">
        <v>77</v>
      </c>
    </row>
    <row r="289" spans="1:24" x14ac:dyDescent="0.2">
      <c r="A289" t="s">
        <v>76</v>
      </c>
      <c r="B289">
        <v>2004</v>
      </c>
      <c r="C289" t="s">
        <v>14</v>
      </c>
      <c r="D289">
        <v>3260</v>
      </c>
      <c r="E289">
        <v>28046</v>
      </c>
      <c r="F289">
        <f>D289+E289</f>
        <v>31306</v>
      </c>
      <c r="G289">
        <v>16072</v>
      </c>
      <c r="H289">
        <v>11670</v>
      </c>
      <c r="I289">
        <v>10953</v>
      </c>
      <c r="J289">
        <v>12618</v>
      </c>
      <c r="T289" t="s">
        <v>105</v>
      </c>
      <c r="U289" t="s">
        <v>105</v>
      </c>
      <c r="V289" t="s">
        <v>105</v>
      </c>
      <c r="W289" t="s">
        <v>105</v>
      </c>
      <c r="X289" t="s">
        <v>77</v>
      </c>
    </row>
    <row r="290" spans="1:24" x14ac:dyDescent="0.2">
      <c r="A290" t="s">
        <v>76</v>
      </c>
      <c r="B290">
        <v>2007</v>
      </c>
      <c r="C290" t="s">
        <v>14</v>
      </c>
      <c r="D290">
        <v>4115</v>
      </c>
      <c r="E290">
        <v>42653</v>
      </c>
      <c r="F290">
        <f>D290+E290</f>
        <v>46768</v>
      </c>
      <c r="G290">
        <v>19377</v>
      </c>
      <c r="H290">
        <v>14466</v>
      </c>
      <c r="I290">
        <v>15252</v>
      </c>
      <c r="J290">
        <v>15973</v>
      </c>
      <c r="T290" t="s">
        <v>105</v>
      </c>
      <c r="U290" t="s">
        <v>105</v>
      </c>
      <c r="V290" t="s">
        <v>105</v>
      </c>
      <c r="W290" t="s">
        <v>105</v>
      </c>
      <c r="X290" t="s">
        <v>77</v>
      </c>
    </row>
    <row r="291" spans="1:24" x14ac:dyDescent="0.2">
      <c r="A291" t="s">
        <v>76</v>
      </c>
      <c r="B291">
        <v>2010</v>
      </c>
      <c r="C291" t="s">
        <v>14</v>
      </c>
      <c r="D291">
        <v>4505</v>
      </c>
      <c r="E291">
        <v>40264</v>
      </c>
      <c r="F291">
        <f>D291+E291</f>
        <v>44769</v>
      </c>
      <c r="G291">
        <v>25025</v>
      </c>
      <c r="H291">
        <v>20202</v>
      </c>
      <c r="I291">
        <v>16911</v>
      </c>
      <c r="J291">
        <v>20148</v>
      </c>
      <c r="T291" t="s">
        <v>105</v>
      </c>
      <c r="U291" t="s">
        <v>105</v>
      </c>
      <c r="V291" t="s">
        <v>105</v>
      </c>
      <c r="W291" t="s">
        <v>105</v>
      </c>
      <c r="X291" t="s">
        <v>77</v>
      </c>
    </row>
    <row r="292" spans="1:24" x14ac:dyDescent="0.2">
      <c r="A292" t="s">
        <v>76</v>
      </c>
      <c r="B292">
        <v>2013</v>
      </c>
      <c r="C292" t="s">
        <v>14</v>
      </c>
      <c r="D292">
        <v>4451</v>
      </c>
      <c r="E292">
        <v>37120</v>
      </c>
      <c r="F292">
        <f>D292+E292</f>
        <v>41571</v>
      </c>
      <c r="G292">
        <v>27382</v>
      </c>
      <c r="H292">
        <v>22857</v>
      </c>
      <c r="I292">
        <v>17918</v>
      </c>
      <c r="J292">
        <v>20881</v>
      </c>
      <c r="T292" t="s">
        <v>105</v>
      </c>
      <c r="U292" t="s">
        <v>105</v>
      </c>
      <c r="V292" t="s">
        <v>105</v>
      </c>
      <c r="W292" t="s">
        <v>105</v>
      </c>
      <c r="X292" t="s">
        <v>77</v>
      </c>
    </row>
    <row r="293" spans="1:24" x14ac:dyDescent="0.2">
      <c r="A293" t="s">
        <v>76</v>
      </c>
      <c r="B293">
        <v>2016</v>
      </c>
      <c r="C293" t="s">
        <v>14</v>
      </c>
      <c r="D293">
        <v>4512</v>
      </c>
      <c r="E293">
        <v>36808</v>
      </c>
      <c r="F293">
        <f>D293+E293</f>
        <v>41320</v>
      </c>
      <c r="G293">
        <v>29146</v>
      </c>
      <c r="H293">
        <v>25108</v>
      </c>
      <c r="I293">
        <v>19457</v>
      </c>
      <c r="J293">
        <v>21369</v>
      </c>
      <c r="T293" t="s">
        <v>105</v>
      </c>
      <c r="U293" t="s">
        <v>105</v>
      </c>
      <c r="V293" t="s">
        <v>105</v>
      </c>
      <c r="W293" t="s">
        <v>105</v>
      </c>
      <c r="X293" t="s">
        <v>77</v>
      </c>
    </row>
    <row r="294" spans="1:24" x14ac:dyDescent="0.2">
      <c r="A294" t="s">
        <v>78</v>
      </c>
      <c r="B294">
        <v>1995</v>
      </c>
      <c r="C294" t="s">
        <v>14</v>
      </c>
      <c r="D294">
        <v>3080</v>
      </c>
      <c r="E294">
        <v>34063</v>
      </c>
      <c r="F294">
        <f>D294+E294</f>
        <v>37143</v>
      </c>
      <c r="G294" t="s">
        <v>105</v>
      </c>
      <c r="H294" t="s">
        <v>105</v>
      </c>
      <c r="I294" t="s">
        <v>105</v>
      </c>
      <c r="J294" t="s">
        <v>105</v>
      </c>
      <c r="P294" t="s">
        <v>105</v>
      </c>
      <c r="Q294" t="s">
        <v>105</v>
      </c>
      <c r="R294" t="s">
        <v>105</v>
      </c>
      <c r="S294" t="s">
        <v>105</v>
      </c>
      <c r="T294" t="s">
        <v>105</v>
      </c>
      <c r="U294" t="s">
        <v>105</v>
      </c>
      <c r="V294" t="s">
        <v>105</v>
      </c>
      <c r="W294" t="s">
        <v>105</v>
      </c>
      <c r="X294" t="s">
        <v>79</v>
      </c>
    </row>
    <row r="295" spans="1:24" x14ac:dyDescent="0.2">
      <c r="A295" t="s">
        <v>78</v>
      </c>
      <c r="B295">
        <v>1997</v>
      </c>
      <c r="C295" t="s">
        <v>14</v>
      </c>
      <c r="D295">
        <v>3324</v>
      </c>
      <c r="E295">
        <v>32671</v>
      </c>
      <c r="F295">
        <f>D295+E295</f>
        <v>35995</v>
      </c>
      <c r="G295" t="s">
        <v>105</v>
      </c>
      <c r="H295" t="s">
        <v>105</v>
      </c>
      <c r="I295" t="s">
        <v>105</v>
      </c>
      <c r="J295" t="s">
        <v>105</v>
      </c>
      <c r="P295" t="s">
        <v>105</v>
      </c>
      <c r="Q295" t="s">
        <v>105</v>
      </c>
      <c r="R295" t="s">
        <v>105</v>
      </c>
      <c r="S295" t="s">
        <v>105</v>
      </c>
      <c r="T295" t="s">
        <v>105</v>
      </c>
      <c r="U295" t="s">
        <v>105</v>
      </c>
      <c r="V295" t="s">
        <v>105</v>
      </c>
      <c r="W295" t="s">
        <v>105</v>
      </c>
      <c r="X295" t="s">
        <v>79</v>
      </c>
    </row>
    <row r="296" spans="1:24" x14ac:dyDescent="0.2">
      <c r="A296" t="s">
        <v>78</v>
      </c>
      <c r="B296">
        <v>1995</v>
      </c>
      <c r="C296" t="s">
        <v>14</v>
      </c>
      <c r="D296">
        <v>529</v>
      </c>
      <c r="E296">
        <v>36614</v>
      </c>
      <c r="F296">
        <f>D296+E296</f>
        <v>37143</v>
      </c>
      <c r="G296" t="s">
        <v>105</v>
      </c>
      <c r="H296" t="s">
        <v>105</v>
      </c>
      <c r="I296" t="s">
        <v>105</v>
      </c>
      <c r="J296" t="s">
        <v>105</v>
      </c>
      <c r="P296" t="s">
        <v>105</v>
      </c>
      <c r="Q296" t="s">
        <v>105</v>
      </c>
      <c r="R296" t="s">
        <v>105</v>
      </c>
      <c r="S296" t="s">
        <v>105</v>
      </c>
      <c r="T296" t="s">
        <v>105</v>
      </c>
      <c r="U296" t="s">
        <v>105</v>
      </c>
      <c r="V296" t="s">
        <v>105</v>
      </c>
      <c r="W296" t="s">
        <v>105</v>
      </c>
      <c r="X296" t="s">
        <v>79</v>
      </c>
    </row>
    <row r="297" spans="1:24" x14ac:dyDescent="0.2">
      <c r="A297" t="s">
        <v>80</v>
      </c>
      <c r="B297">
        <v>2000</v>
      </c>
      <c r="C297" t="s">
        <v>14</v>
      </c>
      <c r="D297">
        <v>488</v>
      </c>
      <c r="E297">
        <v>2972</v>
      </c>
      <c r="F297">
        <f>D297+E297</f>
        <v>3460</v>
      </c>
      <c r="G297">
        <v>14289</v>
      </c>
      <c r="H297">
        <v>20903</v>
      </c>
      <c r="I297">
        <v>21320</v>
      </c>
      <c r="J297">
        <v>30391</v>
      </c>
      <c r="T297" t="s">
        <v>105</v>
      </c>
      <c r="U297" t="s">
        <v>105</v>
      </c>
      <c r="V297" t="s">
        <v>105</v>
      </c>
      <c r="W297" t="s">
        <v>105</v>
      </c>
      <c r="X297" t="s">
        <v>81</v>
      </c>
    </row>
    <row r="298" spans="1:24" x14ac:dyDescent="0.2">
      <c r="A298" t="s">
        <v>80</v>
      </c>
      <c r="B298">
        <v>2004</v>
      </c>
      <c r="C298" t="s">
        <v>14</v>
      </c>
      <c r="D298">
        <v>491</v>
      </c>
      <c r="E298">
        <v>3098</v>
      </c>
      <c r="F298">
        <f>D298+E298</f>
        <v>3589</v>
      </c>
      <c r="G298">
        <v>46571</v>
      </c>
      <c r="H298">
        <v>66228</v>
      </c>
      <c r="I298">
        <v>41585</v>
      </c>
      <c r="J298">
        <v>67472</v>
      </c>
      <c r="T298" t="s">
        <v>105</v>
      </c>
      <c r="U298" t="s">
        <v>105</v>
      </c>
      <c r="V298" t="s">
        <v>105</v>
      </c>
      <c r="W298" t="s">
        <v>105</v>
      </c>
      <c r="X298" t="s">
        <v>81</v>
      </c>
    </row>
    <row r="299" spans="1:24" x14ac:dyDescent="0.2">
      <c r="A299" t="s">
        <v>80</v>
      </c>
      <c r="B299">
        <v>2007</v>
      </c>
      <c r="C299" t="s">
        <v>14</v>
      </c>
      <c r="D299">
        <v>573</v>
      </c>
      <c r="E299">
        <v>3867</v>
      </c>
      <c r="F299">
        <f>D299+E299</f>
        <v>4440</v>
      </c>
      <c r="G299">
        <v>91391</v>
      </c>
      <c r="H299">
        <v>118907</v>
      </c>
      <c r="I299">
        <v>65694</v>
      </c>
      <c r="J299">
        <v>100625</v>
      </c>
      <c r="T299" t="s">
        <v>105</v>
      </c>
      <c r="U299" t="s">
        <v>105</v>
      </c>
      <c r="V299" t="s">
        <v>105</v>
      </c>
      <c r="W299" t="s">
        <v>105</v>
      </c>
      <c r="X299" t="s">
        <v>81</v>
      </c>
    </row>
    <row r="300" spans="1:24" x14ac:dyDescent="0.2">
      <c r="A300" t="s">
        <v>80</v>
      </c>
      <c r="B300">
        <v>2010</v>
      </c>
      <c r="C300" t="s">
        <v>14</v>
      </c>
      <c r="D300">
        <v>1076</v>
      </c>
      <c r="E300">
        <v>6563</v>
      </c>
      <c r="F300">
        <f>D300+E300</f>
        <v>7639</v>
      </c>
      <c r="G300">
        <v>149169</v>
      </c>
      <c r="H300">
        <v>176628</v>
      </c>
      <c r="I300">
        <v>128569</v>
      </c>
      <c r="J300">
        <v>158348</v>
      </c>
      <c r="T300" t="s">
        <v>105</v>
      </c>
      <c r="U300" t="s">
        <v>105</v>
      </c>
      <c r="V300" t="s">
        <v>105</v>
      </c>
      <c r="W300" t="s">
        <v>105</v>
      </c>
      <c r="X300" t="s">
        <v>81</v>
      </c>
    </row>
    <row r="301" spans="1:24" x14ac:dyDescent="0.2">
      <c r="A301" t="s">
        <v>80</v>
      </c>
      <c r="B301">
        <v>2011</v>
      </c>
      <c r="C301" t="s">
        <v>14</v>
      </c>
      <c r="D301">
        <v>2144</v>
      </c>
      <c r="E301">
        <v>9945</v>
      </c>
      <c r="F301">
        <f>D301+E301</f>
        <v>12089</v>
      </c>
      <c r="G301">
        <v>187276</v>
      </c>
      <c r="H301">
        <v>259293</v>
      </c>
      <c r="I301">
        <v>159388</v>
      </c>
      <c r="J301">
        <v>234996</v>
      </c>
      <c r="T301" t="s">
        <v>105</v>
      </c>
      <c r="U301" t="s">
        <v>105</v>
      </c>
      <c r="V301" t="s">
        <v>105</v>
      </c>
      <c r="W301" t="s">
        <v>105</v>
      </c>
      <c r="X301" t="s">
        <v>81</v>
      </c>
    </row>
    <row r="302" spans="1:24" x14ac:dyDescent="0.2">
      <c r="A302" t="s">
        <v>80</v>
      </c>
      <c r="B302">
        <v>2013</v>
      </c>
      <c r="C302" t="s">
        <v>14</v>
      </c>
      <c r="D302">
        <v>9258</v>
      </c>
      <c r="E302">
        <v>40923</v>
      </c>
      <c r="F302">
        <f>D302+E302</f>
        <v>50181</v>
      </c>
      <c r="G302">
        <v>239546</v>
      </c>
      <c r="H302">
        <v>302692</v>
      </c>
      <c r="I302">
        <v>191846</v>
      </c>
      <c r="J302">
        <v>259190</v>
      </c>
      <c r="T302" t="s">
        <v>105</v>
      </c>
      <c r="U302" t="s">
        <v>105</v>
      </c>
      <c r="V302" t="s">
        <v>105</v>
      </c>
      <c r="W302" t="s">
        <v>105</v>
      </c>
      <c r="X302" t="s">
        <v>81</v>
      </c>
    </row>
    <row r="303" spans="1:24" x14ac:dyDescent="0.2">
      <c r="A303" t="s">
        <v>80</v>
      </c>
      <c r="B303">
        <v>2014</v>
      </c>
      <c r="C303" t="s">
        <v>14</v>
      </c>
      <c r="D303">
        <v>9154</v>
      </c>
      <c r="E303">
        <v>40074</v>
      </c>
      <c r="F303">
        <f>D303+E303</f>
        <v>49228</v>
      </c>
      <c r="G303">
        <v>259980</v>
      </c>
      <c r="H303">
        <v>320954</v>
      </c>
      <c r="I303">
        <v>222130</v>
      </c>
      <c r="J303">
        <v>271423</v>
      </c>
      <c r="T303" t="s">
        <v>105</v>
      </c>
      <c r="U303" t="s">
        <v>105</v>
      </c>
      <c r="V303" t="s">
        <v>105</v>
      </c>
      <c r="W303" t="s">
        <v>105</v>
      </c>
      <c r="X303" t="s">
        <v>81</v>
      </c>
    </row>
    <row r="304" spans="1:24" x14ac:dyDescent="0.2">
      <c r="A304" t="s">
        <v>80</v>
      </c>
      <c r="B304">
        <v>2015</v>
      </c>
      <c r="C304" t="s">
        <v>14</v>
      </c>
      <c r="D304">
        <v>12266</v>
      </c>
      <c r="E304">
        <v>51493</v>
      </c>
      <c r="F304">
        <f>D304+E304</f>
        <v>63759</v>
      </c>
      <c r="G304">
        <v>265226</v>
      </c>
      <c r="H304">
        <v>326230</v>
      </c>
      <c r="I304">
        <v>204995</v>
      </c>
      <c r="J304">
        <v>269458</v>
      </c>
      <c r="T304" t="s">
        <v>105</v>
      </c>
      <c r="U304" t="s">
        <v>105</v>
      </c>
      <c r="V304" t="s">
        <v>105</v>
      </c>
      <c r="W304" t="s">
        <v>105</v>
      </c>
      <c r="X304" t="s">
        <v>81</v>
      </c>
    </row>
    <row r="305" spans="1:24" x14ac:dyDescent="0.2">
      <c r="A305" t="s">
        <v>80</v>
      </c>
      <c r="B305">
        <v>2016</v>
      </c>
      <c r="C305" t="s">
        <v>14</v>
      </c>
      <c r="D305">
        <v>29737</v>
      </c>
      <c r="E305">
        <v>134668</v>
      </c>
      <c r="F305">
        <f>D305+E305</f>
        <v>164405</v>
      </c>
      <c r="G305">
        <v>279873</v>
      </c>
      <c r="H305">
        <v>344352</v>
      </c>
      <c r="I305">
        <v>207660</v>
      </c>
      <c r="J305">
        <v>273577</v>
      </c>
      <c r="T305" t="s">
        <v>105</v>
      </c>
      <c r="U305" t="s">
        <v>105</v>
      </c>
      <c r="V305" t="s">
        <v>105</v>
      </c>
      <c r="W305" t="s">
        <v>105</v>
      </c>
      <c r="X305" t="s">
        <v>81</v>
      </c>
    </row>
    <row r="306" spans="1:24" x14ac:dyDescent="0.2">
      <c r="A306" t="s">
        <v>80</v>
      </c>
      <c r="B306">
        <v>2000</v>
      </c>
      <c r="C306" t="s">
        <v>18</v>
      </c>
      <c r="D306">
        <v>94</v>
      </c>
      <c r="E306">
        <v>3366</v>
      </c>
      <c r="F306">
        <f>D306+E306</f>
        <v>3460</v>
      </c>
      <c r="G306">
        <v>7707</v>
      </c>
      <c r="H306">
        <v>20322</v>
      </c>
      <c r="I306">
        <v>11325</v>
      </c>
      <c r="J306">
        <v>29660</v>
      </c>
      <c r="T306" t="s">
        <v>105</v>
      </c>
      <c r="U306" t="s">
        <v>105</v>
      </c>
      <c r="V306" t="s">
        <v>105</v>
      </c>
      <c r="W306" t="s">
        <v>105</v>
      </c>
      <c r="X306" t="s">
        <v>81</v>
      </c>
    </row>
    <row r="307" spans="1:24" x14ac:dyDescent="0.2">
      <c r="A307" t="s">
        <v>80</v>
      </c>
      <c r="B307">
        <v>2004</v>
      </c>
      <c r="C307" t="s">
        <v>18</v>
      </c>
      <c r="D307">
        <v>102</v>
      </c>
      <c r="E307">
        <v>3487</v>
      </c>
      <c r="F307">
        <f>D307+E307</f>
        <v>3589</v>
      </c>
      <c r="G307">
        <v>24910</v>
      </c>
      <c r="H307">
        <v>64637</v>
      </c>
      <c r="I307">
        <v>24873</v>
      </c>
      <c r="J307">
        <v>65305</v>
      </c>
      <c r="T307" t="s">
        <v>105</v>
      </c>
      <c r="U307" t="s">
        <v>105</v>
      </c>
      <c r="V307" t="s">
        <v>105</v>
      </c>
      <c r="W307" t="s">
        <v>105</v>
      </c>
      <c r="X307" t="s">
        <v>81</v>
      </c>
    </row>
    <row r="308" spans="1:24" x14ac:dyDescent="0.2">
      <c r="A308" t="s">
        <v>80</v>
      </c>
      <c r="B308">
        <v>2007</v>
      </c>
      <c r="C308" t="s">
        <v>18</v>
      </c>
      <c r="D308">
        <v>140</v>
      </c>
      <c r="E308">
        <v>4300</v>
      </c>
      <c r="F308">
        <f>D308+E308</f>
        <v>4440</v>
      </c>
      <c r="G308">
        <v>57237</v>
      </c>
      <c r="H308">
        <v>117154</v>
      </c>
      <c r="I308">
        <v>39669</v>
      </c>
      <c r="J308">
        <v>97872</v>
      </c>
      <c r="T308" t="s">
        <v>105</v>
      </c>
      <c r="U308" t="s">
        <v>105</v>
      </c>
      <c r="V308" t="s">
        <v>105</v>
      </c>
      <c r="W308" t="s">
        <v>105</v>
      </c>
      <c r="X308" t="s">
        <v>81</v>
      </c>
    </row>
    <row r="309" spans="1:24" x14ac:dyDescent="0.2">
      <c r="A309" t="s">
        <v>80</v>
      </c>
      <c r="B309">
        <v>2010</v>
      </c>
      <c r="C309" t="s">
        <v>18</v>
      </c>
      <c r="D309">
        <v>235</v>
      </c>
      <c r="E309">
        <v>7404</v>
      </c>
      <c r="F309">
        <f>D309+E309</f>
        <v>7639</v>
      </c>
      <c r="G309">
        <v>111249</v>
      </c>
      <c r="H309">
        <v>174675</v>
      </c>
      <c r="I309">
        <v>80781</v>
      </c>
      <c r="J309">
        <v>156132</v>
      </c>
      <c r="T309" t="s">
        <v>105</v>
      </c>
      <c r="U309" t="s">
        <v>105</v>
      </c>
      <c r="V309" t="s">
        <v>105</v>
      </c>
      <c r="W309" t="s">
        <v>105</v>
      </c>
      <c r="X309" t="s">
        <v>81</v>
      </c>
    </row>
    <row r="310" spans="1:24" x14ac:dyDescent="0.2">
      <c r="A310" t="s">
        <v>82</v>
      </c>
      <c r="B310">
        <v>2006</v>
      </c>
      <c r="C310" t="s">
        <v>14</v>
      </c>
      <c r="D310">
        <v>796</v>
      </c>
      <c r="E310">
        <v>4419</v>
      </c>
      <c r="F310">
        <f>D310+E310</f>
        <v>5215</v>
      </c>
      <c r="G310">
        <v>217703</v>
      </c>
      <c r="H310">
        <v>154126</v>
      </c>
      <c r="I310">
        <v>219841</v>
      </c>
      <c r="J310">
        <v>160943</v>
      </c>
      <c r="T310" t="s">
        <v>105</v>
      </c>
      <c r="U310" t="s">
        <v>105</v>
      </c>
      <c r="V310" t="s">
        <v>105</v>
      </c>
      <c r="W310" t="s">
        <v>105</v>
      </c>
      <c r="X310" t="s">
        <v>83</v>
      </c>
    </row>
    <row r="311" spans="1:24" x14ac:dyDescent="0.2">
      <c r="A311" t="s">
        <v>82</v>
      </c>
      <c r="B311">
        <v>2010</v>
      </c>
      <c r="C311" t="s">
        <v>14</v>
      </c>
      <c r="D311">
        <v>706</v>
      </c>
      <c r="E311">
        <v>3765</v>
      </c>
      <c r="F311">
        <f>D311+E311</f>
        <v>4471</v>
      </c>
      <c r="G311">
        <v>360869</v>
      </c>
      <c r="H311">
        <v>239293</v>
      </c>
      <c r="I311">
        <v>196992</v>
      </c>
      <c r="J311">
        <v>210553</v>
      </c>
      <c r="T311" t="s">
        <v>105</v>
      </c>
      <c r="U311" t="s">
        <v>105</v>
      </c>
      <c r="V311" t="s">
        <v>105</v>
      </c>
      <c r="W311" t="s">
        <v>105</v>
      </c>
      <c r="X311" t="s">
        <v>83</v>
      </c>
    </row>
    <row r="312" spans="1:24" x14ac:dyDescent="0.2">
      <c r="A312" t="s">
        <v>82</v>
      </c>
      <c r="B312">
        <v>2013</v>
      </c>
      <c r="C312" t="s">
        <v>14</v>
      </c>
      <c r="D312">
        <v>746</v>
      </c>
      <c r="E312">
        <v>3502</v>
      </c>
      <c r="F312">
        <f>D312+E312</f>
        <v>4248</v>
      </c>
      <c r="G312">
        <v>434449</v>
      </c>
      <c r="H312">
        <v>285243</v>
      </c>
      <c r="I312">
        <v>270325</v>
      </c>
      <c r="J312">
        <v>264020</v>
      </c>
      <c r="T312" t="s">
        <v>105</v>
      </c>
      <c r="U312" t="s">
        <v>105</v>
      </c>
      <c r="V312" t="s">
        <v>105</v>
      </c>
      <c r="W312" t="s">
        <v>105</v>
      </c>
      <c r="X312" t="s">
        <v>83</v>
      </c>
    </row>
    <row r="313" spans="1:24" x14ac:dyDescent="0.2">
      <c r="A313" t="s">
        <v>82</v>
      </c>
      <c r="B313">
        <v>2016</v>
      </c>
      <c r="C313" t="s">
        <v>14</v>
      </c>
      <c r="D313">
        <v>766</v>
      </c>
      <c r="E313">
        <v>5394</v>
      </c>
      <c r="F313">
        <f>D313+E313</f>
        <v>6160</v>
      </c>
      <c r="G313">
        <v>485082</v>
      </c>
      <c r="H313">
        <v>336867</v>
      </c>
      <c r="I313">
        <v>237149</v>
      </c>
      <c r="J313">
        <v>313906</v>
      </c>
      <c r="T313" t="s">
        <v>105</v>
      </c>
      <c r="U313" t="s">
        <v>105</v>
      </c>
      <c r="V313" t="s">
        <v>105</v>
      </c>
      <c r="W313" t="s">
        <v>105</v>
      </c>
      <c r="X313" t="s">
        <v>83</v>
      </c>
    </row>
    <row r="314" spans="1:24" x14ac:dyDescent="0.2">
      <c r="A314" t="s">
        <v>84</v>
      </c>
      <c r="B314">
        <v>2004</v>
      </c>
      <c r="C314" t="s">
        <v>14</v>
      </c>
      <c r="D314">
        <v>902</v>
      </c>
      <c r="E314">
        <v>5961</v>
      </c>
      <c r="F314">
        <f>D314+E314</f>
        <v>6863</v>
      </c>
      <c r="G314">
        <v>5219</v>
      </c>
      <c r="H314">
        <v>5341</v>
      </c>
      <c r="I314">
        <v>4305</v>
      </c>
      <c r="J314">
        <v>5216</v>
      </c>
      <c r="T314">
        <v>2.82</v>
      </c>
      <c r="U314">
        <v>2.63</v>
      </c>
      <c r="V314">
        <v>3.19</v>
      </c>
      <c r="W314">
        <v>2.38</v>
      </c>
      <c r="X314" t="s">
        <v>17</v>
      </c>
    </row>
    <row r="315" spans="1:24" x14ac:dyDescent="0.2">
      <c r="A315" t="s">
        <v>84</v>
      </c>
      <c r="B315">
        <v>2007</v>
      </c>
      <c r="C315" t="s">
        <v>14</v>
      </c>
      <c r="D315">
        <v>902</v>
      </c>
      <c r="E315">
        <v>6762</v>
      </c>
      <c r="F315">
        <f>D315+E315</f>
        <v>7664</v>
      </c>
      <c r="G315">
        <v>6439</v>
      </c>
      <c r="H315">
        <v>7144</v>
      </c>
      <c r="I315">
        <v>3828</v>
      </c>
      <c r="J315">
        <v>4864</v>
      </c>
      <c r="T315">
        <v>3.36</v>
      </c>
      <c r="U315">
        <v>3.49</v>
      </c>
      <c r="V315">
        <v>2.0499999999999998</v>
      </c>
      <c r="W315">
        <v>2.15</v>
      </c>
      <c r="X315" t="s">
        <v>17</v>
      </c>
    </row>
    <row r="316" spans="1:24" x14ac:dyDescent="0.2">
      <c r="A316" t="s">
        <v>84</v>
      </c>
      <c r="B316">
        <v>2010</v>
      </c>
      <c r="C316" t="s">
        <v>14</v>
      </c>
      <c r="D316">
        <v>812</v>
      </c>
      <c r="E316">
        <v>5966</v>
      </c>
      <c r="F316">
        <f>D316+E316</f>
        <v>6778</v>
      </c>
      <c r="G316">
        <v>7803</v>
      </c>
      <c r="H316">
        <v>8434</v>
      </c>
      <c r="I316">
        <v>7340</v>
      </c>
      <c r="J316">
        <v>5992</v>
      </c>
      <c r="T316">
        <v>4</v>
      </c>
      <c r="U316">
        <v>4.16</v>
      </c>
      <c r="V316">
        <v>3.53</v>
      </c>
      <c r="W316">
        <v>2.76</v>
      </c>
      <c r="X316" t="s">
        <v>17</v>
      </c>
    </row>
    <row r="317" spans="1:24" x14ac:dyDescent="0.2">
      <c r="A317" t="s">
        <v>84</v>
      </c>
      <c r="B317">
        <v>2013</v>
      </c>
      <c r="C317" t="s">
        <v>14</v>
      </c>
      <c r="D317">
        <v>727</v>
      </c>
      <c r="E317">
        <v>5997</v>
      </c>
      <c r="F317">
        <f>D317+E317</f>
        <v>6724</v>
      </c>
      <c r="G317">
        <v>9145</v>
      </c>
      <c r="H317">
        <v>9298</v>
      </c>
      <c r="I317">
        <v>6637</v>
      </c>
      <c r="J317">
        <v>7445</v>
      </c>
      <c r="T317">
        <v>4.53</v>
      </c>
      <c r="U317">
        <v>4.5</v>
      </c>
      <c r="V317">
        <v>2.72</v>
      </c>
      <c r="W317">
        <v>3.5</v>
      </c>
      <c r="X317" t="s">
        <v>17</v>
      </c>
    </row>
    <row r="318" spans="1:24" x14ac:dyDescent="0.2">
      <c r="A318" t="s">
        <v>85</v>
      </c>
      <c r="B318">
        <v>1997</v>
      </c>
      <c r="C318" t="s">
        <v>14</v>
      </c>
      <c r="D318">
        <v>357</v>
      </c>
      <c r="E318">
        <v>3169</v>
      </c>
      <c r="F318">
        <f>D318+E318</f>
        <v>3526</v>
      </c>
      <c r="G318">
        <v>5799</v>
      </c>
      <c r="H318">
        <v>4046</v>
      </c>
      <c r="I318">
        <v>2803</v>
      </c>
      <c r="J318">
        <v>2714</v>
      </c>
      <c r="T318" t="s">
        <v>105</v>
      </c>
      <c r="U318" t="s">
        <v>105</v>
      </c>
      <c r="V318" t="s">
        <v>105</v>
      </c>
      <c r="W318" t="s">
        <v>105</v>
      </c>
      <c r="X318" t="s">
        <v>17</v>
      </c>
    </row>
    <row r="319" spans="1:24" x14ac:dyDescent="0.2">
      <c r="A319" t="s">
        <v>85</v>
      </c>
      <c r="B319">
        <v>1999</v>
      </c>
      <c r="C319" t="s">
        <v>14</v>
      </c>
      <c r="D319">
        <v>511</v>
      </c>
      <c r="E319">
        <v>4683</v>
      </c>
      <c r="F319">
        <f>D319+E319</f>
        <v>5194</v>
      </c>
      <c r="G319">
        <v>6667</v>
      </c>
      <c r="H319">
        <v>5174</v>
      </c>
      <c r="I319">
        <v>3337</v>
      </c>
      <c r="J319">
        <v>2932</v>
      </c>
      <c r="T319" t="s">
        <v>105</v>
      </c>
      <c r="U319" t="s">
        <v>105</v>
      </c>
      <c r="V319" t="s">
        <v>105</v>
      </c>
      <c r="W319" t="s">
        <v>105</v>
      </c>
      <c r="X319" t="s">
        <v>17</v>
      </c>
    </row>
    <row r="320" spans="1:24" x14ac:dyDescent="0.2">
      <c r="A320" t="s">
        <v>85</v>
      </c>
      <c r="B320">
        <v>2004</v>
      </c>
      <c r="C320" t="s">
        <v>14</v>
      </c>
      <c r="D320">
        <v>526</v>
      </c>
      <c r="E320">
        <v>4137</v>
      </c>
      <c r="F320">
        <f>D320+E320</f>
        <v>4663</v>
      </c>
      <c r="G320">
        <v>10964</v>
      </c>
      <c r="H320">
        <v>8240</v>
      </c>
      <c r="I320">
        <v>4819</v>
      </c>
      <c r="J320">
        <v>4598</v>
      </c>
      <c r="T320" t="s">
        <v>105</v>
      </c>
      <c r="U320" t="s">
        <v>105</v>
      </c>
      <c r="V320" t="s">
        <v>105</v>
      </c>
      <c r="W320" t="s">
        <v>105</v>
      </c>
      <c r="X320" t="s">
        <v>17</v>
      </c>
    </row>
    <row r="321" spans="1:24" x14ac:dyDescent="0.2">
      <c r="A321" t="s">
        <v>85</v>
      </c>
      <c r="B321">
        <v>2007</v>
      </c>
      <c r="C321" t="s">
        <v>14</v>
      </c>
      <c r="D321">
        <v>505</v>
      </c>
      <c r="E321">
        <v>4111</v>
      </c>
      <c r="F321">
        <f>D321+E321</f>
        <v>4616</v>
      </c>
      <c r="G321">
        <v>12161</v>
      </c>
      <c r="H321">
        <v>9818</v>
      </c>
      <c r="I321">
        <v>5597</v>
      </c>
      <c r="J321">
        <v>5166</v>
      </c>
      <c r="T321" t="s">
        <v>105</v>
      </c>
      <c r="U321" t="s">
        <v>105</v>
      </c>
      <c r="V321" t="s">
        <v>105</v>
      </c>
      <c r="W321" t="s">
        <v>105</v>
      </c>
      <c r="X321" t="s">
        <v>17</v>
      </c>
    </row>
    <row r="322" spans="1:24" x14ac:dyDescent="0.2">
      <c r="A322" t="s">
        <v>85</v>
      </c>
      <c r="B322">
        <v>2010</v>
      </c>
      <c r="C322" t="s">
        <v>14</v>
      </c>
      <c r="D322">
        <v>630</v>
      </c>
      <c r="E322">
        <v>4149</v>
      </c>
      <c r="F322">
        <f>D322+E322</f>
        <v>4779</v>
      </c>
      <c r="G322">
        <v>13819</v>
      </c>
      <c r="H322">
        <v>11678</v>
      </c>
      <c r="I322">
        <v>6107</v>
      </c>
      <c r="J322">
        <v>6543</v>
      </c>
      <c r="T322" t="s">
        <v>105</v>
      </c>
      <c r="U322" t="s">
        <v>105</v>
      </c>
      <c r="V322" t="s">
        <v>105</v>
      </c>
      <c r="W322" t="s">
        <v>105</v>
      </c>
      <c r="X322" t="s">
        <v>17</v>
      </c>
    </row>
    <row r="323" spans="1:24" x14ac:dyDescent="0.2">
      <c r="A323" t="s">
        <v>85</v>
      </c>
      <c r="B323">
        <v>2012</v>
      </c>
      <c r="C323" t="s">
        <v>14</v>
      </c>
      <c r="D323">
        <v>568</v>
      </c>
      <c r="E323">
        <v>3745</v>
      </c>
      <c r="F323">
        <f>D323+E323</f>
        <v>4313</v>
      </c>
      <c r="G323">
        <v>15197</v>
      </c>
      <c r="H323">
        <v>11621</v>
      </c>
      <c r="I323">
        <v>8009</v>
      </c>
      <c r="J323">
        <v>7843</v>
      </c>
      <c r="T323" t="s">
        <v>105</v>
      </c>
      <c r="U323" t="s">
        <v>105</v>
      </c>
      <c r="V323" t="s">
        <v>105</v>
      </c>
      <c r="W323" t="s">
        <v>105</v>
      </c>
      <c r="X323" t="s">
        <v>17</v>
      </c>
    </row>
    <row r="324" spans="1:24" x14ac:dyDescent="0.2">
      <c r="A324" t="s">
        <v>86</v>
      </c>
      <c r="B324">
        <v>2008</v>
      </c>
      <c r="C324" t="s">
        <v>14</v>
      </c>
      <c r="D324">
        <v>950</v>
      </c>
      <c r="E324">
        <v>5387</v>
      </c>
      <c r="F324">
        <f>D324+E324</f>
        <v>6337</v>
      </c>
      <c r="G324">
        <v>89576</v>
      </c>
      <c r="H324">
        <v>35420</v>
      </c>
      <c r="I324">
        <v>127821</v>
      </c>
      <c r="J324">
        <v>77869</v>
      </c>
      <c r="T324" t="s">
        <v>105</v>
      </c>
      <c r="U324" t="s">
        <v>105</v>
      </c>
      <c r="V324" t="s">
        <v>105</v>
      </c>
      <c r="W324" t="s">
        <v>105</v>
      </c>
      <c r="X324" t="s">
        <v>87</v>
      </c>
    </row>
    <row r="325" spans="1:24" x14ac:dyDescent="0.2">
      <c r="A325" t="s">
        <v>86</v>
      </c>
      <c r="B325">
        <v>2010</v>
      </c>
      <c r="C325" t="s">
        <v>14</v>
      </c>
      <c r="D325">
        <v>1207</v>
      </c>
      <c r="E325">
        <v>4279</v>
      </c>
      <c r="F325">
        <f>D325+E325</f>
        <v>5486</v>
      </c>
      <c r="G325">
        <v>92133</v>
      </c>
      <c r="H325">
        <v>38369</v>
      </c>
      <c r="I325">
        <v>110619</v>
      </c>
      <c r="J325">
        <v>73735</v>
      </c>
      <c r="T325" t="s">
        <v>105</v>
      </c>
      <c r="U325" t="s">
        <v>105</v>
      </c>
      <c r="V325" t="s">
        <v>105</v>
      </c>
      <c r="W325" t="s">
        <v>105</v>
      </c>
      <c r="X325" t="s">
        <v>87</v>
      </c>
    </row>
    <row r="326" spans="1:24" x14ac:dyDescent="0.2">
      <c r="A326" t="s">
        <v>86</v>
      </c>
      <c r="B326">
        <v>2012</v>
      </c>
      <c r="C326" t="s">
        <v>14</v>
      </c>
      <c r="D326">
        <v>1423</v>
      </c>
      <c r="E326">
        <v>5698</v>
      </c>
      <c r="F326">
        <f>D326+E326</f>
        <v>7121</v>
      </c>
      <c r="G326">
        <v>112706</v>
      </c>
      <c r="H326">
        <v>45440</v>
      </c>
      <c r="I326">
        <v>160125</v>
      </c>
      <c r="J326">
        <v>98958</v>
      </c>
      <c r="T326" t="s">
        <v>105</v>
      </c>
      <c r="U326" t="s">
        <v>105</v>
      </c>
      <c r="V326" t="s">
        <v>105</v>
      </c>
      <c r="W326" t="s">
        <v>105</v>
      </c>
      <c r="X326" t="s">
        <v>87</v>
      </c>
    </row>
    <row r="327" spans="1:24" x14ac:dyDescent="0.2">
      <c r="A327" t="s">
        <v>88</v>
      </c>
      <c r="B327">
        <v>2006</v>
      </c>
      <c r="C327" t="s">
        <v>14</v>
      </c>
      <c r="D327">
        <v>769</v>
      </c>
      <c r="E327">
        <v>18621</v>
      </c>
      <c r="F327">
        <f>D327+E327</f>
        <v>19390</v>
      </c>
      <c r="G327" t="s">
        <v>105</v>
      </c>
      <c r="H327" t="s">
        <v>105</v>
      </c>
      <c r="I327" t="s">
        <v>105</v>
      </c>
      <c r="J327" t="s">
        <v>105</v>
      </c>
      <c r="P327" t="s">
        <v>105</v>
      </c>
      <c r="Q327" t="s">
        <v>105</v>
      </c>
      <c r="R327" t="s">
        <v>105</v>
      </c>
      <c r="S327" t="s">
        <v>105</v>
      </c>
      <c r="T327" t="s">
        <v>105</v>
      </c>
      <c r="U327" t="s">
        <v>105</v>
      </c>
      <c r="V327" t="s">
        <v>105</v>
      </c>
      <c r="W327" t="s">
        <v>105</v>
      </c>
      <c r="X327" t="s">
        <v>89</v>
      </c>
    </row>
    <row r="328" spans="1:24" x14ac:dyDescent="0.2">
      <c r="A328" t="s">
        <v>88</v>
      </c>
      <c r="B328">
        <v>2008</v>
      </c>
      <c r="C328" t="s">
        <v>14</v>
      </c>
      <c r="D328">
        <v>745</v>
      </c>
      <c r="E328">
        <v>16219</v>
      </c>
      <c r="F328">
        <f>D328+E328</f>
        <v>16964</v>
      </c>
      <c r="G328" t="s">
        <v>105</v>
      </c>
      <c r="H328" t="s">
        <v>105</v>
      </c>
      <c r="I328" t="s">
        <v>105</v>
      </c>
      <c r="J328" t="s">
        <v>105</v>
      </c>
      <c r="P328" t="s">
        <v>105</v>
      </c>
      <c r="Q328" t="s">
        <v>105</v>
      </c>
      <c r="R328" t="s">
        <v>105</v>
      </c>
      <c r="S328" t="s">
        <v>105</v>
      </c>
      <c r="T328" t="s">
        <v>105</v>
      </c>
      <c r="U328" t="s">
        <v>105</v>
      </c>
      <c r="V328" t="s">
        <v>105</v>
      </c>
      <c r="W328" t="s">
        <v>105</v>
      </c>
      <c r="X328" t="s">
        <v>89</v>
      </c>
    </row>
    <row r="329" spans="1:24" x14ac:dyDescent="0.2">
      <c r="A329" t="s">
        <v>88</v>
      </c>
      <c r="B329">
        <v>2010</v>
      </c>
      <c r="C329" t="s">
        <v>14</v>
      </c>
      <c r="D329">
        <v>728</v>
      </c>
      <c r="E329">
        <v>19129</v>
      </c>
      <c r="F329">
        <f>D329+E329</f>
        <v>19857</v>
      </c>
      <c r="G329" t="s">
        <v>105</v>
      </c>
      <c r="H329" t="s">
        <v>105</v>
      </c>
      <c r="I329" t="s">
        <v>105</v>
      </c>
      <c r="J329" t="s">
        <v>105</v>
      </c>
      <c r="P329" t="s">
        <v>105</v>
      </c>
      <c r="Q329" t="s">
        <v>105</v>
      </c>
      <c r="R329" t="s">
        <v>105</v>
      </c>
      <c r="S329" t="s">
        <v>105</v>
      </c>
      <c r="T329" t="s">
        <v>105</v>
      </c>
      <c r="U329" t="s">
        <v>105</v>
      </c>
      <c r="V329" t="s">
        <v>105</v>
      </c>
      <c r="W329" t="s">
        <v>105</v>
      </c>
      <c r="X329" t="s">
        <v>89</v>
      </c>
    </row>
    <row r="330" spans="1:24" x14ac:dyDescent="0.2">
      <c r="A330" t="s">
        <v>88</v>
      </c>
      <c r="B330">
        <v>2012</v>
      </c>
      <c r="C330" t="s">
        <v>14</v>
      </c>
      <c r="D330">
        <v>732</v>
      </c>
      <c r="E330">
        <v>18462</v>
      </c>
      <c r="F330">
        <f>D330+E330</f>
        <v>19194</v>
      </c>
      <c r="G330" t="s">
        <v>105</v>
      </c>
      <c r="H330" t="s">
        <v>105</v>
      </c>
      <c r="I330" t="s">
        <v>105</v>
      </c>
      <c r="J330" t="s">
        <v>105</v>
      </c>
      <c r="P330" t="s">
        <v>105</v>
      </c>
      <c r="Q330" t="s">
        <v>105</v>
      </c>
      <c r="R330" t="s">
        <v>105</v>
      </c>
      <c r="S330" t="s">
        <v>105</v>
      </c>
      <c r="T330" t="s">
        <v>105</v>
      </c>
      <c r="U330" t="s">
        <v>105</v>
      </c>
      <c r="V330" t="s">
        <v>105</v>
      </c>
      <c r="W330" t="s">
        <v>105</v>
      </c>
      <c r="X330" t="s">
        <v>89</v>
      </c>
    </row>
    <row r="331" spans="1:24" x14ac:dyDescent="0.2">
      <c r="A331" t="s">
        <v>90</v>
      </c>
      <c r="B331">
        <v>1980</v>
      </c>
      <c r="C331" t="s">
        <v>14</v>
      </c>
      <c r="D331">
        <v>1137</v>
      </c>
      <c r="E331">
        <v>24007</v>
      </c>
      <c r="F331">
        <f>D331+E331</f>
        <v>25144</v>
      </c>
      <c r="G331">
        <v>3904</v>
      </c>
      <c r="H331">
        <v>1660</v>
      </c>
      <c r="I331">
        <v>2326</v>
      </c>
      <c r="J331">
        <v>2279</v>
      </c>
      <c r="T331" t="s">
        <v>105</v>
      </c>
      <c r="U331" t="s">
        <v>105</v>
      </c>
      <c r="V331" t="s">
        <v>105</v>
      </c>
      <c r="W331" t="s">
        <v>105</v>
      </c>
      <c r="X331" t="s">
        <v>17</v>
      </c>
    </row>
    <row r="332" spans="1:24" x14ac:dyDescent="0.2">
      <c r="A332" t="s">
        <v>90</v>
      </c>
      <c r="B332">
        <v>1990</v>
      </c>
      <c r="C332" t="s">
        <v>14</v>
      </c>
      <c r="D332">
        <v>2494</v>
      </c>
      <c r="E332">
        <v>19283</v>
      </c>
      <c r="F332">
        <f>D332+E332</f>
        <v>21777</v>
      </c>
      <c r="G332">
        <v>8238</v>
      </c>
      <c r="H332">
        <v>5319</v>
      </c>
      <c r="I332">
        <v>4911</v>
      </c>
      <c r="J332">
        <v>5190</v>
      </c>
      <c r="T332" t="s">
        <v>105</v>
      </c>
      <c r="U332" t="s">
        <v>105</v>
      </c>
      <c r="V332" t="s">
        <v>105</v>
      </c>
      <c r="W332" t="s">
        <v>105</v>
      </c>
      <c r="X332" t="s">
        <v>17</v>
      </c>
    </row>
    <row r="333" spans="1:24" x14ac:dyDescent="0.2">
      <c r="A333" t="s">
        <v>90</v>
      </c>
      <c r="B333">
        <v>1995</v>
      </c>
      <c r="C333" t="s">
        <v>14</v>
      </c>
      <c r="D333">
        <v>149</v>
      </c>
      <c r="E333">
        <v>5731</v>
      </c>
      <c r="F333">
        <f>D333+E333</f>
        <v>5880</v>
      </c>
      <c r="G333">
        <v>5876</v>
      </c>
      <c r="H333">
        <v>8558</v>
      </c>
      <c r="I333">
        <v>6917</v>
      </c>
      <c r="J333">
        <v>8848</v>
      </c>
      <c r="T333" t="s">
        <v>105</v>
      </c>
      <c r="U333" t="s">
        <v>105</v>
      </c>
      <c r="V333" t="s">
        <v>105</v>
      </c>
      <c r="W333" t="s">
        <v>105</v>
      </c>
      <c r="X333" t="s">
        <v>17</v>
      </c>
    </row>
    <row r="334" spans="1:24" x14ac:dyDescent="0.2">
      <c r="A334" t="s">
        <v>90</v>
      </c>
      <c r="B334">
        <v>2000</v>
      </c>
      <c r="C334" t="s">
        <v>14</v>
      </c>
      <c r="D334">
        <v>613</v>
      </c>
      <c r="E334">
        <v>4865</v>
      </c>
      <c r="F334">
        <f>D334+E334</f>
        <v>5478</v>
      </c>
      <c r="G334">
        <v>16041</v>
      </c>
      <c r="H334">
        <v>12822</v>
      </c>
      <c r="I334">
        <v>10309</v>
      </c>
      <c r="J334">
        <v>12211</v>
      </c>
      <c r="T334" t="s">
        <v>105</v>
      </c>
      <c r="U334" t="s">
        <v>105</v>
      </c>
      <c r="V334" t="s">
        <v>105</v>
      </c>
      <c r="W334" t="s">
        <v>105</v>
      </c>
      <c r="X334" t="s">
        <v>17</v>
      </c>
    </row>
    <row r="335" spans="1:24" x14ac:dyDescent="0.2">
      <c r="A335" t="s">
        <v>90</v>
      </c>
      <c r="B335">
        <v>2004</v>
      </c>
      <c r="C335" t="s">
        <v>14</v>
      </c>
      <c r="D335">
        <v>1757</v>
      </c>
      <c r="E335">
        <v>12565</v>
      </c>
      <c r="F335">
        <f>D335+E335</f>
        <v>14322</v>
      </c>
      <c r="G335">
        <v>17347</v>
      </c>
      <c r="H335">
        <v>12049</v>
      </c>
      <c r="I335">
        <v>10448</v>
      </c>
      <c r="J335">
        <v>10004</v>
      </c>
      <c r="T335" t="s">
        <v>105</v>
      </c>
      <c r="U335" t="s">
        <v>105</v>
      </c>
      <c r="V335" t="s">
        <v>105</v>
      </c>
      <c r="W335" t="s">
        <v>105</v>
      </c>
      <c r="X335" t="s">
        <v>17</v>
      </c>
    </row>
    <row r="336" spans="1:24" x14ac:dyDescent="0.2">
      <c r="A336" t="s">
        <v>90</v>
      </c>
      <c r="B336">
        <v>2007</v>
      </c>
      <c r="C336" t="s">
        <v>14</v>
      </c>
      <c r="D336">
        <v>2062</v>
      </c>
      <c r="E336">
        <v>12629</v>
      </c>
      <c r="F336">
        <f>D336+E336</f>
        <v>14691</v>
      </c>
      <c r="G336">
        <v>23663</v>
      </c>
      <c r="H336">
        <v>17223</v>
      </c>
      <c r="I336">
        <v>14958</v>
      </c>
      <c r="J336">
        <v>13372</v>
      </c>
      <c r="T336">
        <v>13.56</v>
      </c>
      <c r="U336">
        <v>9.2100000000000009</v>
      </c>
      <c r="V336">
        <v>8.31</v>
      </c>
      <c r="W336">
        <v>6.42</v>
      </c>
      <c r="X336" t="s">
        <v>17</v>
      </c>
    </row>
    <row r="337" spans="1:26" x14ac:dyDescent="0.2">
      <c r="A337" t="s">
        <v>90</v>
      </c>
      <c r="B337">
        <v>2010</v>
      </c>
      <c r="C337" t="s">
        <v>14</v>
      </c>
      <c r="D337">
        <v>1772</v>
      </c>
      <c r="E337">
        <v>10688</v>
      </c>
      <c r="F337">
        <f>D337+E337</f>
        <v>12460</v>
      </c>
      <c r="G337">
        <v>26699</v>
      </c>
      <c r="H337">
        <v>17514</v>
      </c>
      <c r="I337">
        <v>15419</v>
      </c>
      <c r="J337">
        <v>14520</v>
      </c>
      <c r="T337">
        <v>14.74</v>
      </c>
      <c r="U337">
        <v>9.39</v>
      </c>
      <c r="V337">
        <v>8.4</v>
      </c>
      <c r="W337">
        <v>6.62</v>
      </c>
      <c r="X337" t="s">
        <v>17</v>
      </c>
    </row>
    <row r="338" spans="1:26" x14ac:dyDescent="0.2">
      <c r="A338" t="s">
        <v>90</v>
      </c>
      <c r="B338">
        <v>2013</v>
      </c>
      <c r="C338" t="s">
        <v>14</v>
      </c>
      <c r="D338">
        <v>1654</v>
      </c>
      <c r="E338">
        <v>9227</v>
      </c>
      <c r="F338">
        <f>D338+E338</f>
        <v>10881</v>
      </c>
      <c r="G338">
        <v>24708</v>
      </c>
      <c r="H338">
        <v>19914</v>
      </c>
      <c r="I338">
        <v>18230</v>
      </c>
      <c r="J338">
        <v>17663</v>
      </c>
      <c r="T338" t="s">
        <v>105</v>
      </c>
      <c r="U338" t="s">
        <v>105</v>
      </c>
      <c r="V338" t="s">
        <v>105</v>
      </c>
      <c r="W338" t="s">
        <v>105</v>
      </c>
      <c r="X338" t="s">
        <v>17</v>
      </c>
    </row>
    <row r="339" spans="1:26" x14ac:dyDescent="0.2">
      <c r="A339" t="s">
        <v>90</v>
      </c>
      <c r="B339">
        <v>2016</v>
      </c>
      <c r="C339" t="s">
        <v>14</v>
      </c>
      <c r="D339">
        <v>2039</v>
      </c>
      <c r="E339">
        <v>11060</v>
      </c>
      <c r="F339">
        <f>D339+E339</f>
        <v>13099</v>
      </c>
      <c r="G339">
        <v>25081</v>
      </c>
      <c r="H339">
        <v>20833</v>
      </c>
      <c r="I339">
        <v>18520</v>
      </c>
      <c r="J339">
        <v>19473</v>
      </c>
      <c r="T339" t="s">
        <v>105</v>
      </c>
      <c r="U339" t="s">
        <v>105</v>
      </c>
      <c r="V339" t="s">
        <v>105</v>
      </c>
      <c r="W339" t="s">
        <v>105</v>
      </c>
      <c r="X339" t="s">
        <v>17</v>
      </c>
    </row>
    <row r="340" spans="1:26" x14ac:dyDescent="0.2">
      <c r="A340" t="s">
        <v>91</v>
      </c>
      <c r="B340">
        <v>1981</v>
      </c>
      <c r="C340" t="s">
        <v>14</v>
      </c>
      <c r="D340">
        <v>1137</v>
      </c>
      <c r="E340">
        <v>10850</v>
      </c>
      <c r="F340">
        <f>D340+E340</f>
        <v>11987</v>
      </c>
      <c r="G340">
        <v>75902</v>
      </c>
      <c r="H340">
        <v>55020</v>
      </c>
      <c r="I340">
        <v>55366</v>
      </c>
      <c r="J340">
        <v>52557</v>
      </c>
      <c r="T340" t="s">
        <v>105</v>
      </c>
      <c r="U340" t="s">
        <v>105</v>
      </c>
      <c r="V340" t="s">
        <v>105</v>
      </c>
      <c r="W340" t="s">
        <v>105</v>
      </c>
      <c r="X340" t="s">
        <v>92</v>
      </c>
      <c r="Y340" s="5">
        <f>75902/3.24913952</f>
        <v>23360.646575127681</v>
      </c>
      <c r="Z340" s="6">
        <f>55020/3.24913952</f>
        <v>16933.714191503848</v>
      </c>
    </row>
    <row r="341" spans="1:26" x14ac:dyDescent="0.2">
      <c r="A341" t="s">
        <v>91</v>
      </c>
      <c r="B341">
        <v>1987</v>
      </c>
      <c r="C341" t="s">
        <v>14</v>
      </c>
      <c r="D341">
        <v>1273</v>
      </c>
      <c r="E341">
        <v>11552</v>
      </c>
      <c r="F341">
        <f>D341+E341</f>
        <v>12825</v>
      </c>
      <c r="G341">
        <v>91440</v>
      </c>
      <c r="H341">
        <v>86630</v>
      </c>
      <c r="I341">
        <v>59764</v>
      </c>
      <c r="J341">
        <v>68985</v>
      </c>
      <c r="T341" t="s">
        <v>105</v>
      </c>
      <c r="U341" t="s">
        <v>105</v>
      </c>
      <c r="V341" t="s">
        <v>105</v>
      </c>
      <c r="W341" t="s">
        <v>105</v>
      </c>
      <c r="X341" t="s">
        <v>92</v>
      </c>
      <c r="Y341" s="5">
        <f>91440/4.84074209</f>
        <v>18889.665737180392</v>
      </c>
      <c r="Z341" s="6">
        <f>91440/4.84074209</f>
        <v>18889.665737180392</v>
      </c>
    </row>
    <row r="342" spans="1:26" x14ac:dyDescent="0.2">
      <c r="A342" t="s">
        <v>91</v>
      </c>
      <c r="B342">
        <v>1992</v>
      </c>
      <c r="C342" t="s">
        <v>14</v>
      </c>
      <c r="D342">
        <v>1628</v>
      </c>
      <c r="E342">
        <v>14388</v>
      </c>
      <c r="F342">
        <f>D342+E342</f>
        <v>16016</v>
      </c>
      <c r="G342">
        <v>148604</v>
      </c>
      <c r="H342">
        <v>140873</v>
      </c>
      <c r="I342">
        <v>105724</v>
      </c>
      <c r="J342">
        <v>106302</v>
      </c>
      <c r="T342" t="s">
        <v>105</v>
      </c>
      <c r="U342" t="s">
        <v>105</v>
      </c>
      <c r="V342" t="s">
        <v>105</v>
      </c>
      <c r="W342" t="s">
        <v>105</v>
      </c>
      <c r="X342" t="s">
        <v>92</v>
      </c>
      <c r="Y342" s="5">
        <f>148604/6.73424197</f>
        <v>22066.923146214183</v>
      </c>
      <c r="Z342" s="6">
        <f>140873/6.73424197</f>
        <v>20918.909749243834</v>
      </c>
    </row>
    <row r="343" spans="1:26" x14ac:dyDescent="0.2">
      <c r="A343" t="s">
        <v>91</v>
      </c>
      <c r="B343">
        <v>1995</v>
      </c>
      <c r="C343" t="s">
        <v>14</v>
      </c>
      <c r="D343">
        <v>1678</v>
      </c>
      <c r="E343">
        <v>14455</v>
      </c>
      <c r="F343">
        <f>D343+E343</f>
        <v>16133</v>
      </c>
      <c r="G343">
        <v>152631</v>
      </c>
      <c r="H343">
        <v>164961</v>
      </c>
      <c r="I343">
        <v>97608</v>
      </c>
      <c r="J343">
        <v>132869</v>
      </c>
      <c r="T343" t="s">
        <v>105</v>
      </c>
      <c r="U343" t="s">
        <v>105</v>
      </c>
      <c r="V343" t="s">
        <v>105</v>
      </c>
      <c r="W343" t="s">
        <v>105</v>
      </c>
      <c r="X343" t="s">
        <v>92</v>
      </c>
      <c r="Y343" s="5">
        <f>152631/7.384408</f>
        <v>20669.361714574818</v>
      </c>
      <c r="Z343" s="6">
        <f>164961/7.384408</f>
        <v>22339.096106282319</v>
      </c>
    </row>
    <row r="344" spans="1:26" x14ac:dyDescent="0.2">
      <c r="A344" t="s">
        <v>91</v>
      </c>
      <c r="B344">
        <v>2000</v>
      </c>
      <c r="C344" t="s">
        <v>14</v>
      </c>
      <c r="D344">
        <v>1831</v>
      </c>
      <c r="E344">
        <v>14012</v>
      </c>
      <c r="F344">
        <f>D344+E344</f>
        <v>15843</v>
      </c>
      <c r="G344">
        <v>218357</v>
      </c>
      <c r="H344">
        <v>211250</v>
      </c>
      <c r="I344">
        <v>134753</v>
      </c>
      <c r="J344">
        <v>197152</v>
      </c>
      <c r="T344" t="s">
        <v>105</v>
      </c>
      <c r="U344" t="s">
        <v>105</v>
      </c>
      <c r="V344" t="s">
        <v>105</v>
      </c>
      <c r="W344" t="s">
        <v>105</v>
      </c>
      <c r="X344" t="s">
        <v>92</v>
      </c>
      <c r="Y344" s="5">
        <f>185440/7.55885633</f>
        <v>24532.811830807743</v>
      </c>
      <c r="Z344" s="6">
        <f>224392/7.55885633</f>
        <v>29685.972348676722</v>
      </c>
    </row>
    <row r="345" spans="1:26" x14ac:dyDescent="0.2">
      <c r="A345" t="s">
        <v>91</v>
      </c>
      <c r="B345">
        <v>2005</v>
      </c>
      <c r="C345" t="s">
        <v>14</v>
      </c>
      <c r="D345">
        <v>2072</v>
      </c>
      <c r="E345">
        <v>9535</v>
      </c>
      <c r="F345">
        <f>D345+E345</f>
        <v>11607</v>
      </c>
      <c r="G345">
        <v>252475</v>
      </c>
      <c r="H345">
        <v>260729</v>
      </c>
      <c r="I345">
        <v>147193</v>
      </c>
      <c r="J345">
        <v>202986</v>
      </c>
      <c r="T345" t="s">
        <v>105</v>
      </c>
      <c r="U345" t="s">
        <v>105</v>
      </c>
      <c r="V345" t="s">
        <v>105</v>
      </c>
      <c r="W345" t="s">
        <v>105</v>
      </c>
      <c r="X345" t="s">
        <v>92</v>
      </c>
      <c r="Y345" s="5">
        <f>233834/8.12685799</f>
        <v>28772.989547464706</v>
      </c>
      <c r="Z345" s="6">
        <f>272330/8.12685799</f>
        <v>33509.87556754391</v>
      </c>
    </row>
    <row r="346" spans="1:26" x14ac:dyDescent="0.2">
      <c r="A346" t="s">
        <v>93</v>
      </c>
      <c r="B346">
        <v>1992</v>
      </c>
      <c r="C346" t="s">
        <v>14</v>
      </c>
      <c r="D346">
        <v>504</v>
      </c>
      <c r="E346">
        <v>6279</v>
      </c>
      <c r="F346">
        <f>D346+E346</f>
        <v>6783</v>
      </c>
      <c r="G346">
        <v>39115</v>
      </c>
      <c r="H346">
        <v>34511</v>
      </c>
      <c r="I346">
        <v>34611</v>
      </c>
      <c r="J346">
        <v>38993</v>
      </c>
      <c r="T346" t="s">
        <v>105</v>
      </c>
      <c r="U346" t="s">
        <v>105</v>
      </c>
      <c r="V346" t="s">
        <v>105</v>
      </c>
      <c r="W346" t="s">
        <v>105</v>
      </c>
      <c r="X346" t="s">
        <v>95</v>
      </c>
    </row>
    <row r="347" spans="1:26" x14ac:dyDescent="0.2">
      <c r="A347" t="s">
        <v>93</v>
      </c>
      <c r="B347">
        <v>2000</v>
      </c>
      <c r="C347" t="s">
        <v>14</v>
      </c>
      <c r="D347">
        <v>648</v>
      </c>
      <c r="E347">
        <v>3567</v>
      </c>
      <c r="F347">
        <f>D347+E347</f>
        <v>4215</v>
      </c>
      <c r="G347" t="s">
        <v>105</v>
      </c>
      <c r="H347" t="s">
        <v>105</v>
      </c>
      <c r="I347" t="s">
        <v>105</v>
      </c>
      <c r="J347" t="s">
        <v>105</v>
      </c>
      <c r="P347" t="s">
        <v>105</v>
      </c>
      <c r="Q347" t="s">
        <v>105</v>
      </c>
      <c r="R347" t="s">
        <v>105</v>
      </c>
      <c r="S347" t="s">
        <v>105</v>
      </c>
      <c r="T347" t="s">
        <v>105</v>
      </c>
      <c r="U347" t="s">
        <v>105</v>
      </c>
      <c r="V347" t="s">
        <v>105</v>
      </c>
      <c r="W347" t="s">
        <v>105</v>
      </c>
      <c r="X347" t="s">
        <v>95</v>
      </c>
    </row>
    <row r="348" spans="1:26" x14ac:dyDescent="0.2">
      <c r="A348" t="s">
        <v>93</v>
      </c>
      <c r="B348">
        <v>2002</v>
      </c>
      <c r="C348" t="s">
        <v>14</v>
      </c>
      <c r="D348">
        <v>631</v>
      </c>
      <c r="E348">
        <v>3473</v>
      </c>
      <c r="F348">
        <f>D348+E348</f>
        <v>4104</v>
      </c>
      <c r="G348" t="s">
        <v>105</v>
      </c>
      <c r="H348" t="s">
        <v>105</v>
      </c>
      <c r="I348" t="s">
        <v>105</v>
      </c>
      <c r="J348" t="s">
        <v>105</v>
      </c>
      <c r="P348" t="s">
        <v>105</v>
      </c>
      <c r="Q348" t="s">
        <v>105</v>
      </c>
      <c r="R348" t="s">
        <v>105</v>
      </c>
      <c r="S348" t="s">
        <v>105</v>
      </c>
      <c r="T348" t="s">
        <v>105</v>
      </c>
      <c r="U348" t="s">
        <v>105</v>
      </c>
      <c r="V348" t="s">
        <v>105</v>
      </c>
      <c r="W348" t="s">
        <v>105</v>
      </c>
      <c r="X348" t="s">
        <v>95</v>
      </c>
    </row>
    <row r="349" spans="1:26" x14ac:dyDescent="0.2">
      <c r="A349" t="s">
        <v>93</v>
      </c>
      <c r="B349">
        <v>2007</v>
      </c>
      <c r="C349" t="s">
        <v>14</v>
      </c>
      <c r="D349">
        <v>1202</v>
      </c>
      <c r="E349">
        <v>6904</v>
      </c>
      <c r="F349">
        <f>D349+E349</f>
        <v>8106</v>
      </c>
      <c r="G349">
        <v>66499</v>
      </c>
      <c r="H349">
        <v>74045</v>
      </c>
      <c r="I349">
        <v>107620</v>
      </c>
      <c r="J349">
        <v>79807</v>
      </c>
      <c r="T349">
        <v>40.15</v>
      </c>
      <c r="U349">
        <v>37.58</v>
      </c>
      <c r="V349">
        <v>49.49</v>
      </c>
      <c r="W349">
        <v>37.700000000000003</v>
      </c>
      <c r="X349" t="s">
        <v>95</v>
      </c>
    </row>
    <row r="350" spans="1:26" x14ac:dyDescent="0.2">
      <c r="A350" t="s">
        <v>93</v>
      </c>
      <c r="B350">
        <v>2010</v>
      </c>
      <c r="C350" t="s">
        <v>14</v>
      </c>
      <c r="D350">
        <v>1363</v>
      </c>
      <c r="E350">
        <v>7277</v>
      </c>
      <c r="F350">
        <f>D350+E350</f>
        <v>8640</v>
      </c>
      <c r="G350">
        <v>67646</v>
      </c>
      <c r="H350">
        <v>76918</v>
      </c>
      <c r="I350">
        <v>56535</v>
      </c>
      <c r="J350">
        <v>77810</v>
      </c>
      <c r="T350">
        <v>40.61</v>
      </c>
      <c r="U350">
        <v>39.950000000000003</v>
      </c>
      <c r="V350">
        <v>28.39</v>
      </c>
      <c r="W350">
        <v>69.8</v>
      </c>
      <c r="X350" t="s">
        <v>95</v>
      </c>
    </row>
    <row r="351" spans="1:26" x14ac:dyDescent="0.2">
      <c r="A351" t="s">
        <v>93</v>
      </c>
      <c r="B351">
        <v>2013</v>
      </c>
      <c r="C351" t="s">
        <v>14</v>
      </c>
      <c r="D351">
        <v>1334</v>
      </c>
      <c r="E351">
        <v>6383</v>
      </c>
      <c r="F351">
        <f>D351+E351</f>
        <v>7717</v>
      </c>
      <c r="G351">
        <v>70228</v>
      </c>
      <c r="H351">
        <v>79723</v>
      </c>
      <c r="I351">
        <v>62620</v>
      </c>
      <c r="J351">
        <v>70460</v>
      </c>
      <c r="T351">
        <v>44.26</v>
      </c>
      <c r="U351">
        <v>39.99</v>
      </c>
      <c r="V351">
        <v>42.35</v>
      </c>
      <c r="W351">
        <v>39</v>
      </c>
      <c r="X351" t="s">
        <v>95</v>
      </c>
    </row>
    <row r="352" spans="1:26" x14ac:dyDescent="0.2">
      <c r="A352" t="s">
        <v>93</v>
      </c>
      <c r="B352">
        <v>1992</v>
      </c>
      <c r="C352" t="s">
        <v>18</v>
      </c>
      <c r="D352">
        <v>58</v>
      </c>
      <c r="E352">
        <v>6725</v>
      </c>
      <c r="F352">
        <f>D352+E352</f>
        <v>6783</v>
      </c>
      <c r="G352">
        <v>40233</v>
      </c>
      <c r="H352">
        <v>34807</v>
      </c>
      <c r="I352">
        <v>28598</v>
      </c>
      <c r="J352">
        <v>38775</v>
      </c>
      <c r="T352" t="s">
        <v>105</v>
      </c>
      <c r="U352" t="s">
        <v>105</v>
      </c>
      <c r="V352" t="s">
        <v>105</v>
      </c>
      <c r="W352" t="s">
        <v>105</v>
      </c>
      <c r="X352" t="s">
        <v>95</v>
      </c>
    </row>
    <row r="353" spans="1:26" x14ac:dyDescent="0.2">
      <c r="A353" t="s">
        <v>93</v>
      </c>
      <c r="B353">
        <v>2000</v>
      </c>
      <c r="C353" t="s">
        <v>18</v>
      </c>
      <c r="D353">
        <v>99</v>
      </c>
      <c r="E353">
        <v>4116</v>
      </c>
      <c r="F353">
        <f>D353+E353</f>
        <v>4215</v>
      </c>
      <c r="G353" t="s">
        <v>105</v>
      </c>
      <c r="H353" t="s">
        <v>105</v>
      </c>
      <c r="I353" t="s">
        <v>105</v>
      </c>
      <c r="J353" t="s">
        <v>105</v>
      </c>
      <c r="P353" t="s">
        <v>105</v>
      </c>
      <c r="Q353" t="s">
        <v>105</v>
      </c>
      <c r="R353" t="s">
        <v>105</v>
      </c>
      <c r="S353" t="s">
        <v>105</v>
      </c>
      <c r="T353" t="s">
        <v>105</v>
      </c>
      <c r="U353" t="s">
        <v>105</v>
      </c>
      <c r="V353" t="s">
        <v>105</v>
      </c>
      <c r="W353" t="s">
        <v>105</v>
      </c>
      <c r="X353" t="s">
        <v>95</v>
      </c>
    </row>
    <row r="354" spans="1:26" x14ac:dyDescent="0.2">
      <c r="A354" t="s">
        <v>93</v>
      </c>
      <c r="B354">
        <v>2002</v>
      </c>
      <c r="C354" t="s">
        <v>18</v>
      </c>
      <c r="D354">
        <v>64</v>
      </c>
      <c r="E354">
        <v>4040</v>
      </c>
      <c r="F354">
        <f>D354+E354</f>
        <v>4104</v>
      </c>
      <c r="G354" t="s">
        <v>105</v>
      </c>
      <c r="H354" t="s">
        <v>105</v>
      </c>
      <c r="I354" t="s">
        <v>105</v>
      </c>
      <c r="J354" t="s">
        <v>105</v>
      </c>
      <c r="P354" t="s">
        <v>105</v>
      </c>
      <c r="Q354" t="s">
        <v>105</v>
      </c>
      <c r="R354" t="s">
        <v>105</v>
      </c>
      <c r="S354" t="s">
        <v>105</v>
      </c>
      <c r="T354" t="s">
        <v>105</v>
      </c>
      <c r="U354" t="s">
        <v>105</v>
      </c>
      <c r="V354" t="s">
        <v>105</v>
      </c>
      <c r="W354" t="s">
        <v>105</v>
      </c>
      <c r="X354" t="s">
        <v>95</v>
      </c>
    </row>
    <row r="355" spans="1:26" x14ac:dyDescent="0.2">
      <c r="A355" t="s">
        <v>94</v>
      </c>
      <c r="B355">
        <v>2005</v>
      </c>
      <c r="C355" t="s">
        <v>14</v>
      </c>
      <c r="D355">
        <v>3448</v>
      </c>
      <c r="E355">
        <v>16812</v>
      </c>
      <c r="F355">
        <f>D355+E355</f>
        <v>20260</v>
      </c>
      <c r="G355">
        <v>511787</v>
      </c>
      <c r="H355">
        <v>476345</v>
      </c>
      <c r="I355">
        <v>397565</v>
      </c>
      <c r="J355">
        <v>374240</v>
      </c>
      <c r="T355" t="s">
        <v>105</v>
      </c>
      <c r="U355" t="s">
        <v>105</v>
      </c>
      <c r="V355" t="s">
        <v>105</v>
      </c>
      <c r="W355" t="s">
        <v>105</v>
      </c>
      <c r="X355" t="s">
        <v>97</v>
      </c>
    </row>
    <row r="356" spans="1:26" x14ac:dyDescent="0.2">
      <c r="A356" t="s">
        <v>94</v>
      </c>
      <c r="B356">
        <v>2007</v>
      </c>
      <c r="C356" t="s">
        <v>14</v>
      </c>
      <c r="D356">
        <v>2951</v>
      </c>
      <c r="E356">
        <v>17467</v>
      </c>
      <c r="F356">
        <f>D356+E356</f>
        <v>20418</v>
      </c>
      <c r="G356">
        <v>561805</v>
      </c>
      <c r="H356">
        <v>481915</v>
      </c>
      <c r="I356">
        <v>429237</v>
      </c>
      <c r="J356">
        <v>390871</v>
      </c>
      <c r="T356" t="s">
        <v>105</v>
      </c>
      <c r="U356" t="s">
        <v>105</v>
      </c>
      <c r="V356" t="s">
        <v>105</v>
      </c>
      <c r="W356" t="s">
        <v>105</v>
      </c>
      <c r="X356" t="s">
        <v>97</v>
      </c>
    </row>
    <row r="357" spans="1:26" x14ac:dyDescent="0.2">
      <c r="A357" t="s">
        <v>94</v>
      </c>
      <c r="B357">
        <v>2010</v>
      </c>
      <c r="C357" t="s">
        <v>14</v>
      </c>
      <c r="D357">
        <v>2920</v>
      </c>
      <c r="E357">
        <v>18183</v>
      </c>
      <c r="F357">
        <f>D357+E357</f>
        <v>21103</v>
      </c>
      <c r="G357">
        <v>548103</v>
      </c>
      <c r="H357">
        <v>472272</v>
      </c>
      <c r="I357">
        <v>466636</v>
      </c>
      <c r="J357">
        <v>384237</v>
      </c>
      <c r="T357" t="s">
        <v>105</v>
      </c>
      <c r="U357" t="s">
        <v>105</v>
      </c>
      <c r="V357" t="s">
        <v>105</v>
      </c>
      <c r="W357" t="s">
        <v>105</v>
      </c>
      <c r="X357" t="s">
        <v>97</v>
      </c>
    </row>
    <row r="358" spans="1:26" x14ac:dyDescent="0.2">
      <c r="A358" t="s">
        <v>94</v>
      </c>
      <c r="B358">
        <v>2013</v>
      </c>
      <c r="C358" t="s">
        <v>14</v>
      </c>
      <c r="D358">
        <v>3130</v>
      </c>
      <c r="E358">
        <v>19864</v>
      </c>
      <c r="F358">
        <f>D358+E358</f>
        <v>22994</v>
      </c>
      <c r="G358">
        <v>552123</v>
      </c>
      <c r="H358">
        <v>482329</v>
      </c>
      <c r="I358">
        <v>428366</v>
      </c>
      <c r="J358">
        <v>400119</v>
      </c>
      <c r="T358" t="s">
        <v>105</v>
      </c>
      <c r="U358" t="s">
        <v>105</v>
      </c>
      <c r="V358" t="s">
        <v>105</v>
      </c>
      <c r="W358" t="s">
        <v>105</v>
      </c>
      <c r="X358" t="s">
        <v>97</v>
      </c>
    </row>
    <row r="359" spans="1:26" x14ac:dyDescent="0.2">
      <c r="A359" t="s">
        <v>94</v>
      </c>
      <c r="B359">
        <v>2016</v>
      </c>
      <c r="C359" t="s">
        <v>14</v>
      </c>
      <c r="D359">
        <v>3211</v>
      </c>
      <c r="E359">
        <v>20172</v>
      </c>
      <c r="F359">
        <f>D359+E359</f>
        <v>23383</v>
      </c>
      <c r="G359">
        <v>574835</v>
      </c>
      <c r="H359">
        <v>507783</v>
      </c>
      <c r="I359">
        <v>492348</v>
      </c>
      <c r="J359">
        <v>406530</v>
      </c>
      <c r="T359" t="s">
        <v>105</v>
      </c>
      <c r="U359" t="s">
        <v>105</v>
      </c>
      <c r="V359" t="s">
        <v>105</v>
      </c>
      <c r="W359" t="s">
        <v>105</v>
      </c>
      <c r="X359" t="s">
        <v>97</v>
      </c>
    </row>
    <row r="360" spans="1:26" x14ac:dyDescent="0.2">
      <c r="A360" t="s">
        <v>96</v>
      </c>
      <c r="B360">
        <v>1991</v>
      </c>
      <c r="C360" t="s">
        <v>14</v>
      </c>
      <c r="D360">
        <v>1267</v>
      </c>
      <c r="E360">
        <v>6304</v>
      </c>
      <c r="F360">
        <f>D360+E360</f>
        <v>7571</v>
      </c>
      <c r="G360">
        <v>9684</v>
      </c>
      <c r="H360">
        <v>10671</v>
      </c>
      <c r="I360">
        <v>8220</v>
      </c>
      <c r="J360">
        <v>10744</v>
      </c>
      <c r="T360" t="s">
        <v>105</v>
      </c>
      <c r="U360" t="s">
        <v>105</v>
      </c>
      <c r="V360" t="s">
        <v>105</v>
      </c>
      <c r="W360" t="s">
        <v>105</v>
      </c>
      <c r="X360" t="s">
        <v>98</v>
      </c>
    </row>
    <row r="361" spans="1:26" x14ac:dyDescent="0.2">
      <c r="A361" t="s">
        <v>96</v>
      </c>
      <c r="B361">
        <v>1999</v>
      </c>
      <c r="C361" t="s">
        <v>14</v>
      </c>
      <c r="D361">
        <v>4352</v>
      </c>
      <c r="E361">
        <v>18446</v>
      </c>
      <c r="F361">
        <f>D361+E361</f>
        <v>22798</v>
      </c>
      <c r="G361">
        <v>16257</v>
      </c>
      <c r="H361">
        <v>18610</v>
      </c>
      <c r="I361">
        <v>13609</v>
      </c>
      <c r="J361">
        <v>23099</v>
      </c>
      <c r="T361" t="s">
        <v>105</v>
      </c>
      <c r="U361" t="s">
        <v>105</v>
      </c>
      <c r="V361" t="s">
        <v>105</v>
      </c>
      <c r="W361" t="s">
        <v>105</v>
      </c>
      <c r="X361" t="s">
        <v>98</v>
      </c>
    </row>
    <row r="362" spans="1:26" x14ac:dyDescent="0.2">
      <c r="A362" t="s">
        <v>96</v>
      </c>
      <c r="B362">
        <v>2004</v>
      </c>
      <c r="C362" t="s">
        <v>14</v>
      </c>
      <c r="D362">
        <v>5418</v>
      </c>
      <c r="E362">
        <v>20362</v>
      </c>
      <c r="F362">
        <f>D362+E362</f>
        <v>25780</v>
      </c>
      <c r="G362">
        <v>20170</v>
      </c>
      <c r="H362">
        <v>22436</v>
      </c>
      <c r="I362">
        <v>16511</v>
      </c>
      <c r="J362">
        <v>28129</v>
      </c>
      <c r="T362" t="s">
        <v>105</v>
      </c>
      <c r="U362" t="s">
        <v>105</v>
      </c>
      <c r="V362" t="s">
        <v>105</v>
      </c>
      <c r="W362" t="s">
        <v>105</v>
      </c>
      <c r="X362" t="s">
        <v>98</v>
      </c>
    </row>
    <row r="363" spans="1:26" x14ac:dyDescent="0.2">
      <c r="A363" t="s">
        <v>96</v>
      </c>
      <c r="B363">
        <v>2007</v>
      </c>
      <c r="C363" t="s">
        <v>14</v>
      </c>
      <c r="D363">
        <v>5156</v>
      </c>
      <c r="E363">
        <v>18308</v>
      </c>
      <c r="F363">
        <f>D363+E363</f>
        <v>23464</v>
      </c>
      <c r="G363">
        <v>21579</v>
      </c>
      <c r="H363">
        <v>24168</v>
      </c>
      <c r="I363">
        <v>18610</v>
      </c>
      <c r="J363">
        <v>25352</v>
      </c>
      <c r="T363" t="s">
        <v>105</v>
      </c>
      <c r="U363" t="s">
        <v>105</v>
      </c>
      <c r="V363" t="s">
        <v>105</v>
      </c>
      <c r="W363" t="s">
        <v>105</v>
      </c>
      <c r="X363" t="s">
        <v>98</v>
      </c>
    </row>
    <row r="364" spans="1:26" x14ac:dyDescent="0.2">
      <c r="A364" t="s">
        <v>96</v>
      </c>
      <c r="B364">
        <v>2010</v>
      </c>
      <c r="C364" t="s">
        <v>14</v>
      </c>
      <c r="D364">
        <v>5482</v>
      </c>
      <c r="E364">
        <v>17541</v>
      </c>
      <c r="F364">
        <f>D364+E364</f>
        <v>23023</v>
      </c>
      <c r="G364">
        <v>23656</v>
      </c>
      <c r="H364">
        <v>25811</v>
      </c>
      <c r="I364">
        <v>20396</v>
      </c>
      <c r="J364">
        <v>30251</v>
      </c>
      <c r="T364" t="s">
        <v>105</v>
      </c>
      <c r="U364" t="s">
        <v>105</v>
      </c>
      <c r="V364" t="s">
        <v>105</v>
      </c>
      <c r="W364" t="s">
        <v>105</v>
      </c>
      <c r="X364" t="s">
        <v>98</v>
      </c>
    </row>
    <row r="365" spans="1:26" x14ac:dyDescent="0.2">
      <c r="A365" t="s">
        <v>96</v>
      </c>
      <c r="B365">
        <v>2013</v>
      </c>
      <c r="C365" t="s">
        <v>14</v>
      </c>
      <c r="D365">
        <v>4778</v>
      </c>
      <c r="E365">
        <v>15707</v>
      </c>
      <c r="F365">
        <f>D365+E365</f>
        <v>20485</v>
      </c>
      <c r="G365">
        <v>23681</v>
      </c>
      <c r="H365">
        <v>24391</v>
      </c>
      <c r="I365">
        <v>22622</v>
      </c>
      <c r="J365">
        <v>27408</v>
      </c>
      <c r="T365" t="s">
        <v>105</v>
      </c>
      <c r="U365" t="s">
        <v>105</v>
      </c>
      <c r="V365" t="s">
        <v>105</v>
      </c>
      <c r="W365" t="s">
        <v>105</v>
      </c>
      <c r="X365" t="s">
        <v>98</v>
      </c>
    </row>
    <row r="366" spans="1:26" x14ac:dyDescent="0.2">
      <c r="A366" t="s">
        <v>96</v>
      </c>
      <c r="B366">
        <v>2016</v>
      </c>
      <c r="C366" t="s">
        <v>14</v>
      </c>
      <c r="D366">
        <v>4672</v>
      </c>
      <c r="E366">
        <v>14491</v>
      </c>
      <c r="F366">
        <f>D366+E366</f>
        <v>19163</v>
      </c>
      <c r="G366">
        <v>24591</v>
      </c>
      <c r="H366">
        <v>27384</v>
      </c>
      <c r="I366">
        <v>23518</v>
      </c>
      <c r="J366">
        <v>34682</v>
      </c>
      <c r="T366" t="s">
        <v>105</v>
      </c>
      <c r="U366" t="s">
        <v>105</v>
      </c>
      <c r="V366" t="s">
        <v>105</v>
      </c>
      <c r="W366" t="s">
        <v>105</v>
      </c>
      <c r="X366" t="s">
        <v>98</v>
      </c>
    </row>
    <row r="367" spans="1:26" x14ac:dyDescent="0.2">
      <c r="A367" t="s">
        <v>96</v>
      </c>
      <c r="B367">
        <v>1991</v>
      </c>
      <c r="C367" t="s">
        <v>18</v>
      </c>
      <c r="D367">
        <v>305</v>
      </c>
      <c r="E367">
        <v>7266</v>
      </c>
      <c r="F367">
        <f>D367+E367</f>
        <v>7571</v>
      </c>
      <c r="G367">
        <v>5687</v>
      </c>
      <c r="H367">
        <v>10708</v>
      </c>
      <c r="I367">
        <v>5149</v>
      </c>
      <c r="J367">
        <v>10485</v>
      </c>
      <c r="T367" t="s">
        <v>105</v>
      </c>
      <c r="U367" t="s">
        <v>105</v>
      </c>
      <c r="V367" t="s">
        <v>105</v>
      </c>
      <c r="W367" t="s">
        <v>105</v>
      </c>
      <c r="X367" t="s">
        <v>98</v>
      </c>
    </row>
    <row r="368" spans="1:26" x14ac:dyDescent="0.2">
      <c r="A368" t="s">
        <v>99</v>
      </c>
      <c r="B368">
        <v>1974</v>
      </c>
      <c r="C368" t="s">
        <v>14</v>
      </c>
      <c r="D368">
        <v>1440</v>
      </c>
      <c r="E368">
        <v>11945</v>
      </c>
      <c r="F368">
        <f>D368+E368</f>
        <v>13385</v>
      </c>
      <c r="G368">
        <v>7687</v>
      </c>
      <c r="H368">
        <v>7819</v>
      </c>
      <c r="I368">
        <v>7615</v>
      </c>
      <c r="J368">
        <v>7195</v>
      </c>
      <c r="T368" t="s">
        <v>105</v>
      </c>
      <c r="U368" t="s">
        <v>105</v>
      </c>
      <c r="V368" t="s">
        <v>105</v>
      </c>
      <c r="W368" t="s">
        <v>105</v>
      </c>
      <c r="X368" t="s">
        <v>100</v>
      </c>
      <c r="Y368" s="5">
        <f>P368/0.219275768</f>
        <v>0</v>
      </c>
      <c r="Z368" s="5">
        <f>Q368/0.219275768</f>
        <v>0</v>
      </c>
    </row>
    <row r="369" spans="1:26" x14ac:dyDescent="0.2">
      <c r="A369" t="s">
        <v>99</v>
      </c>
      <c r="B369">
        <v>1979</v>
      </c>
      <c r="C369" t="s">
        <v>14</v>
      </c>
      <c r="D369">
        <v>8206</v>
      </c>
      <c r="E369">
        <v>74693</v>
      </c>
      <c r="F369">
        <f>D369+E369</f>
        <v>82899</v>
      </c>
      <c r="G369">
        <v>12841</v>
      </c>
      <c r="H369">
        <v>12125</v>
      </c>
      <c r="I369">
        <v>12645</v>
      </c>
      <c r="J369">
        <v>10833</v>
      </c>
      <c r="T369" t="s">
        <v>105</v>
      </c>
      <c r="U369" t="s">
        <v>105</v>
      </c>
      <c r="V369" t="s">
        <v>105</v>
      </c>
      <c r="W369" t="s">
        <v>105</v>
      </c>
      <c r="X369" t="s">
        <v>100</v>
      </c>
      <c r="Y369" s="5">
        <f>P369/0.322723369</f>
        <v>0</v>
      </c>
      <c r="Z369" s="5">
        <f>Q369/0.322723369</f>
        <v>0</v>
      </c>
    </row>
    <row r="370" spans="1:26" x14ac:dyDescent="0.2">
      <c r="A370" t="s">
        <v>99</v>
      </c>
      <c r="B370">
        <v>1986</v>
      </c>
      <c r="C370" t="s">
        <v>14</v>
      </c>
      <c r="D370">
        <v>7595</v>
      </c>
      <c r="E370">
        <v>65354</v>
      </c>
      <c r="F370">
        <f>D370+E370</f>
        <v>72949</v>
      </c>
      <c r="G370">
        <v>19960</v>
      </c>
      <c r="H370">
        <v>18859</v>
      </c>
      <c r="I370">
        <v>20384</v>
      </c>
      <c r="J370">
        <v>18108</v>
      </c>
      <c r="T370" t="s">
        <v>105</v>
      </c>
      <c r="U370" t="s">
        <v>105</v>
      </c>
      <c r="V370" t="s">
        <v>105</v>
      </c>
      <c r="W370" t="s">
        <v>105</v>
      </c>
      <c r="X370" t="s">
        <v>100</v>
      </c>
      <c r="Y370" s="5">
        <f>P370/0.487242847</f>
        <v>0</v>
      </c>
      <c r="Z370" s="5">
        <f>Q370/0.487242847</f>
        <v>0</v>
      </c>
    </row>
    <row r="371" spans="1:26" x14ac:dyDescent="0.2">
      <c r="A371" t="s">
        <v>99</v>
      </c>
      <c r="B371">
        <v>1991</v>
      </c>
      <c r="C371" t="s">
        <v>14</v>
      </c>
      <c r="D371">
        <v>8368</v>
      </c>
      <c r="E371">
        <v>63608</v>
      </c>
      <c r="F371">
        <f>D371+E371</f>
        <v>71976</v>
      </c>
      <c r="G371">
        <v>25119</v>
      </c>
      <c r="H371">
        <v>23637</v>
      </c>
      <c r="I371">
        <v>25529</v>
      </c>
      <c r="J371">
        <v>21836</v>
      </c>
      <c r="T371" t="s">
        <v>105</v>
      </c>
      <c r="U371" t="s">
        <v>105</v>
      </c>
      <c r="V371" t="s">
        <v>105</v>
      </c>
      <c r="W371" t="s">
        <v>105</v>
      </c>
      <c r="X371" t="s">
        <v>100</v>
      </c>
      <c r="Y371" s="5">
        <f>P371/0.605459995</f>
        <v>0</v>
      </c>
      <c r="Z371" s="5">
        <f>Q371/0.605459995</f>
        <v>0</v>
      </c>
    </row>
    <row r="372" spans="1:26" x14ac:dyDescent="0.2">
      <c r="A372" t="s">
        <v>99</v>
      </c>
      <c r="B372">
        <v>1994</v>
      </c>
      <c r="C372" t="s">
        <v>14</v>
      </c>
      <c r="D372">
        <v>8559</v>
      </c>
      <c r="E372">
        <v>59867</v>
      </c>
      <c r="F372">
        <f>D372+E372</f>
        <v>68426</v>
      </c>
      <c r="G372">
        <v>30747</v>
      </c>
      <c r="H372">
        <v>27694</v>
      </c>
      <c r="I372">
        <v>48913</v>
      </c>
      <c r="J372">
        <v>37290</v>
      </c>
      <c r="T372">
        <v>16.440000000000001</v>
      </c>
      <c r="U372">
        <v>14.26</v>
      </c>
      <c r="V372">
        <v>20.37</v>
      </c>
      <c r="W372">
        <v>39.18</v>
      </c>
      <c r="X372" t="s">
        <v>100</v>
      </c>
      <c r="Y372" s="5">
        <f>P372/0.65895594</f>
        <v>0</v>
      </c>
      <c r="Z372" s="5">
        <f>Q372/0.65895594</f>
        <v>0</v>
      </c>
    </row>
    <row r="373" spans="1:26" x14ac:dyDescent="0.2">
      <c r="A373" t="s">
        <v>99</v>
      </c>
      <c r="B373">
        <v>1997</v>
      </c>
      <c r="C373" t="s">
        <v>14</v>
      </c>
      <c r="D373">
        <v>7728</v>
      </c>
      <c r="E373">
        <v>54276</v>
      </c>
      <c r="F373">
        <f>D373+E373</f>
        <v>62004</v>
      </c>
      <c r="G373">
        <v>33331</v>
      </c>
      <c r="H373">
        <v>30829</v>
      </c>
      <c r="I373">
        <v>56592</v>
      </c>
      <c r="J373">
        <v>42337</v>
      </c>
      <c r="T373" t="s">
        <v>105</v>
      </c>
      <c r="U373" t="s">
        <v>105</v>
      </c>
      <c r="V373" t="s">
        <v>105</v>
      </c>
      <c r="W373" t="s">
        <v>105</v>
      </c>
      <c r="X373" t="s">
        <v>100</v>
      </c>
      <c r="Y373" s="5">
        <f>P373/0.713600344</f>
        <v>0</v>
      </c>
      <c r="Z373" s="5">
        <f>Q373/0.713600344</f>
        <v>0</v>
      </c>
    </row>
    <row r="374" spans="1:26" x14ac:dyDescent="0.2">
      <c r="A374" t="s">
        <v>99</v>
      </c>
      <c r="B374">
        <v>2000</v>
      </c>
      <c r="C374" t="s">
        <v>14</v>
      </c>
      <c r="D374">
        <v>13300</v>
      </c>
      <c r="E374">
        <v>90157</v>
      </c>
      <c r="F374">
        <f>D374+E374</f>
        <v>103457</v>
      </c>
      <c r="G374">
        <v>35676</v>
      </c>
      <c r="H374">
        <v>35974</v>
      </c>
      <c r="I374">
        <v>50241</v>
      </c>
      <c r="J374">
        <v>50632</v>
      </c>
      <c r="T374">
        <v>21.89</v>
      </c>
      <c r="U374">
        <v>18.63</v>
      </c>
      <c r="V374">
        <v>148.44999999999999</v>
      </c>
      <c r="W374">
        <v>29.08</v>
      </c>
      <c r="X374" t="s">
        <v>100</v>
      </c>
      <c r="Y374" s="5">
        <f>P374/0.765540313</f>
        <v>0</v>
      </c>
      <c r="Z374" s="5">
        <f>Q374/0.765540313</f>
        <v>0</v>
      </c>
    </row>
    <row r="375" spans="1:26" x14ac:dyDescent="0.2">
      <c r="A375" t="s">
        <v>99</v>
      </c>
      <c r="B375">
        <v>2004</v>
      </c>
      <c r="C375" t="s">
        <v>14</v>
      </c>
      <c r="D375">
        <v>13726</v>
      </c>
      <c r="E375">
        <v>83802</v>
      </c>
      <c r="F375">
        <f>D375+E375</f>
        <v>97528</v>
      </c>
      <c r="G375">
        <v>41046</v>
      </c>
      <c r="H375">
        <v>39595</v>
      </c>
      <c r="I375">
        <v>56525</v>
      </c>
      <c r="J375">
        <v>51838</v>
      </c>
      <c r="T375">
        <v>22.31</v>
      </c>
      <c r="U375">
        <v>20.52</v>
      </c>
      <c r="V375">
        <v>27.14</v>
      </c>
      <c r="W375">
        <v>31.8</v>
      </c>
      <c r="X375" t="s">
        <v>100</v>
      </c>
      <c r="Y375" s="5">
        <f>P375/0.839708514</f>
        <v>0</v>
      </c>
      <c r="Z375" s="5">
        <f>Q375/0.839708514</f>
        <v>0</v>
      </c>
    </row>
    <row r="376" spans="1:26" x14ac:dyDescent="0.2">
      <c r="A376" t="s">
        <v>99</v>
      </c>
      <c r="B376">
        <v>2007</v>
      </c>
      <c r="C376" t="s">
        <v>14</v>
      </c>
      <c r="D376">
        <v>14173</v>
      </c>
      <c r="E376">
        <v>83165</v>
      </c>
      <c r="F376">
        <f>D376+E376</f>
        <v>97338</v>
      </c>
      <c r="G376">
        <v>45539</v>
      </c>
      <c r="H376">
        <v>44118</v>
      </c>
      <c r="I376">
        <v>58605</v>
      </c>
      <c r="J376">
        <v>54239</v>
      </c>
      <c r="T376">
        <v>24.53</v>
      </c>
      <c r="U376">
        <v>22.65</v>
      </c>
      <c r="V376">
        <v>30.39</v>
      </c>
      <c r="W376">
        <v>32.07</v>
      </c>
      <c r="X376" t="s">
        <v>100</v>
      </c>
      <c r="Y376" s="5">
        <f>P376/0.921771071</f>
        <v>0</v>
      </c>
      <c r="Z376" s="5">
        <f>Q376/0.921771071</f>
        <v>0</v>
      </c>
    </row>
    <row r="377" spans="1:26" x14ac:dyDescent="0.2">
      <c r="A377" t="s">
        <v>99</v>
      </c>
      <c r="B377">
        <v>2010</v>
      </c>
      <c r="C377" t="s">
        <v>14</v>
      </c>
      <c r="D377">
        <v>12195</v>
      </c>
      <c r="E377">
        <v>78859</v>
      </c>
      <c r="F377">
        <f>D377+E377</f>
        <v>91054</v>
      </c>
      <c r="G377">
        <v>46920</v>
      </c>
      <c r="H377">
        <v>45955</v>
      </c>
      <c r="I377">
        <v>61919</v>
      </c>
      <c r="J377">
        <v>54224</v>
      </c>
      <c r="T377">
        <v>25.66</v>
      </c>
      <c r="U377">
        <v>24.36</v>
      </c>
      <c r="V377">
        <v>45.06</v>
      </c>
      <c r="W377">
        <v>47.4</v>
      </c>
      <c r="X377" t="s">
        <v>100</v>
      </c>
      <c r="Y377" s="5">
        <f>P377/0.969397652</f>
        <v>0</v>
      </c>
      <c r="Z377" s="5">
        <f>Q377/0.969397652</f>
        <v>0</v>
      </c>
    </row>
    <row r="378" spans="1:26" x14ac:dyDescent="0.2">
      <c r="A378" t="s">
        <v>99</v>
      </c>
      <c r="B378">
        <v>2013</v>
      </c>
      <c r="C378" t="s">
        <v>14</v>
      </c>
      <c r="D378">
        <v>8434</v>
      </c>
      <c r="E378">
        <v>54318</v>
      </c>
      <c r="F378">
        <f>D378+E378</f>
        <v>62752</v>
      </c>
      <c r="G378">
        <v>48787</v>
      </c>
      <c r="H378">
        <v>49413</v>
      </c>
      <c r="I378">
        <v>66847</v>
      </c>
      <c r="J378">
        <v>60098</v>
      </c>
      <c r="T378">
        <v>26.5</v>
      </c>
      <c r="U378">
        <v>25.7</v>
      </c>
      <c r="V378">
        <v>36.86</v>
      </c>
      <c r="W378">
        <v>42.73</v>
      </c>
      <c r="X378" t="s">
        <v>100</v>
      </c>
      <c r="Y378" s="5">
        <f>P378/1.03564482</f>
        <v>0</v>
      </c>
      <c r="Z378" s="5">
        <f>Q378/1.03564482</f>
        <v>0</v>
      </c>
    </row>
    <row r="379" spans="1:26" x14ac:dyDescent="0.2">
      <c r="A379" t="s">
        <v>99</v>
      </c>
      <c r="B379">
        <v>1974</v>
      </c>
      <c r="C379" t="s">
        <v>18</v>
      </c>
      <c r="D379">
        <v>201</v>
      </c>
      <c r="E379">
        <v>13184</v>
      </c>
      <c r="F379">
        <f>D379+E379</f>
        <v>13385</v>
      </c>
      <c r="G379">
        <v>3464</v>
      </c>
      <c r="H379">
        <v>7871</v>
      </c>
      <c r="I379">
        <v>4461</v>
      </c>
      <c r="J379">
        <v>7255</v>
      </c>
      <c r="T379" t="s">
        <v>105</v>
      </c>
      <c r="U379" t="s">
        <v>105</v>
      </c>
      <c r="V379" t="s">
        <v>105</v>
      </c>
      <c r="W379" t="s">
        <v>105</v>
      </c>
      <c r="X379" t="s">
        <v>100</v>
      </c>
      <c r="Z379" s="5"/>
    </row>
    <row r="380" spans="1:26" x14ac:dyDescent="0.2">
      <c r="A380" t="s">
        <v>99</v>
      </c>
      <c r="B380">
        <v>1979</v>
      </c>
      <c r="C380" t="s">
        <v>18</v>
      </c>
      <c r="D380">
        <v>1212</v>
      </c>
      <c r="E380">
        <v>81687</v>
      </c>
      <c r="F380">
        <f>D380+E380</f>
        <v>82899</v>
      </c>
      <c r="G380">
        <v>5769</v>
      </c>
      <c r="H380">
        <v>12291</v>
      </c>
      <c r="I380">
        <v>6198</v>
      </c>
      <c r="J380">
        <v>11055</v>
      </c>
      <c r="T380" t="s">
        <v>105</v>
      </c>
      <c r="U380" t="s">
        <v>105</v>
      </c>
      <c r="V380" t="s">
        <v>105</v>
      </c>
      <c r="W380" t="s">
        <v>105</v>
      </c>
      <c r="X380" t="s">
        <v>100</v>
      </c>
      <c r="Z380" s="5"/>
    </row>
    <row r="381" spans="1:26" x14ac:dyDescent="0.2">
      <c r="A381" t="s">
        <v>99</v>
      </c>
      <c r="B381">
        <v>1986</v>
      </c>
      <c r="C381" t="s">
        <v>18</v>
      </c>
      <c r="D381">
        <v>1346</v>
      </c>
      <c r="E381">
        <v>71603</v>
      </c>
      <c r="F381">
        <f>D381+E381</f>
        <v>72949</v>
      </c>
      <c r="G381">
        <v>10432</v>
      </c>
      <c r="H381">
        <v>19134</v>
      </c>
      <c r="I381">
        <v>10515</v>
      </c>
      <c r="J381">
        <v>18439</v>
      </c>
      <c r="T381" t="s">
        <v>105</v>
      </c>
      <c r="U381" t="s">
        <v>105</v>
      </c>
      <c r="V381" t="s">
        <v>105</v>
      </c>
      <c r="W381" t="s">
        <v>105</v>
      </c>
      <c r="X381" t="s">
        <v>100</v>
      </c>
      <c r="Z381" s="5"/>
    </row>
    <row r="382" spans="1:26" x14ac:dyDescent="0.2">
      <c r="A382" t="s">
        <v>99</v>
      </c>
      <c r="B382">
        <v>1991</v>
      </c>
      <c r="C382" t="s">
        <v>18</v>
      </c>
      <c r="D382">
        <v>1386</v>
      </c>
      <c r="E382">
        <v>70590</v>
      </c>
      <c r="F382">
        <f>D382+E382</f>
        <v>71976</v>
      </c>
      <c r="G382">
        <v>12800</v>
      </c>
      <c r="H382">
        <v>24025</v>
      </c>
      <c r="I382">
        <v>11613</v>
      </c>
      <c r="J382">
        <v>22406</v>
      </c>
      <c r="T382" t="s">
        <v>105</v>
      </c>
      <c r="U382" t="s">
        <v>105</v>
      </c>
      <c r="V382" t="s">
        <v>105</v>
      </c>
      <c r="W382" t="s">
        <v>105</v>
      </c>
      <c r="X382" t="s">
        <v>100</v>
      </c>
      <c r="Z382" s="5"/>
    </row>
    <row r="383" spans="1:26" x14ac:dyDescent="0.2">
      <c r="A383" t="s">
        <v>99</v>
      </c>
      <c r="B383">
        <v>1994</v>
      </c>
      <c r="C383" t="s">
        <v>18</v>
      </c>
      <c r="D383">
        <v>1342</v>
      </c>
      <c r="E383">
        <v>67084</v>
      </c>
      <c r="F383">
        <f>D383+E383</f>
        <v>68426</v>
      </c>
      <c r="G383">
        <v>15530</v>
      </c>
      <c r="H383">
        <v>28327</v>
      </c>
      <c r="I383">
        <v>20227</v>
      </c>
      <c r="J383">
        <v>39190</v>
      </c>
      <c r="T383">
        <v>9.43</v>
      </c>
      <c r="U383">
        <v>14.66</v>
      </c>
      <c r="V383">
        <v>37.6</v>
      </c>
      <c r="W383">
        <v>11.11</v>
      </c>
      <c r="X383" t="s">
        <v>100</v>
      </c>
      <c r="Z383" s="5"/>
    </row>
    <row r="384" spans="1:26" x14ac:dyDescent="0.2">
      <c r="A384" t="s">
        <v>99</v>
      </c>
      <c r="B384">
        <v>1997</v>
      </c>
      <c r="C384" t="s">
        <v>18</v>
      </c>
      <c r="D384">
        <v>1277</v>
      </c>
      <c r="E384">
        <v>60727</v>
      </c>
      <c r="F384">
        <f>D384+E384</f>
        <v>62004</v>
      </c>
      <c r="G384">
        <v>17834</v>
      </c>
      <c r="H384">
        <v>31421</v>
      </c>
      <c r="I384">
        <v>18589</v>
      </c>
      <c r="J384">
        <v>44712</v>
      </c>
      <c r="T384" t="s">
        <v>105</v>
      </c>
      <c r="U384" t="s">
        <v>105</v>
      </c>
      <c r="V384" t="s">
        <v>105</v>
      </c>
      <c r="W384" t="s">
        <v>105</v>
      </c>
      <c r="X384" t="s">
        <v>100</v>
      </c>
      <c r="Z384" s="5"/>
    </row>
    <row r="385" spans="1:26" x14ac:dyDescent="0.2">
      <c r="A385" t="s">
        <v>99</v>
      </c>
      <c r="B385">
        <v>2000</v>
      </c>
      <c r="C385" t="s">
        <v>18</v>
      </c>
      <c r="D385">
        <v>2165</v>
      </c>
      <c r="E385">
        <v>101292</v>
      </c>
      <c r="F385">
        <f>D385+E385</f>
        <v>103457</v>
      </c>
      <c r="G385">
        <v>20240</v>
      </c>
      <c r="H385">
        <v>36271</v>
      </c>
      <c r="I385">
        <v>17591</v>
      </c>
      <c r="J385">
        <v>51002</v>
      </c>
      <c r="T385">
        <v>12.6</v>
      </c>
      <c r="U385">
        <v>19.21</v>
      </c>
      <c r="V385">
        <v>14.81</v>
      </c>
      <c r="W385">
        <v>61.28</v>
      </c>
      <c r="X385" t="s">
        <v>100</v>
      </c>
      <c r="Z385" s="5"/>
    </row>
    <row r="386" spans="1:26" x14ac:dyDescent="0.2">
      <c r="A386" t="s">
        <v>99</v>
      </c>
      <c r="B386">
        <v>2004</v>
      </c>
      <c r="C386" t="s">
        <v>18</v>
      </c>
      <c r="D386">
        <v>2159</v>
      </c>
      <c r="E386">
        <v>95369</v>
      </c>
      <c r="F386">
        <f>D386+E386</f>
        <v>97528</v>
      </c>
      <c r="G386">
        <v>21120</v>
      </c>
      <c r="H386">
        <v>40222</v>
      </c>
      <c r="I386">
        <v>16801</v>
      </c>
      <c r="J386">
        <v>52980</v>
      </c>
      <c r="T386">
        <v>12.71</v>
      </c>
      <c r="U386">
        <v>20.98</v>
      </c>
      <c r="V386">
        <v>11.03</v>
      </c>
      <c r="W386">
        <v>31.45</v>
      </c>
      <c r="X386" t="s">
        <v>100</v>
      </c>
      <c r="Z386" s="5"/>
    </row>
    <row r="387" spans="1:26" x14ac:dyDescent="0.2">
      <c r="A387" t="s">
        <v>99</v>
      </c>
      <c r="B387">
        <v>2007</v>
      </c>
      <c r="C387" t="s">
        <v>18</v>
      </c>
      <c r="D387">
        <v>2297</v>
      </c>
      <c r="E387">
        <v>95041</v>
      </c>
      <c r="F387">
        <f>D387+E387</f>
        <v>97338</v>
      </c>
      <c r="G387">
        <v>24661</v>
      </c>
      <c r="H387">
        <v>44800</v>
      </c>
      <c r="I387">
        <v>21287</v>
      </c>
      <c r="J387">
        <v>55373</v>
      </c>
      <c r="T387">
        <v>14.47</v>
      </c>
      <c r="U387">
        <v>23.14</v>
      </c>
      <c r="V387">
        <v>12.46</v>
      </c>
      <c r="W387">
        <v>32.119999999999997</v>
      </c>
      <c r="X387" t="s">
        <v>100</v>
      </c>
      <c r="Z387" s="5"/>
    </row>
    <row r="388" spans="1:26" x14ac:dyDescent="0.2">
      <c r="A388" t="s">
        <v>99</v>
      </c>
      <c r="B388">
        <v>2010</v>
      </c>
      <c r="C388" t="s">
        <v>18</v>
      </c>
      <c r="D388">
        <v>2377</v>
      </c>
      <c r="E388">
        <v>88677</v>
      </c>
      <c r="F388">
        <f>D388+E388</f>
        <v>91054</v>
      </c>
      <c r="G388">
        <v>24817</v>
      </c>
      <c r="H388">
        <v>46654</v>
      </c>
      <c r="I388">
        <v>18975</v>
      </c>
      <c r="J388">
        <v>55857</v>
      </c>
      <c r="T388">
        <v>15</v>
      </c>
      <c r="U388">
        <v>24.81</v>
      </c>
      <c r="V388">
        <v>11.75</v>
      </c>
      <c r="W388">
        <v>47.65</v>
      </c>
      <c r="X388" t="s">
        <v>100</v>
      </c>
      <c r="Z388" s="5"/>
    </row>
    <row r="389" spans="1:26" x14ac:dyDescent="0.2">
      <c r="A389" t="s">
        <v>99</v>
      </c>
      <c r="B389">
        <v>2013</v>
      </c>
      <c r="C389" t="s">
        <v>18</v>
      </c>
      <c r="D389">
        <v>1579</v>
      </c>
      <c r="E389">
        <v>61173</v>
      </c>
      <c r="F389">
        <f>D389+E389</f>
        <v>62752</v>
      </c>
      <c r="G389">
        <v>25412</v>
      </c>
      <c r="H389">
        <v>49946</v>
      </c>
      <c r="I389">
        <v>18950</v>
      </c>
      <c r="J389">
        <v>61634</v>
      </c>
      <c r="T389">
        <v>14.75</v>
      </c>
      <c r="U389">
        <v>26.11</v>
      </c>
      <c r="V389">
        <v>10.76</v>
      </c>
      <c r="W389">
        <v>42.43</v>
      </c>
      <c r="X389" t="s">
        <v>100</v>
      </c>
      <c r="Z389" s="5"/>
    </row>
    <row r="390" spans="1:26" x14ac:dyDescent="0.2">
      <c r="A390" t="s">
        <v>101</v>
      </c>
      <c r="B390">
        <v>2004</v>
      </c>
      <c r="C390" t="s">
        <v>14</v>
      </c>
      <c r="D390">
        <v>3018</v>
      </c>
      <c r="E390">
        <v>19693</v>
      </c>
      <c r="F390">
        <f>D390+E390</f>
        <v>22711</v>
      </c>
      <c r="G390">
        <v>98213</v>
      </c>
      <c r="H390">
        <v>85805</v>
      </c>
      <c r="I390">
        <v>115498</v>
      </c>
      <c r="J390">
        <v>136019</v>
      </c>
      <c r="T390" t="s">
        <v>105</v>
      </c>
      <c r="U390" t="s">
        <v>105</v>
      </c>
      <c r="V390" t="s">
        <v>105</v>
      </c>
      <c r="W390" t="s">
        <v>105</v>
      </c>
      <c r="X390" t="s">
        <v>102</v>
      </c>
    </row>
    <row r="391" spans="1:26" x14ac:dyDescent="0.2">
      <c r="A391" t="s">
        <v>101</v>
      </c>
      <c r="B391">
        <v>2007</v>
      </c>
      <c r="C391" t="s">
        <v>14</v>
      </c>
      <c r="D391">
        <v>9282</v>
      </c>
      <c r="E391">
        <v>50869</v>
      </c>
      <c r="F391">
        <f>D391+E391</f>
        <v>60151</v>
      </c>
      <c r="G391">
        <v>125931</v>
      </c>
      <c r="H391">
        <v>120456</v>
      </c>
      <c r="I391">
        <v>170699</v>
      </c>
      <c r="J391">
        <v>168743</v>
      </c>
      <c r="T391" t="s">
        <v>105</v>
      </c>
      <c r="U391" t="s">
        <v>105</v>
      </c>
      <c r="V391" t="s">
        <v>105</v>
      </c>
      <c r="W391" t="s">
        <v>105</v>
      </c>
      <c r="X391" t="s">
        <v>102</v>
      </c>
    </row>
    <row r="392" spans="1:26" x14ac:dyDescent="0.2">
      <c r="A392" t="s">
        <v>101</v>
      </c>
      <c r="B392">
        <v>2010</v>
      </c>
      <c r="C392" t="s">
        <v>14</v>
      </c>
      <c r="D392">
        <v>9013</v>
      </c>
      <c r="E392">
        <v>49449</v>
      </c>
      <c r="F392">
        <f>D392+E392</f>
        <v>58462</v>
      </c>
      <c r="G392">
        <v>175083</v>
      </c>
      <c r="H392">
        <v>171627</v>
      </c>
      <c r="I392">
        <v>228030</v>
      </c>
      <c r="J392">
        <v>215300</v>
      </c>
      <c r="T392" t="s">
        <v>105</v>
      </c>
      <c r="U392" t="s">
        <v>105</v>
      </c>
      <c r="V392" t="s">
        <v>105</v>
      </c>
      <c r="W392" t="s">
        <v>105</v>
      </c>
      <c r="X392" t="s">
        <v>102</v>
      </c>
    </row>
    <row r="393" spans="1:26" x14ac:dyDescent="0.2">
      <c r="A393" t="s">
        <v>101</v>
      </c>
      <c r="B393">
        <v>2013</v>
      </c>
      <c r="C393" t="s">
        <v>14</v>
      </c>
      <c r="D393">
        <v>9565</v>
      </c>
      <c r="E393">
        <v>47641</v>
      </c>
      <c r="F393">
        <f>D393+E393</f>
        <v>57206</v>
      </c>
      <c r="G393">
        <v>231983</v>
      </c>
      <c r="H393">
        <v>235442</v>
      </c>
      <c r="I393">
        <v>252884</v>
      </c>
      <c r="J393">
        <v>245124</v>
      </c>
      <c r="T393" t="s">
        <v>105</v>
      </c>
      <c r="U393" t="s">
        <v>105</v>
      </c>
      <c r="V393" t="s">
        <v>105</v>
      </c>
      <c r="W393" t="s">
        <v>105</v>
      </c>
      <c r="X393" t="s">
        <v>102</v>
      </c>
    </row>
    <row r="394" spans="1:26" x14ac:dyDescent="0.2">
      <c r="A394" t="s">
        <v>101</v>
      </c>
      <c r="B394">
        <v>2016</v>
      </c>
      <c r="C394" t="s">
        <v>14</v>
      </c>
      <c r="D394">
        <v>8874</v>
      </c>
      <c r="E394">
        <v>43203</v>
      </c>
      <c r="F394">
        <f>D394+E394</f>
        <v>52077</v>
      </c>
      <c r="G394">
        <v>338925</v>
      </c>
      <c r="H394">
        <v>323632</v>
      </c>
      <c r="I394">
        <v>404731</v>
      </c>
      <c r="J394">
        <v>323210</v>
      </c>
      <c r="T394" t="s">
        <v>105</v>
      </c>
      <c r="U394" t="s">
        <v>105</v>
      </c>
      <c r="V394" t="s">
        <v>105</v>
      </c>
      <c r="W394" t="s">
        <v>105</v>
      </c>
      <c r="X394" t="s">
        <v>102</v>
      </c>
    </row>
    <row r="395" spans="1:26" x14ac:dyDescent="0.2">
      <c r="A395" t="s">
        <v>101</v>
      </c>
      <c r="B395">
        <v>2004</v>
      </c>
      <c r="C395" t="s">
        <v>18</v>
      </c>
      <c r="D395">
        <v>530</v>
      </c>
      <c r="E395">
        <v>22181</v>
      </c>
      <c r="F395">
        <f>D395+E395</f>
        <v>22711</v>
      </c>
      <c r="G395">
        <v>47866</v>
      </c>
      <c r="H395">
        <v>88400</v>
      </c>
      <c r="I395">
        <v>39378</v>
      </c>
      <c r="J395">
        <v>134845</v>
      </c>
      <c r="T395" t="s">
        <v>105</v>
      </c>
      <c r="U395" t="s">
        <v>105</v>
      </c>
      <c r="V395" t="s">
        <v>105</v>
      </c>
      <c r="W395" t="s">
        <v>105</v>
      </c>
      <c r="X395" t="s">
        <v>102</v>
      </c>
    </row>
    <row r="396" spans="1:26" x14ac:dyDescent="0.2">
      <c r="A396" t="s">
        <v>101</v>
      </c>
      <c r="B396">
        <v>2007</v>
      </c>
      <c r="C396" t="s">
        <v>18</v>
      </c>
      <c r="D396">
        <v>1611</v>
      </c>
      <c r="E396">
        <v>58540</v>
      </c>
      <c r="F396">
        <f>D396+E396</f>
        <v>60151</v>
      </c>
      <c r="G396">
        <v>84908</v>
      </c>
      <c r="H396">
        <v>122280</v>
      </c>
      <c r="I396">
        <v>92890</v>
      </c>
      <c r="J396">
        <v>170532</v>
      </c>
      <c r="T396" t="s">
        <v>105</v>
      </c>
      <c r="U396" t="s">
        <v>105</v>
      </c>
      <c r="V396" t="s">
        <v>105</v>
      </c>
      <c r="W396" t="s">
        <v>105</v>
      </c>
      <c r="X396" t="s">
        <v>102</v>
      </c>
    </row>
    <row r="397" spans="1:26" x14ac:dyDescent="0.2">
      <c r="A397" t="s">
        <v>101</v>
      </c>
      <c r="B397">
        <v>2010</v>
      </c>
      <c r="C397" t="s">
        <v>18</v>
      </c>
      <c r="D397">
        <v>1604</v>
      </c>
      <c r="E397">
        <v>56858</v>
      </c>
      <c r="F397">
        <f>D397+E397</f>
        <v>58462</v>
      </c>
      <c r="G397">
        <v>108853</v>
      </c>
      <c r="H397">
        <v>173898</v>
      </c>
      <c r="I397">
        <v>101305</v>
      </c>
      <c r="J397">
        <v>219376</v>
      </c>
      <c r="T397" t="s">
        <v>105</v>
      </c>
      <c r="U397" t="s">
        <v>105</v>
      </c>
      <c r="V397" t="s">
        <v>105</v>
      </c>
      <c r="W397" t="s">
        <v>105</v>
      </c>
      <c r="X397" t="s">
        <v>102</v>
      </c>
    </row>
    <row r="398" spans="1:26" x14ac:dyDescent="0.2">
      <c r="A398" t="s">
        <v>101</v>
      </c>
      <c r="B398">
        <v>2013</v>
      </c>
      <c r="C398" t="s">
        <v>18</v>
      </c>
      <c r="D398">
        <v>1615</v>
      </c>
      <c r="E398">
        <v>55591</v>
      </c>
      <c r="F398">
        <f>D398+E398</f>
        <v>57206</v>
      </c>
      <c r="G398">
        <v>127561</v>
      </c>
      <c r="H398">
        <v>237907</v>
      </c>
      <c r="I398">
        <v>116337</v>
      </c>
      <c r="J398">
        <v>248464</v>
      </c>
      <c r="T398" t="s">
        <v>105</v>
      </c>
      <c r="U398" t="s">
        <v>105</v>
      </c>
      <c r="V398" t="s">
        <v>105</v>
      </c>
      <c r="W398" t="s">
        <v>105</v>
      </c>
      <c r="X398" t="s">
        <v>102</v>
      </c>
    </row>
    <row r="399" spans="1:26" x14ac:dyDescent="0.2">
      <c r="A399" t="s">
        <v>101</v>
      </c>
      <c r="B399">
        <v>2016</v>
      </c>
      <c r="C399" t="s">
        <v>18</v>
      </c>
      <c r="D399">
        <v>1532</v>
      </c>
      <c r="E399">
        <v>50545</v>
      </c>
      <c r="F399">
        <f>D399+E399</f>
        <v>52077</v>
      </c>
      <c r="G399">
        <v>186450</v>
      </c>
      <c r="H399">
        <v>330403</v>
      </c>
      <c r="I399">
        <v>159395</v>
      </c>
      <c r="J399">
        <v>341572</v>
      </c>
      <c r="T399" t="s">
        <v>105</v>
      </c>
      <c r="U399" t="s">
        <v>105</v>
      </c>
      <c r="V399" t="s">
        <v>105</v>
      </c>
      <c r="W399" t="s">
        <v>105</v>
      </c>
      <c r="X399" t="s">
        <v>102</v>
      </c>
    </row>
    <row r="400" spans="1:26" x14ac:dyDescent="0.2">
      <c r="A400" t="s">
        <v>103</v>
      </c>
      <c r="B400">
        <v>2011</v>
      </c>
      <c r="C400" t="s">
        <v>14</v>
      </c>
      <c r="D400">
        <v>923</v>
      </c>
      <c r="E400">
        <v>21154</v>
      </c>
      <c r="F400">
        <f>D400+E400</f>
        <v>22077</v>
      </c>
      <c r="G400">
        <v>40514963</v>
      </c>
      <c r="H400">
        <v>14264259</v>
      </c>
      <c r="I400">
        <v>30596167</v>
      </c>
      <c r="J400">
        <v>28140929</v>
      </c>
      <c r="T400" t="s">
        <v>105</v>
      </c>
      <c r="U400" t="s">
        <v>105</v>
      </c>
      <c r="V400" t="s">
        <v>105</v>
      </c>
      <c r="W400" t="s">
        <v>105</v>
      </c>
      <c r="X400" t="s">
        <v>104</v>
      </c>
    </row>
    <row r="401" spans="1:24" x14ac:dyDescent="0.2">
      <c r="A401" t="s">
        <v>103</v>
      </c>
      <c r="B401">
        <v>2013</v>
      </c>
      <c r="C401" t="s">
        <v>14</v>
      </c>
      <c r="D401">
        <v>985</v>
      </c>
      <c r="E401">
        <v>20660</v>
      </c>
      <c r="F401">
        <f>D401+E401</f>
        <v>21645</v>
      </c>
      <c r="G401">
        <v>53141941</v>
      </c>
      <c r="H401">
        <v>17626630</v>
      </c>
      <c r="I401">
        <v>37276478</v>
      </c>
      <c r="J401">
        <v>31710510</v>
      </c>
      <c r="T401" t="s">
        <v>105</v>
      </c>
      <c r="U401" t="s">
        <v>105</v>
      </c>
      <c r="V401" t="s">
        <v>105</v>
      </c>
      <c r="W401" t="s">
        <v>105</v>
      </c>
      <c r="X401" t="s">
        <v>104</v>
      </c>
    </row>
  </sheetData>
  <phoneticPr fontId="3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 Results (weighted)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Chanmin</dc:creator>
  <cp:lastModifiedBy>Park, Chanmin</cp:lastModifiedBy>
  <dcterms:created xsi:type="dcterms:W3CDTF">2019-08-04T05:56:15Z</dcterms:created>
  <dcterms:modified xsi:type="dcterms:W3CDTF">2019-12-07T16:57:40Z</dcterms:modified>
</cp:coreProperties>
</file>