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https://iiitbac-my.sharepoint.com/personal/darshveer_singh_iiitb_ac_in/Documents/Sem 3/Computer Architecture - Memory Design/Assignments/Assignment-3/Documentation/"/>
    </mc:Choice>
  </mc:AlternateContent>
  <xr:revisionPtr revIDLastSave="5" documentId="11_F25DC773A252ABDACC104835611E6C625BDE58F3" xr6:coauthVersionLast="47" xr6:coauthVersionMax="47" xr10:uidLastSave="{BED8377A-156A-4EE8-B794-35AA9CA978ED}"/>
  <bookViews>
    <workbookView xWindow="-110" yWindow="-110" windowWidth="19420" windowHeight="10300" firstSheet="2" activeTab="2" xr2:uid="{00000000-000D-0000-FFFF-FFFF00000000}"/>
  </bookViews>
  <sheets>
    <sheet name="Miss Rate vs. Cache Size" sheetId="1" r:id="rId1"/>
    <sheet name="Miss Rate vs. Block Size " sheetId="2" r:id="rId2"/>
    <sheet name="Hit Rate vs. No. of way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" i="3" l="1"/>
  <c r="X9" i="3" s="1"/>
  <c r="W8" i="3"/>
  <c r="X8" i="3" s="1"/>
  <c r="W7" i="3"/>
  <c r="X7" i="3" s="1"/>
  <c r="W6" i="3"/>
  <c r="X6" i="3" s="1"/>
  <c r="W5" i="3"/>
  <c r="X5" i="3" s="1"/>
  <c r="W4" i="3"/>
  <c r="X4" i="3" s="1"/>
  <c r="W3" i="3"/>
  <c r="X3" i="3" s="1"/>
  <c r="R9" i="3"/>
  <c r="S9" i="3" s="1"/>
  <c r="R8" i="3"/>
  <c r="S8" i="3" s="1"/>
  <c r="R7" i="3"/>
  <c r="S7" i="3" s="1"/>
  <c r="R6" i="3"/>
  <c r="S6" i="3" s="1"/>
  <c r="R5" i="3"/>
  <c r="S5" i="3" s="1"/>
  <c r="R4" i="3"/>
  <c r="S4" i="3" s="1"/>
  <c r="R3" i="3"/>
  <c r="S3" i="3" s="1"/>
  <c r="M9" i="3"/>
  <c r="N9" i="3" s="1"/>
  <c r="M8" i="3"/>
  <c r="N8" i="3" s="1"/>
  <c r="M7" i="3"/>
  <c r="N7" i="3" s="1"/>
  <c r="M6" i="3"/>
  <c r="N6" i="3" s="1"/>
  <c r="M5" i="3"/>
  <c r="N5" i="3" s="1"/>
  <c r="M4" i="3"/>
  <c r="N4" i="3" s="1"/>
  <c r="M3" i="3"/>
  <c r="N3" i="3" s="1"/>
  <c r="H9" i="3"/>
  <c r="I9" i="3" s="1"/>
  <c r="H8" i="3"/>
  <c r="I8" i="3" s="1"/>
  <c r="H7" i="3"/>
  <c r="I7" i="3" s="1"/>
  <c r="H6" i="3"/>
  <c r="I6" i="3" s="1"/>
  <c r="H5" i="3"/>
  <c r="I5" i="3" s="1"/>
  <c r="H4" i="3"/>
  <c r="I4" i="3" s="1"/>
  <c r="H3" i="3"/>
  <c r="I3" i="3" s="1"/>
  <c r="C4" i="3"/>
  <c r="D4" i="3" s="1"/>
  <c r="C5" i="3"/>
  <c r="D5" i="3" s="1"/>
  <c r="C6" i="3"/>
  <c r="D6" i="3" s="1"/>
  <c r="C7" i="3"/>
  <c r="D7" i="3" s="1"/>
  <c r="C8" i="3"/>
  <c r="D8" i="3" s="1"/>
  <c r="C9" i="3"/>
  <c r="D9" i="3" s="1"/>
  <c r="C3" i="3"/>
  <c r="D3" i="3" s="1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M4" i="2"/>
  <c r="N4" i="2" s="1"/>
  <c r="M5" i="2"/>
  <c r="N5" i="2" s="1"/>
  <c r="M6" i="2"/>
  <c r="N6" i="2" s="1"/>
  <c r="M7" i="2"/>
  <c r="N7" i="2" s="1"/>
  <c r="M8" i="2"/>
  <c r="N8" i="2" s="1"/>
  <c r="M9" i="2"/>
  <c r="N9" i="2" s="1"/>
  <c r="M10" i="2"/>
  <c r="N10" i="2" s="1"/>
  <c r="H4" i="2"/>
  <c r="I4" i="2" s="1"/>
  <c r="H5" i="2"/>
  <c r="I5" i="2" s="1"/>
  <c r="H6" i="2"/>
  <c r="I6" i="2" s="1"/>
  <c r="H7" i="2"/>
  <c r="I7" i="2" s="1"/>
  <c r="H8" i="2"/>
  <c r="I8" i="2" s="1"/>
  <c r="H9" i="2"/>
  <c r="I9" i="2" s="1"/>
  <c r="H10" i="2"/>
  <c r="I10" i="2" s="1"/>
  <c r="H3" i="2"/>
  <c r="I3" i="2" s="1"/>
  <c r="M3" i="2"/>
  <c r="N3" i="2" s="1"/>
  <c r="W10" i="2"/>
  <c r="X10" i="2" s="1"/>
  <c r="W9" i="2"/>
  <c r="X9" i="2" s="1"/>
  <c r="W8" i="2"/>
  <c r="X8" i="2" s="1"/>
  <c r="W7" i="2"/>
  <c r="X7" i="2" s="1"/>
  <c r="W6" i="2"/>
  <c r="X6" i="2" s="1"/>
  <c r="W5" i="2"/>
  <c r="X5" i="2" s="1"/>
  <c r="W4" i="2"/>
  <c r="X4" i="2" s="1"/>
  <c r="W3" i="2"/>
  <c r="X3" i="2" s="1"/>
  <c r="R10" i="2"/>
  <c r="S10" i="2" s="1"/>
  <c r="R9" i="2"/>
  <c r="S9" i="2" s="1"/>
  <c r="R8" i="2"/>
  <c r="S8" i="2" s="1"/>
  <c r="R7" i="2"/>
  <c r="S7" i="2" s="1"/>
  <c r="R6" i="2"/>
  <c r="S6" i="2" s="1"/>
  <c r="R5" i="2"/>
  <c r="S5" i="2" s="1"/>
  <c r="R4" i="2"/>
  <c r="S4" i="2" s="1"/>
  <c r="R3" i="2"/>
  <c r="S3" i="2" s="1"/>
  <c r="C3" i="2"/>
  <c r="D3" i="2" s="1"/>
  <c r="S3" i="1"/>
  <c r="X8" i="1"/>
  <c r="X7" i="1"/>
  <c r="X6" i="1"/>
  <c r="X5" i="1"/>
  <c r="X4" i="1"/>
  <c r="X3" i="1"/>
  <c r="S4" i="1"/>
  <c r="S5" i="1"/>
  <c r="S6" i="1"/>
  <c r="S7" i="1"/>
  <c r="S8" i="1"/>
  <c r="N4" i="1"/>
  <c r="N5" i="1"/>
  <c r="N6" i="1"/>
  <c r="N7" i="1"/>
  <c r="N8" i="1"/>
  <c r="N3" i="1"/>
  <c r="I4" i="1"/>
  <c r="I5" i="1"/>
  <c r="I6" i="1"/>
  <c r="I7" i="1"/>
  <c r="I8" i="1"/>
  <c r="I3" i="1"/>
  <c r="D4" i="1"/>
  <c r="D5" i="1"/>
  <c r="D6" i="1"/>
  <c r="D7" i="1"/>
  <c r="D8" i="1"/>
  <c r="D3" i="1"/>
</calcChain>
</file>

<file path=xl/sharedStrings.xml><?xml version="1.0" encoding="utf-8"?>
<sst xmlns="http://schemas.openxmlformats.org/spreadsheetml/2006/main" count="75" uniqueCount="11">
  <si>
    <t>gcc.trace</t>
  </si>
  <si>
    <t>gzip.trace</t>
  </si>
  <si>
    <t>mcf.trace</t>
  </si>
  <si>
    <t>swim.trace</t>
  </si>
  <si>
    <t>twolf.trace</t>
  </si>
  <si>
    <t>Cache Size
(kB)</t>
  </si>
  <si>
    <t>Hit Rate
(%age)</t>
  </si>
  <si>
    <t>Miss Rate
(%age)</t>
  </si>
  <si>
    <t>Hit Rate/Miss Rate</t>
  </si>
  <si>
    <t>Block Size (B)</t>
  </si>
  <si>
    <t>Number of 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</si>
</sst>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Miss Rate vs. Cache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'Miss Rate vs. Cache Size'!$A$1</c:f>
              <c:strCache>
                <c:ptCount val="1"/>
                <c:pt idx="0">
                  <c:v>gcc.trace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'Miss Rate vs. Cache Size'!$K$3:$K$8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</c:numCache>
            </c:numRef>
          </c:cat>
          <c:val>
            <c:numRef>
              <c:f>'Miss Rate vs. Cache Size'!$C$3:$C$8</c:f>
              <c:numCache>
                <c:formatCode>General</c:formatCode>
                <c:ptCount val="6"/>
                <c:pt idx="0">
                  <c:v>6.1983800000000002</c:v>
                </c:pt>
                <c:pt idx="1">
                  <c:v>6.1689100000000003</c:v>
                </c:pt>
                <c:pt idx="2">
                  <c:v>6.1646400000000003</c:v>
                </c:pt>
                <c:pt idx="3">
                  <c:v>6.1644500000000004</c:v>
                </c:pt>
                <c:pt idx="4">
                  <c:v>6.1644500000000004</c:v>
                </c:pt>
                <c:pt idx="5">
                  <c:v>6.1644500000000004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F9-4AE8-BAD0-5326C845E8CC}"/>
            </c:ext>
          </c:extLst>
        </c:ser>
        <c:ser>
          <c:idx val="1"/>
          <c:order val="1"/>
          <c:tx>
            <c:strRef>
              <c:f>'Miss Rate vs. Cache Size'!$F$1</c:f>
              <c:strCache>
                <c:ptCount val="1"/>
                <c:pt idx="0">
                  <c:v>gzip.trace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'Miss Rate vs. Cache Size'!$K$3:$K$8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</c:numCache>
            </c:numRef>
          </c:cat>
          <c:val>
            <c:numRef>
              <c:f>'Miss Rate vs. Cache Size'!$H$3:$H$8</c:f>
              <c:numCache>
                <c:formatCode>General</c:formatCode>
                <c:ptCount val="6"/>
                <c:pt idx="0">
                  <c:v>33.294499999999999</c:v>
                </c:pt>
                <c:pt idx="1">
                  <c:v>33.294499999999999</c:v>
                </c:pt>
                <c:pt idx="2">
                  <c:v>33.294499999999999</c:v>
                </c:pt>
                <c:pt idx="3">
                  <c:v>33.294499999999999</c:v>
                </c:pt>
                <c:pt idx="4">
                  <c:v>33.294499999999999</c:v>
                </c:pt>
                <c:pt idx="5">
                  <c:v>33.294499999999999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F9-4AE8-BAD0-5326C845E8CC}"/>
            </c:ext>
          </c:extLst>
        </c:ser>
        <c:ser>
          <c:idx val="2"/>
          <c:order val="2"/>
          <c:tx>
            <c:strRef>
              <c:f>'Miss Rate vs. Cache Size'!$K$1</c:f>
              <c:strCache>
                <c:ptCount val="1"/>
                <c:pt idx="0">
                  <c:v>mcf.trace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'Miss Rate vs. Cache Size'!$K$3:$K$8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</c:numCache>
            </c:numRef>
          </c:cat>
          <c:val>
            <c:numRef>
              <c:f>'Miss Rate vs. Cache Size'!$M$3:$M$8</c:f>
              <c:numCache>
                <c:formatCode>General</c:formatCode>
                <c:ptCount val="6"/>
                <c:pt idx="0">
                  <c:v>98.967600000000004</c:v>
                </c:pt>
                <c:pt idx="1">
                  <c:v>98.967600000000004</c:v>
                </c:pt>
                <c:pt idx="2">
                  <c:v>98.967600000000004</c:v>
                </c:pt>
                <c:pt idx="3">
                  <c:v>98.967600000000004</c:v>
                </c:pt>
                <c:pt idx="4">
                  <c:v>98.967600000000004</c:v>
                </c:pt>
                <c:pt idx="5">
                  <c:v>98.954499999999996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F9-4AE8-BAD0-5326C845E8CC}"/>
            </c:ext>
          </c:extLst>
        </c:ser>
        <c:ser>
          <c:idx val="3"/>
          <c:order val="3"/>
          <c:tx>
            <c:strRef>
              <c:f>'Miss Rate vs. Cache Size'!$P$1</c:f>
              <c:strCache>
                <c:ptCount val="1"/>
                <c:pt idx="0">
                  <c:v>swim.trace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'Miss Rate vs. Cache Size'!$K$3:$K$8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</c:numCache>
            </c:numRef>
          </c:cat>
          <c:val>
            <c:numRef>
              <c:f>'Miss Rate vs. Cache Size'!$R$3:$R$8</c:f>
              <c:numCache>
                <c:formatCode>General</c:formatCode>
                <c:ptCount val="6"/>
                <c:pt idx="0">
                  <c:v>7.3801199999999998</c:v>
                </c:pt>
                <c:pt idx="1">
                  <c:v>7.3774800000000003</c:v>
                </c:pt>
                <c:pt idx="2">
                  <c:v>7.3774800000000003</c:v>
                </c:pt>
                <c:pt idx="3">
                  <c:v>7.3774800000000003</c:v>
                </c:pt>
                <c:pt idx="4">
                  <c:v>7.3774800000000003</c:v>
                </c:pt>
                <c:pt idx="5">
                  <c:v>7.3774800000000003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F9-4AE8-BAD0-5326C845E8CC}"/>
            </c:ext>
          </c:extLst>
        </c:ser>
        <c:ser>
          <c:idx val="4"/>
          <c:order val="4"/>
          <c:tx>
            <c:strRef>
              <c:f>'Miss Rate vs. Cache Size'!$U$1</c:f>
              <c:strCache>
                <c:ptCount val="1"/>
                <c:pt idx="0">
                  <c:v>twolf.trace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'Miss Rate vs. Cache Size'!$K$3:$K$8</c:f>
              <c:numCache>
                <c:formatCode>General</c:formatCode>
                <c:ptCount val="6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</c:numCache>
            </c:numRef>
          </c:cat>
          <c:val>
            <c:numRef>
              <c:f>'Miss Rate vs. Cache Size'!$W$3:$W$8</c:f>
              <c:numCache>
                <c:formatCode>General</c:formatCode>
                <c:ptCount val="6"/>
                <c:pt idx="0">
                  <c:v>1.23875</c:v>
                </c:pt>
                <c:pt idx="1">
                  <c:v>1.23855</c:v>
                </c:pt>
                <c:pt idx="2">
                  <c:v>1.23855</c:v>
                </c:pt>
                <c:pt idx="3">
                  <c:v>1.23855</c:v>
                </c:pt>
                <c:pt idx="4">
                  <c:v>1.23855</c:v>
                </c:pt>
                <c:pt idx="5">
                  <c:v>1.23855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F9-4AE8-BAD0-5326C845E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1693679"/>
        <c:axId val="921694639"/>
      </c:lineChart>
      <c:catAx>
        <c:axId val="921693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Cache Size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94639"/>
        <c:crosses val="autoZero"/>
        <c:auto val="1"/>
        <c:lblAlgn val="ctr"/>
        <c:lblOffset val="100"/>
        <c:noMultiLvlLbl val="0"/>
      </c:catAx>
      <c:valAx>
        <c:axId val="9216946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Miss Rate (%age)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93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57150" cap="flat" cmpd="sng" algn="ctr">
      <a:solidFill>
        <a:schemeClr val="tx1">
          <a:lumMod val="15000"/>
          <a:lumOff val="85000"/>
          <a:alpha val="96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Miss Rate vs.</a:t>
            </a:r>
            <a:r>
              <a:rPr lang="en-IN" baseline="0"/>
              <a:t> Block Size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'Miss Rate vs. Block Size '!$A$1:$D$1</c:f>
              <c:strCache>
                <c:ptCount val="4"/>
                <c:pt idx="0">
                  <c:v>gcc.trace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'Miss Rate vs. Block Size '!$F$3:$F$10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'Miss Rate vs. Block Size '!$C$3:$C$10</c:f>
              <c:numCache>
                <c:formatCode>General</c:formatCode>
                <c:ptCount val="8"/>
                <c:pt idx="0">
                  <c:v>6.8011000000000053</c:v>
                </c:pt>
                <c:pt idx="1">
                  <c:v>6.3752000000000066</c:v>
                </c:pt>
                <c:pt idx="2">
                  <c:v>6.1644000000000005</c:v>
                </c:pt>
                <c:pt idx="3">
                  <c:v>4.0734000000000066</c:v>
                </c:pt>
                <c:pt idx="4">
                  <c:v>2.1749999999999972</c:v>
                </c:pt>
                <c:pt idx="5">
                  <c:v>1.1710999999999956</c:v>
                </c:pt>
                <c:pt idx="6">
                  <c:v>0.61540999999999713</c:v>
                </c:pt>
                <c:pt idx="7">
                  <c:v>0.379099999999994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AB-40BB-9BE2-632C5E555AD7}"/>
            </c:ext>
          </c:extLst>
        </c:ser>
        <c:ser>
          <c:idx val="1"/>
          <c:order val="1"/>
          <c:tx>
            <c:strRef>
              <c:f>'Miss Rate vs. Block Size '!$F$1:$I$1</c:f>
              <c:strCache>
                <c:ptCount val="4"/>
                <c:pt idx="0">
                  <c:v>gzip.trace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'Miss Rate vs. Block Size '!$F$3:$F$10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'Miss Rate vs. Block Size '!$H$3:$H$10</c:f>
              <c:numCache>
                <c:formatCode>General</c:formatCode>
                <c:ptCount val="8"/>
                <c:pt idx="0">
                  <c:v>33.296099999999996</c:v>
                </c:pt>
                <c:pt idx="1">
                  <c:v>33.295900000000003</c:v>
                </c:pt>
                <c:pt idx="2">
                  <c:v>33.294499999999999</c:v>
                </c:pt>
                <c:pt idx="3">
                  <c:v>33.2928</c:v>
                </c:pt>
                <c:pt idx="4">
                  <c:v>33.214399999999998</c:v>
                </c:pt>
                <c:pt idx="5">
                  <c:v>33.174400000000006</c:v>
                </c:pt>
                <c:pt idx="6">
                  <c:v>33.153899999999993</c:v>
                </c:pt>
                <c:pt idx="7">
                  <c:v>33.143500000000003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AB-40BB-9BE2-632C5E555AD7}"/>
            </c:ext>
          </c:extLst>
        </c:ser>
        <c:ser>
          <c:idx val="2"/>
          <c:order val="2"/>
          <c:tx>
            <c:strRef>
              <c:f>'Miss Rate vs. Block Size '!$K$1:$N$1</c:f>
              <c:strCache>
                <c:ptCount val="4"/>
                <c:pt idx="0">
                  <c:v>mcf.trace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'Miss Rate vs. Block Size '!$F$3:$F$10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'Miss Rate vs. Block Size '!$M$3:$M$10</c:f>
              <c:numCache>
                <c:formatCode>General</c:formatCode>
                <c:ptCount val="8"/>
                <c:pt idx="0">
                  <c:v>98.975430000000003</c:v>
                </c:pt>
                <c:pt idx="1">
                  <c:v>98.971299999999999</c:v>
                </c:pt>
                <c:pt idx="2">
                  <c:v>98.967590000000001</c:v>
                </c:pt>
                <c:pt idx="3">
                  <c:v>98.961680000000001</c:v>
                </c:pt>
                <c:pt idx="4">
                  <c:v>49.497</c:v>
                </c:pt>
                <c:pt idx="5">
                  <c:v>24.762200000000007</c:v>
                </c:pt>
                <c:pt idx="6">
                  <c:v>12.391999999999996</c:v>
                </c:pt>
                <c:pt idx="7">
                  <c:v>6.2044999999999959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AB-40BB-9BE2-632C5E555AD7}"/>
            </c:ext>
          </c:extLst>
        </c:ser>
        <c:ser>
          <c:idx val="3"/>
          <c:order val="3"/>
          <c:tx>
            <c:strRef>
              <c:f>'Miss Rate vs. Block Size '!$P$1:$S$1</c:f>
              <c:strCache>
                <c:ptCount val="4"/>
                <c:pt idx="0">
                  <c:v>swim.trace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'Miss Rate vs. Block Size '!$F$3:$F$10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'Miss Rate vs. Block Size '!$R$3:$R$10</c:f>
              <c:numCache>
                <c:formatCode>General</c:formatCode>
                <c:ptCount val="8"/>
                <c:pt idx="0">
                  <c:v>7.455600000000004</c:v>
                </c:pt>
                <c:pt idx="1">
                  <c:v>7.4064999999999941</c:v>
                </c:pt>
                <c:pt idx="2">
                  <c:v>7.3774999999999977</c:v>
                </c:pt>
                <c:pt idx="3">
                  <c:v>6.5357999999999947</c:v>
                </c:pt>
                <c:pt idx="4">
                  <c:v>3.7676000000000016</c:v>
                </c:pt>
                <c:pt idx="5">
                  <c:v>2.109499999999997</c:v>
                </c:pt>
                <c:pt idx="6">
                  <c:v>1.1388900000000035</c:v>
                </c:pt>
                <c:pt idx="7">
                  <c:v>0.60229999999999961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AB-40BB-9BE2-632C5E555AD7}"/>
            </c:ext>
          </c:extLst>
        </c:ser>
        <c:ser>
          <c:idx val="4"/>
          <c:order val="4"/>
          <c:tx>
            <c:strRef>
              <c:f>'Miss Rate vs. Block Size '!$U$1:$X$1</c:f>
              <c:strCache>
                <c:ptCount val="4"/>
                <c:pt idx="0">
                  <c:v>twolf.trace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'Miss Rate vs. Block Size '!$F$3:$F$10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'Miss Rate vs. Block Size '!$W$3:$W$10</c:f>
              <c:numCache>
                <c:formatCode>General</c:formatCode>
                <c:ptCount val="8"/>
                <c:pt idx="0">
                  <c:v>1.5230999999999995</c:v>
                </c:pt>
                <c:pt idx="1">
                  <c:v>1.3392000000000053</c:v>
                </c:pt>
                <c:pt idx="2">
                  <c:v>1.2385000000000019</c:v>
                </c:pt>
                <c:pt idx="3">
                  <c:v>1.140199999999993</c:v>
                </c:pt>
                <c:pt idx="4">
                  <c:v>0.61199999999999477</c:v>
                </c:pt>
                <c:pt idx="5">
                  <c:v>0.34010000000000673</c:v>
                </c:pt>
                <c:pt idx="6">
                  <c:v>0.19759999999999422</c:v>
                </c:pt>
                <c:pt idx="7">
                  <c:v>0.11910000000000309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AB-40BB-9BE2-632C5E555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7811951"/>
        <c:axId val="1097812911"/>
      </c:lineChart>
      <c:catAx>
        <c:axId val="1097811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Block Size (B)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812911"/>
        <c:crosses val="autoZero"/>
        <c:auto val="1"/>
        <c:lblAlgn val="ctr"/>
        <c:lblOffset val="100"/>
        <c:noMultiLvlLbl val="0"/>
      </c:catAx>
      <c:valAx>
        <c:axId val="10978129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Miss Rate (%age)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811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571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HIT Rate vs.</a:t>
            </a:r>
            <a:r>
              <a:rPr lang="en-IN" baseline="0"/>
              <a:t> Associativity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'Hit Rate vs. No. of ways'!$A$1:$D$1</c:f>
              <c:strCache>
                <c:ptCount val="4"/>
                <c:pt idx="0">
                  <c:v>gcc.trace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'Hit Rate vs. No. of ways'!$F$3:$F$9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'Hit Rate vs. No. of ways'!$B$3:$B$9</c:f>
              <c:numCache>
                <c:formatCode>General</c:formatCode>
                <c:ptCount val="7"/>
                <c:pt idx="0">
                  <c:v>93.830500000000001</c:v>
                </c:pt>
                <c:pt idx="1">
                  <c:v>93.834800000000001</c:v>
                </c:pt>
                <c:pt idx="2">
                  <c:v>93.835599999999999</c:v>
                </c:pt>
                <c:pt idx="3">
                  <c:v>93.835599999999999</c:v>
                </c:pt>
                <c:pt idx="4">
                  <c:v>93.835700000000003</c:v>
                </c:pt>
                <c:pt idx="5">
                  <c:v>93.835899999999995</c:v>
                </c:pt>
                <c:pt idx="6">
                  <c:v>93.835899999999995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67-4CDA-98BF-A5BA4F3874A0}"/>
            </c:ext>
          </c:extLst>
        </c:ser>
        <c:ser>
          <c:idx val="1"/>
          <c:order val="1"/>
          <c:tx>
            <c:strRef>
              <c:f>'Hit Rate vs. No. of ways'!$F$1:$I$1</c:f>
              <c:strCache>
                <c:ptCount val="4"/>
                <c:pt idx="0">
                  <c:v>gzip.trace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'Hit Rate vs. No. of ways'!$F$3:$F$9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'Hit Rate vs. No. of ways'!$G$3:$G$9</c:f>
              <c:numCache>
                <c:formatCode>General</c:formatCode>
                <c:ptCount val="7"/>
                <c:pt idx="0">
                  <c:v>66.705500000000001</c:v>
                </c:pt>
                <c:pt idx="1">
                  <c:v>66.705500000000001</c:v>
                </c:pt>
                <c:pt idx="2">
                  <c:v>66.705500000000001</c:v>
                </c:pt>
                <c:pt idx="3">
                  <c:v>66.705500000000001</c:v>
                </c:pt>
                <c:pt idx="4">
                  <c:v>66.705500000000001</c:v>
                </c:pt>
                <c:pt idx="5">
                  <c:v>66.705500000000001</c:v>
                </c:pt>
                <c:pt idx="6">
                  <c:v>66.705500000000001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67-4CDA-98BF-A5BA4F3874A0}"/>
            </c:ext>
          </c:extLst>
        </c:ser>
        <c:ser>
          <c:idx val="2"/>
          <c:order val="2"/>
          <c:tx>
            <c:strRef>
              <c:f>'Hit Rate vs. No. of ways'!$K$1:$N$1</c:f>
              <c:strCache>
                <c:ptCount val="4"/>
                <c:pt idx="0">
                  <c:v>mcf.trace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'Hit Rate vs. No. of ways'!$F$3:$F$9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'Hit Rate vs. No. of ways'!$L$3:$L$9</c:f>
              <c:numCache>
                <c:formatCode>General</c:formatCode>
                <c:ptCount val="7"/>
                <c:pt idx="0">
                  <c:v>1.032</c:v>
                </c:pt>
                <c:pt idx="1">
                  <c:v>1.03227</c:v>
                </c:pt>
                <c:pt idx="2">
                  <c:v>1.03241</c:v>
                </c:pt>
                <c:pt idx="3">
                  <c:v>1.03241</c:v>
                </c:pt>
                <c:pt idx="4">
                  <c:v>1.03241</c:v>
                </c:pt>
                <c:pt idx="5">
                  <c:v>1.03241</c:v>
                </c:pt>
                <c:pt idx="6">
                  <c:v>1.03241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67-4CDA-98BF-A5BA4F3874A0}"/>
            </c:ext>
          </c:extLst>
        </c:ser>
        <c:ser>
          <c:idx val="3"/>
          <c:order val="3"/>
          <c:tx>
            <c:strRef>
              <c:f>'Hit Rate vs. No. of ways'!$P$1:$S$1</c:f>
              <c:strCache>
                <c:ptCount val="4"/>
                <c:pt idx="0">
                  <c:v>swim.trace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'Hit Rate vs. No. of ways'!$F$3:$F$9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'Hit Rate vs. No. of ways'!$Q$3:$Q$9</c:f>
              <c:numCache>
                <c:formatCode>General</c:formatCode>
                <c:ptCount val="7"/>
                <c:pt idx="0">
                  <c:v>92.620500000000007</c:v>
                </c:pt>
                <c:pt idx="1">
                  <c:v>92.622500000000002</c:v>
                </c:pt>
                <c:pt idx="2">
                  <c:v>92.622500000000002</c:v>
                </c:pt>
                <c:pt idx="3">
                  <c:v>92.622500000000002</c:v>
                </c:pt>
                <c:pt idx="4">
                  <c:v>92.622500000000002</c:v>
                </c:pt>
                <c:pt idx="5">
                  <c:v>92.622500000000002</c:v>
                </c:pt>
                <c:pt idx="6">
                  <c:v>92.622500000000002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67-4CDA-98BF-A5BA4F3874A0}"/>
            </c:ext>
          </c:extLst>
        </c:ser>
        <c:ser>
          <c:idx val="4"/>
          <c:order val="4"/>
          <c:tx>
            <c:strRef>
              <c:f>'Hit Rate vs. No. of ways'!$U$1:$X$1</c:f>
              <c:strCache>
                <c:ptCount val="4"/>
                <c:pt idx="0">
                  <c:v>twolf.trace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'Hit Rate vs. No. of ways'!$F$3:$F$9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'Hit Rate vs. No. of ways'!$V$3:$V$9</c:f>
              <c:numCache>
                <c:formatCode>General</c:formatCode>
                <c:ptCount val="7"/>
                <c:pt idx="0">
                  <c:v>98.746300000000005</c:v>
                </c:pt>
                <c:pt idx="1">
                  <c:v>98.760800000000003</c:v>
                </c:pt>
                <c:pt idx="2">
                  <c:v>98.761499999999998</c:v>
                </c:pt>
                <c:pt idx="3">
                  <c:v>98.761499999999998</c:v>
                </c:pt>
                <c:pt idx="4">
                  <c:v>98.761499999999998</c:v>
                </c:pt>
                <c:pt idx="5">
                  <c:v>98.761499999999998</c:v>
                </c:pt>
                <c:pt idx="6">
                  <c:v>98.761499999999998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67-4CDA-98BF-A5BA4F387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3724287"/>
        <c:axId val="1083725247"/>
      </c:lineChart>
      <c:catAx>
        <c:axId val="1083724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</a:t>
                </a:r>
                <a:r>
                  <a:rPr lang="en-IN" baseline="0"/>
                  <a:t> of ways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725247"/>
        <c:crosses val="autoZero"/>
        <c:auto val="1"/>
        <c:lblAlgn val="ctr"/>
        <c:lblOffset val="100"/>
        <c:noMultiLvlLbl val="0"/>
      </c:catAx>
      <c:valAx>
        <c:axId val="108372524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Hit RAtE</a:t>
                </a:r>
                <a:r>
                  <a:rPr lang="en-IN" baseline="0"/>
                  <a:t> (%age)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72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571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162170</xdr:colOff>
      <xdr:row>9</xdr:row>
      <xdr:rowOff>156950</xdr:rowOff>
    </xdr:from>
    <xdr:to>
      <xdr:col>15</xdr:col>
      <xdr:colOff>410200</xdr:colOff>
      <xdr:row>29</xdr:row>
      <xdr:rowOff>166566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35C198-096B-42BB-A64E-A051283AF7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322143</xdr:colOff>
      <xdr:row>12</xdr:row>
      <xdr:rowOff>159236</xdr:rowOff>
    </xdr:from>
    <xdr:to>
      <xdr:col>15</xdr:col>
      <xdr:colOff>460145</xdr:colOff>
      <xdr:row>30</xdr:row>
      <xdr:rowOff>128841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5AE225-2EE5-FA90-A267-71A43DE677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774700</xdr:colOff>
      <xdr:row>10</xdr:row>
      <xdr:rowOff>44450</xdr:rowOff>
    </xdr:from>
    <xdr:to>
      <xdr:col>15</xdr:col>
      <xdr:colOff>571500</xdr:colOff>
      <xdr:row>28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D048A7-9788-0AEA-54F1-D59BEE1AB9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zoomScaleNormal="100" workbookViewId="0">
      <selection activeCell="D15" sqref="D15"/>
    </sheetView>
  </sheetViews>
  <sheetFormatPr defaultRowHeight="14.45"/>
  <cols>
    <col min="1" max="1" width="9.5703125" bestFit="1" customWidth="1"/>
    <col min="2" max="2" width="8.42578125" bestFit="1" customWidth="1"/>
    <col min="3" max="3" width="9.140625" bestFit="1" customWidth="1"/>
    <col min="4" max="4" width="16.5703125" bestFit="1" customWidth="1"/>
    <col min="6" max="6" width="9.5703125" bestFit="1" customWidth="1"/>
    <col min="7" max="7" width="8.42578125" bestFit="1" customWidth="1"/>
    <col min="8" max="8" width="9.140625" bestFit="1" customWidth="1"/>
    <col min="9" max="9" width="16.5703125" bestFit="1" customWidth="1"/>
    <col min="11" max="11" width="9.5703125" bestFit="1" customWidth="1"/>
    <col min="12" max="12" width="8.42578125" bestFit="1" customWidth="1"/>
    <col min="13" max="13" width="9.140625" bestFit="1" customWidth="1"/>
    <col min="14" max="14" width="16.5703125" bestFit="1" customWidth="1"/>
    <col min="16" max="16" width="9.5703125" bestFit="1" customWidth="1"/>
    <col min="17" max="17" width="8.42578125" bestFit="1" customWidth="1"/>
    <col min="18" max="18" width="9.140625" bestFit="1" customWidth="1"/>
    <col min="19" max="19" width="16.5703125" bestFit="1" customWidth="1"/>
    <col min="21" max="21" width="9.5703125" bestFit="1" customWidth="1"/>
    <col min="22" max="22" width="8.42578125" bestFit="1" customWidth="1"/>
    <col min="23" max="23" width="9.140625" bestFit="1" customWidth="1"/>
    <col min="24" max="24" width="16.5703125" customWidth="1"/>
  </cols>
  <sheetData>
    <row r="1" spans="1:24">
      <c r="A1" s="7" t="s">
        <v>0</v>
      </c>
      <c r="B1" s="8"/>
      <c r="C1" s="8"/>
      <c r="D1" s="8"/>
      <c r="F1" s="7" t="s">
        <v>1</v>
      </c>
      <c r="G1" s="8"/>
      <c r="H1" s="8"/>
      <c r="I1" s="8"/>
      <c r="K1" s="7" t="s">
        <v>2</v>
      </c>
      <c r="L1" s="8"/>
      <c r="M1" s="8"/>
      <c r="N1" s="8"/>
      <c r="P1" s="7" t="s">
        <v>3</v>
      </c>
      <c r="Q1" s="8"/>
      <c r="R1" s="8"/>
      <c r="S1" s="8"/>
      <c r="U1" s="7" t="s">
        <v>4</v>
      </c>
      <c r="V1" s="8"/>
      <c r="W1" s="8"/>
      <c r="X1" s="8"/>
    </row>
    <row r="2" spans="1:24" s="1" customFormat="1" ht="41.45" customHeight="1">
      <c r="A2" s="2" t="s">
        <v>5</v>
      </c>
      <c r="B2" s="2" t="s">
        <v>6</v>
      </c>
      <c r="C2" s="2" t="s">
        <v>7</v>
      </c>
      <c r="D2" s="3" t="s">
        <v>8</v>
      </c>
      <c r="F2" s="2" t="s">
        <v>5</v>
      </c>
      <c r="G2" s="2" t="s">
        <v>6</v>
      </c>
      <c r="H2" s="2" t="s">
        <v>7</v>
      </c>
      <c r="I2" s="3" t="s">
        <v>8</v>
      </c>
      <c r="K2" s="2" t="s">
        <v>5</v>
      </c>
      <c r="L2" s="2" t="s">
        <v>6</v>
      </c>
      <c r="M2" s="2" t="s">
        <v>7</v>
      </c>
      <c r="N2" s="3" t="s">
        <v>8</v>
      </c>
      <c r="P2" s="2" t="s">
        <v>5</v>
      </c>
      <c r="Q2" s="2" t="s">
        <v>6</v>
      </c>
      <c r="R2" s="2" t="s">
        <v>7</v>
      </c>
      <c r="S2" s="3" t="s">
        <v>8</v>
      </c>
      <c r="U2" s="2" t="s">
        <v>5</v>
      </c>
      <c r="V2" s="2" t="s">
        <v>6</v>
      </c>
      <c r="W2" s="2" t="s">
        <v>7</v>
      </c>
      <c r="X2" s="3" t="s">
        <v>8</v>
      </c>
    </row>
    <row r="3" spans="1:24" s="1" customFormat="1">
      <c r="A3" s="4">
        <v>128</v>
      </c>
      <c r="B3" s="4">
        <v>93.801599999999993</v>
      </c>
      <c r="C3" s="4">
        <v>6.1983800000000002</v>
      </c>
      <c r="D3" s="4">
        <f xml:space="preserve"> B3/C3</f>
        <v>15.133244492915889</v>
      </c>
      <c r="F3" s="4">
        <v>128</v>
      </c>
      <c r="G3" s="4">
        <v>66.705500000000001</v>
      </c>
      <c r="H3" s="4">
        <v>33.294499999999999</v>
      </c>
      <c r="I3" s="4">
        <f xml:space="preserve"> G3/H3</f>
        <v>2.0034990764240339</v>
      </c>
      <c r="K3" s="4">
        <v>128</v>
      </c>
      <c r="L3" s="4">
        <v>1.03241</v>
      </c>
      <c r="M3" s="4">
        <v>98.967600000000004</v>
      </c>
      <c r="N3" s="4">
        <f xml:space="preserve"> L3/M3</f>
        <v>1.0431797881326818E-2</v>
      </c>
      <c r="P3" s="4">
        <v>128</v>
      </c>
      <c r="Q3" s="4">
        <v>92.619900000000001</v>
      </c>
      <c r="R3" s="4">
        <v>7.3801199999999998</v>
      </c>
      <c r="S3" s="6">
        <f xml:space="preserve"> Q3/R3</f>
        <v>12.549917887514024</v>
      </c>
      <c r="U3" s="4">
        <v>128</v>
      </c>
      <c r="V3" s="4">
        <v>98.761200000000002</v>
      </c>
      <c r="W3" s="4">
        <v>1.23875</v>
      </c>
      <c r="X3" s="4">
        <f xml:space="preserve"> V3/W3</f>
        <v>79.726498486377395</v>
      </c>
    </row>
    <row r="4" spans="1:24" s="1" customFormat="1">
      <c r="A4" s="4">
        <v>256</v>
      </c>
      <c r="B4" s="4">
        <v>93.831100000000006</v>
      </c>
      <c r="C4" s="4">
        <v>6.1689100000000003</v>
      </c>
      <c r="D4" s="4">
        <f t="shared" ref="D4:D8" si="0" xml:space="preserve"> B4/C4</f>
        <v>15.210320786005957</v>
      </c>
      <c r="F4" s="4">
        <v>256</v>
      </c>
      <c r="G4" s="4">
        <v>66.705500000000001</v>
      </c>
      <c r="H4" s="4">
        <v>33.294499999999999</v>
      </c>
      <c r="I4" s="4">
        <f t="shared" ref="I4:I8" si="1" xml:space="preserve"> G4/H4</f>
        <v>2.0034990764240339</v>
      </c>
      <c r="K4" s="4">
        <v>256</v>
      </c>
      <c r="L4" s="4">
        <v>1.03241</v>
      </c>
      <c r="M4" s="4">
        <v>98.967600000000004</v>
      </c>
      <c r="N4" s="4">
        <f t="shared" ref="N4:N8" si="2" xml:space="preserve"> L4/M4</f>
        <v>1.0431797881326818E-2</v>
      </c>
      <c r="P4" s="4">
        <v>256</v>
      </c>
      <c r="Q4" s="4">
        <v>92.622500000000002</v>
      </c>
      <c r="R4" s="4">
        <v>7.3774800000000003</v>
      </c>
      <c r="S4" s="4">
        <f t="shared" ref="S4:S8" si="3" xml:space="preserve"> Q4/R4</f>
        <v>12.554761246387656</v>
      </c>
      <c r="U4" s="4">
        <v>256</v>
      </c>
      <c r="V4" s="4">
        <v>98.761499999999998</v>
      </c>
      <c r="W4" s="4">
        <v>1.23855</v>
      </c>
      <c r="X4" s="4">
        <f t="shared" ref="X4:X8" si="4" xml:space="preserve"> V4/W4</f>
        <v>79.739614872229623</v>
      </c>
    </row>
    <row r="5" spans="1:24" s="1" customFormat="1">
      <c r="A5" s="4">
        <v>512</v>
      </c>
      <c r="B5" s="4">
        <v>93.835400000000007</v>
      </c>
      <c r="C5" s="4">
        <v>6.1646400000000003</v>
      </c>
      <c r="D5" s="4">
        <f t="shared" si="0"/>
        <v>15.221553894469102</v>
      </c>
      <c r="F5" s="4">
        <v>512</v>
      </c>
      <c r="G5" s="4">
        <v>66.705500000000001</v>
      </c>
      <c r="H5" s="4">
        <v>33.294499999999999</v>
      </c>
      <c r="I5" s="4">
        <f t="shared" si="1"/>
        <v>2.0034990764240339</v>
      </c>
      <c r="K5" s="4">
        <v>512</v>
      </c>
      <c r="L5" s="4">
        <v>1.03241</v>
      </c>
      <c r="M5" s="4">
        <v>98.967600000000004</v>
      </c>
      <c r="N5" s="4">
        <f t="shared" si="2"/>
        <v>1.0431797881326818E-2</v>
      </c>
      <c r="P5" s="4">
        <v>512</v>
      </c>
      <c r="Q5" s="4">
        <v>92.622500000000002</v>
      </c>
      <c r="R5" s="4">
        <v>7.3774800000000003</v>
      </c>
      <c r="S5" s="4">
        <f t="shared" si="3"/>
        <v>12.554761246387656</v>
      </c>
      <c r="U5" s="4">
        <v>512</v>
      </c>
      <c r="V5" s="4">
        <v>98.761499999999998</v>
      </c>
      <c r="W5" s="4">
        <v>1.23855</v>
      </c>
      <c r="X5" s="4">
        <f t="shared" si="4"/>
        <v>79.739614872229623</v>
      </c>
    </row>
    <row r="6" spans="1:24" s="1" customFormat="1">
      <c r="A6" s="4">
        <v>1024</v>
      </c>
      <c r="B6" s="4">
        <v>93.835599999999999</v>
      </c>
      <c r="C6" s="4">
        <v>6.1644500000000004</v>
      </c>
      <c r="D6" s="4">
        <f t="shared" si="0"/>
        <v>15.222055495624101</v>
      </c>
      <c r="F6" s="4">
        <v>1024</v>
      </c>
      <c r="G6" s="4">
        <v>66.705500000000001</v>
      </c>
      <c r="H6" s="4">
        <v>33.294499999999999</v>
      </c>
      <c r="I6" s="4">
        <f t="shared" si="1"/>
        <v>2.0034990764240339</v>
      </c>
      <c r="K6" s="4">
        <v>1024</v>
      </c>
      <c r="L6" s="4">
        <v>1.03241</v>
      </c>
      <c r="M6" s="4">
        <v>98.967600000000004</v>
      </c>
      <c r="N6" s="4">
        <f t="shared" si="2"/>
        <v>1.0431797881326818E-2</v>
      </c>
      <c r="P6" s="4">
        <v>1024</v>
      </c>
      <c r="Q6" s="4">
        <v>92.622500000000002</v>
      </c>
      <c r="R6" s="4">
        <v>7.3774800000000003</v>
      </c>
      <c r="S6" s="4">
        <f t="shared" si="3"/>
        <v>12.554761246387656</v>
      </c>
      <c r="U6" s="4">
        <v>1024</v>
      </c>
      <c r="V6" s="4">
        <v>98.761499999999998</v>
      </c>
      <c r="W6" s="4">
        <v>1.23855</v>
      </c>
      <c r="X6" s="4">
        <f t="shared" si="4"/>
        <v>79.739614872229623</v>
      </c>
    </row>
    <row r="7" spans="1:24" s="1" customFormat="1">
      <c r="A7" s="4">
        <v>2048</v>
      </c>
      <c r="B7" s="4">
        <v>93.835599999999999</v>
      </c>
      <c r="C7" s="4">
        <v>6.1644500000000004</v>
      </c>
      <c r="D7" s="4">
        <f t="shared" si="0"/>
        <v>15.222055495624101</v>
      </c>
      <c r="F7" s="4">
        <v>2048</v>
      </c>
      <c r="G7" s="4">
        <v>66.705500000000001</v>
      </c>
      <c r="H7" s="4">
        <v>33.294499999999999</v>
      </c>
      <c r="I7" s="4">
        <f t="shared" si="1"/>
        <v>2.0034990764240339</v>
      </c>
      <c r="K7" s="4">
        <v>2048</v>
      </c>
      <c r="L7" s="4">
        <v>1.03241</v>
      </c>
      <c r="M7" s="4">
        <v>98.967600000000004</v>
      </c>
      <c r="N7" s="4">
        <f t="shared" si="2"/>
        <v>1.0431797881326818E-2</v>
      </c>
      <c r="P7" s="4">
        <v>2048</v>
      </c>
      <c r="Q7" s="4">
        <v>92.622500000000002</v>
      </c>
      <c r="R7" s="4">
        <v>7.3774800000000003</v>
      </c>
      <c r="S7" s="4">
        <f t="shared" si="3"/>
        <v>12.554761246387656</v>
      </c>
      <c r="U7" s="4">
        <v>2048</v>
      </c>
      <c r="V7" s="4">
        <v>98.761499999999998</v>
      </c>
      <c r="W7" s="4">
        <v>1.23855</v>
      </c>
      <c r="X7" s="4">
        <f t="shared" si="4"/>
        <v>79.739614872229623</v>
      </c>
    </row>
    <row r="8" spans="1:24">
      <c r="A8" s="4">
        <v>4096</v>
      </c>
      <c r="B8" s="4">
        <v>93.835599999999999</v>
      </c>
      <c r="C8" s="4">
        <v>6.1644500000000004</v>
      </c>
      <c r="D8" s="4">
        <f t="shared" si="0"/>
        <v>15.222055495624101</v>
      </c>
      <c r="F8" s="4">
        <v>4096</v>
      </c>
      <c r="G8" s="4">
        <v>66.705500000000001</v>
      </c>
      <c r="H8" s="4">
        <v>33.294499999999999</v>
      </c>
      <c r="I8" s="4">
        <f t="shared" si="1"/>
        <v>2.0034990764240339</v>
      </c>
      <c r="K8" s="4">
        <v>4096</v>
      </c>
      <c r="L8" s="5">
        <v>1.0454699999999999</v>
      </c>
      <c r="M8" s="5">
        <v>98.954499999999996</v>
      </c>
      <c r="N8" s="4">
        <f t="shared" si="2"/>
        <v>1.0565158734569927E-2</v>
      </c>
      <c r="P8" s="4">
        <v>4096</v>
      </c>
      <c r="Q8" s="4">
        <v>92.622500000000002</v>
      </c>
      <c r="R8" s="4">
        <v>7.3774800000000003</v>
      </c>
      <c r="S8" s="4">
        <f t="shared" si="3"/>
        <v>12.554761246387656</v>
      </c>
      <c r="U8" s="4">
        <v>4096</v>
      </c>
      <c r="V8" s="4">
        <v>98.761499999999998</v>
      </c>
      <c r="W8" s="4">
        <v>1.23855</v>
      </c>
      <c r="X8" s="4">
        <f t="shared" si="4"/>
        <v>79.739614872229623</v>
      </c>
    </row>
  </sheetData>
  <mergeCells count="5">
    <mergeCell ref="A1:D1"/>
    <mergeCell ref="F1:I1"/>
    <mergeCell ref="K1:N1"/>
    <mergeCell ref="P1:S1"/>
    <mergeCell ref="U1:X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C237-6D69-46B7-A894-29F60A58614A}">
  <dimension ref="A1:X10"/>
  <sheetViews>
    <sheetView topLeftCell="D1" zoomScaleNormal="100" workbookViewId="0">
      <selection activeCell="F15" sqref="F15"/>
    </sheetView>
  </sheetViews>
  <sheetFormatPr defaultRowHeight="14.45"/>
  <cols>
    <col min="1" max="1" width="10.5703125" customWidth="1"/>
    <col min="2" max="2" width="13.42578125" customWidth="1"/>
    <col min="3" max="3" width="12.85546875" customWidth="1"/>
    <col min="4" max="4" width="16.28515625" bestFit="1" customWidth="1"/>
    <col min="6" max="6" width="10.5703125" customWidth="1"/>
    <col min="7" max="7" width="12.7109375" customWidth="1"/>
    <col min="8" max="8" width="11.5703125" customWidth="1"/>
    <col min="9" max="9" width="17.5703125" customWidth="1"/>
    <col min="13" max="13" width="9.140625" bestFit="1" customWidth="1"/>
    <col min="14" max="14" width="16.28515625" bestFit="1" customWidth="1"/>
    <col min="19" max="19" width="16.28515625" bestFit="1" customWidth="1"/>
    <col min="24" max="24" width="16.28515625" bestFit="1" customWidth="1"/>
  </cols>
  <sheetData>
    <row r="1" spans="1:24">
      <c r="A1" s="7" t="s">
        <v>0</v>
      </c>
      <c r="B1" s="8"/>
      <c r="C1" s="8"/>
      <c r="D1" s="8"/>
      <c r="F1" s="7" t="s">
        <v>1</v>
      </c>
      <c r="G1" s="8"/>
      <c r="H1" s="8"/>
      <c r="I1" s="8"/>
      <c r="K1" s="7" t="s">
        <v>2</v>
      </c>
      <c r="L1" s="8"/>
      <c r="M1" s="8"/>
      <c r="N1" s="8"/>
      <c r="P1" s="7" t="s">
        <v>3</v>
      </c>
      <c r="Q1" s="8"/>
      <c r="R1" s="8"/>
      <c r="S1" s="8"/>
      <c r="U1" s="7" t="s">
        <v>4</v>
      </c>
      <c r="V1" s="8"/>
      <c r="W1" s="8"/>
      <c r="X1" s="8"/>
    </row>
    <row r="2" spans="1:24" ht="43.5">
      <c r="A2" s="2" t="s">
        <v>9</v>
      </c>
      <c r="B2" s="2" t="s">
        <v>6</v>
      </c>
      <c r="C2" s="2" t="s">
        <v>7</v>
      </c>
      <c r="D2" s="3" t="s">
        <v>8</v>
      </c>
      <c r="F2" s="2" t="s">
        <v>9</v>
      </c>
      <c r="G2" s="2" t="s">
        <v>6</v>
      </c>
      <c r="H2" s="2" t="s">
        <v>7</v>
      </c>
      <c r="I2" s="3" t="s">
        <v>8</v>
      </c>
      <c r="K2" s="2" t="s">
        <v>9</v>
      </c>
      <c r="L2" s="2" t="s">
        <v>6</v>
      </c>
      <c r="M2" s="2" t="s">
        <v>7</v>
      </c>
      <c r="N2" s="3" t="s">
        <v>8</v>
      </c>
      <c r="P2" s="2" t="s">
        <v>9</v>
      </c>
      <c r="Q2" s="2" t="s">
        <v>6</v>
      </c>
      <c r="R2" s="2" t="s">
        <v>7</v>
      </c>
      <c r="S2" s="3" t="s">
        <v>8</v>
      </c>
      <c r="U2" s="2" t="s">
        <v>9</v>
      </c>
      <c r="V2" s="2" t="s">
        <v>6</v>
      </c>
      <c r="W2" s="2" t="s">
        <v>7</v>
      </c>
      <c r="X2" s="3" t="s">
        <v>8</v>
      </c>
    </row>
    <row r="3" spans="1:24">
      <c r="A3" s="4">
        <v>1</v>
      </c>
      <c r="B3" s="4">
        <v>93.198899999999995</v>
      </c>
      <c r="C3" s="4">
        <f>100 - B3</f>
        <v>6.8011000000000053</v>
      </c>
      <c r="D3" s="4">
        <f>B3/C3</f>
        <v>13.703503844966244</v>
      </c>
      <c r="F3" s="4">
        <v>1</v>
      </c>
      <c r="G3" s="4">
        <v>66.703900000000004</v>
      </c>
      <c r="H3" s="4">
        <f>100 -G3</f>
        <v>33.296099999999996</v>
      </c>
      <c r="I3" s="4">
        <f>G3/H3</f>
        <v>2.0033547472526818</v>
      </c>
      <c r="K3" s="4">
        <v>1</v>
      </c>
      <c r="L3" s="4">
        <v>1.02457</v>
      </c>
      <c r="M3" s="4">
        <f>100 -L3</f>
        <v>98.975430000000003</v>
      </c>
      <c r="N3" s="4">
        <f>L3/M3</f>
        <v>1.0351761038067731E-2</v>
      </c>
      <c r="P3" s="4">
        <v>1</v>
      </c>
      <c r="Q3" s="4">
        <v>92.544399999999996</v>
      </c>
      <c r="R3" s="4">
        <f t="shared" ref="R3:R10" si="0">100 - Q3</f>
        <v>7.455600000000004</v>
      </c>
      <c r="S3" s="4">
        <f>Q3/R3</f>
        <v>12.412736734803362</v>
      </c>
      <c r="U3" s="4">
        <v>1</v>
      </c>
      <c r="V3" s="4">
        <v>98.476900000000001</v>
      </c>
      <c r="W3" s="4">
        <f t="shared" ref="W3:W10" si="1">100 - V3</f>
        <v>1.5230999999999995</v>
      </c>
      <c r="X3" s="4">
        <f>V3/W3</f>
        <v>64.655570875188786</v>
      </c>
    </row>
    <row r="4" spans="1:24" s="1" customFormat="1">
      <c r="A4" s="4">
        <v>2</v>
      </c>
      <c r="B4" s="4">
        <v>93.624799999999993</v>
      </c>
      <c r="C4" s="4">
        <f t="shared" ref="C4:C10" si="2">100 - B4</f>
        <v>6.3752000000000066</v>
      </c>
      <c r="D4" s="4">
        <f t="shared" ref="D4:D10" si="3">B4/C4</f>
        <v>14.685782406826435</v>
      </c>
      <c r="F4" s="4">
        <v>2</v>
      </c>
      <c r="G4" s="4">
        <v>66.704099999999997</v>
      </c>
      <c r="H4" s="4">
        <f t="shared" ref="H4:H10" si="4">100 -G4</f>
        <v>33.295900000000003</v>
      </c>
      <c r="I4" s="4">
        <f t="shared" ref="I4:I10" si="5">G4/H4</f>
        <v>2.0033727876405201</v>
      </c>
      <c r="K4" s="4">
        <v>2</v>
      </c>
      <c r="L4" s="4">
        <v>1.0286999999999999</v>
      </c>
      <c r="M4" s="4">
        <f t="shared" ref="M4:M10" si="6">100 -L4</f>
        <v>98.971299999999999</v>
      </c>
      <c r="N4" s="4">
        <f t="shared" ref="N4:N10" si="7">L4/M4</f>
        <v>1.039392227847871E-2</v>
      </c>
      <c r="P4" s="4">
        <v>2</v>
      </c>
      <c r="Q4" s="4">
        <v>92.593500000000006</v>
      </c>
      <c r="R4" s="4">
        <f t="shared" si="0"/>
        <v>7.4064999999999941</v>
      </c>
      <c r="S4" s="4">
        <f t="shared" ref="S4:S10" si="8">Q4/R4</f>
        <v>12.501653952609205</v>
      </c>
      <c r="U4" s="4">
        <v>2</v>
      </c>
      <c r="V4" s="4">
        <v>98.660799999999995</v>
      </c>
      <c r="W4" s="4">
        <f t="shared" si="1"/>
        <v>1.3392000000000053</v>
      </c>
      <c r="X4" s="4">
        <f t="shared" ref="X4:X10" si="9">V4/W4</f>
        <v>73.671445639187283</v>
      </c>
    </row>
    <row r="5" spans="1:24" s="1" customFormat="1">
      <c r="A5" s="4">
        <v>4</v>
      </c>
      <c r="B5" s="4">
        <v>93.835599999999999</v>
      </c>
      <c r="C5" s="4">
        <f t="shared" si="2"/>
        <v>6.1644000000000005</v>
      </c>
      <c r="D5" s="4">
        <f t="shared" si="3"/>
        <v>15.222178963078319</v>
      </c>
      <c r="F5" s="4">
        <v>4</v>
      </c>
      <c r="G5" s="4">
        <v>66.705500000000001</v>
      </c>
      <c r="H5" s="4">
        <f t="shared" si="4"/>
        <v>33.294499999999999</v>
      </c>
      <c r="I5" s="4">
        <f t="shared" si="5"/>
        <v>2.0034990764240339</v>
      </c>
      <c r="K5" s="4">
        <v>4</v>
      </c>
      <c r="L5" s="4">
        <v>1.03241</v>
      </c>
      <c r="M5" s="4">
        <f t="shared" si="6"/>
        <v>98.967590000000001</v>
      </c>
      <c r="N5" s="4">
        <f t="shared" si="7"/>
        <v>1.0431798935388849E-2</v>
      </c>
      <c r="P5" s="4">
        <v>4</v>
      </c>
      <c r="Q5" s="4">
        <v>92.622500000000002</v>
      </c>
      <c r="R5" s="4">
        <f t="shared" si="0"/>
        <v>7.3774999999999977</v>
      </c>
      <c r="S5" s="4">
        <f t="shared" si="8"/>
        <v>12.55472721111488</v>
      </c>
      <c r="U5" s="4">
        <v>4</v>
      </c>
      <c r="V5" s="4">
        <v>98.761499999999998</v>
      </c>
      <c r="W5" s="4">
        <f t="shared" si="1"/>
        <v>1.2385000000000019</v>
      </c>
      <c r="X5" s="4">
        <f t="shared" si="9"/>
        <v>79.742834073475848</v>
      </c>
    </row>
    <row r="6" spans="1:24" s="1" customFormat="1">
      <c r="A6" s="4">
        <v>8</v>
      </c>
      <c r="B6" s="4">
        <v>95.926599999999993</v>
      </c>
      <c r="C6" s="4">
        <f t="shared" si="2"/>
        <v>4.0734000000000066</v>
      </c>
      <c r="D6" s="4">
        <f t="shared" si="3"/>
        <v>23.549516374527382</v>
      </c>
      <c r="F6" s="4">
        <v>8</v>
      </c>
      <c r="G6" s="4">
        <v>66.7072</v>
      </c>
      <c r="H6" s="4">
        <f t="shared" si="4"/>
        <v>33.2928</v>
      </c>
      <c r="I6" s="4">
        <f t="shared" si="5"/>
        <v>2.0036524413687045</v>
      </c>
      <c r="K6" s="4">
        <v>8</v>
      </c>
      <c r="L6" s="4">
        <v>1.0383199999999999</v>
      </c>
      <c r="M6" s="4">
        <f t="shared" si="6"/>
        <v>98.961680000000001</v>
      </c>
      <c r="N6" s="4">
        <f t="shared" si="7"/>
        <v>1.0492142008906882E-2</v>
      </c>
      <c r="P6" s="4">
        <v>8</v>
      </c>
      <c r="Q6" s="4">
        <v>93.464200000000005</v>
      </c>
      <c r="R6" s="4">
        <f t="shared" si="0"/>
        <v>6.5357999999999947</v>
      </c>
      <c r="S6" s="4">
        <f t="shared" si="8"/>
        <v>14.300345787814816</v>
      </c>
      <c r="U6" s="4">
        <v>8</v>
      </c>
      <c r="V6" s="4">
        <v>98.859800000000007</v>
      </c>
      <c r="W6" s="4">
        <f t="shared" si="1"/>
        <v>1.140199999999993</v>
      </c>
      <c r="X6" s="4">
        <f t="shared" si="9"/>
        <v>86.703911594457651</v>
      </c>
    </row>
    <row r="7" spans="1:24" s="1" customFormat="1">
      <c r="A7" s="4">
        <v>16</v>
      </c>
      <c r="B7" s="4">
        <v>97.825000000000003</v>
      </c>
      <c r="C7" s="4">
        <f t="shared" si="2"/>
        <v>2.1749999999999972</v>
      </c>
      <c r="D7" s="4">
        <f t="shared" si="3"/>
        <v>44.977011494252935</v>
      </c>
      <c r="F7" s="4">
        <v>16</v>
      </c>
      <c r="G7" s="4">
        <v>66.785600000000002</v>
      </c>
      <c r="H7" s="4">
        <f t="shared" si="4"/>
        <v>33.214399999999998</v>
      </c>
      <c r="I7" s="4">
        <f t="shared" si="5"/>
        <v>2.0107423286285471</v>
      </c>
      <c r="K7" s="4">
        <v>16</v>
      </c>
      <c r="L7" s="4">
        <v>50.503</v>
      </c>
      <c r="M7" s="4">
        <f t="shared" si="6"/>
        <v>49.497</v>
      </c>
      <c r="N7" s="4">
        <f t="shared" si="7"/>
        <v>1.020324464108936</v>
      </c>
      <c r="P7" s="4">
        <v>16</v>
      </c>
      <c r="Q7" s="4">
        <v>96.232399999999998</v>
      </c>
      <c r="R7" s="4">
        <f t="shared" si="0"/>
        <v>3.7676000000000016</v>
      </c>
      <c r="S7" s="4">
        <f t="shared" si="8"/>
        <v>25.542095763881505</v>
      </c>
      <c r="U7" s="4">
        <v>16</v>
      </c>
      <c r="V7" s="4">
        <v>99.388000000000005</v>
      </c>
      <c r="W7" s="4">
        <f t="shared" si="1"/>
        <v>0.61199999999999477</v>
      </c>
      <c r="X7" s="4">
        <f t="shared" si="9"/>
        <v>162.39869281045893</v>
      </c>
    </row>
    <row r="8" spans="1:24" s="1" customFormat="1">
      <c r="A8" s="4">
        <v>32</v>
      </c>
      <c r="B8" s="4">
        <v>98.828900000000004</v>
      </c>
      <c r="C8" s="4">
        <f t="shared" si="2"/>
        <v>1.1710999999999956</v>
      </c>
      <c r="D8" s="4">
        <f t="shared" si="3"/>
        <v>84.38980445734812</v>
      </c>
      <c r="F8" s="4">
        <v>32</v>
      </c>
      <c r="G8" s="4">
        <v>66.825599999999994</v>
      </c>
      <c r="H8" s="4">
        <f t="shared" si="4"/>
        <v>33.174400000000006</v>
      </c>
      <c r="I8" s="4">
        <f t="shared" si="5"/>
        <v>2.0143725282145262</v>
      </c>
      <c r="K8" s="4">
        <v>32</v>
      </c>
      <c r="L8" s="4">
        <v>75.237799999999993</v>
      </c>
      <c r="M8" s="4">
        <f t="shared" si="6"/>
        <v>24.762200000000007</v>
      </c>
      <c r="N8" s="4">
        <f t="shared" si="7"/>
        <v>3.0384133881480633</v>
      </c>
      <c r="P8" s="4">
        <v>32</v>
      </c>
      <c r="Q8" s="4">
        <v>97.890500000000003</v>
      </c>
      <c r="R8" s="4">
        <f t="shared" si="0"/>
        <v>2.109499999999997</v>
      </c>
      <c r="S8" s="4">
        <f t="shared" si="8"/>
        <v>46.404598246029934</v>
      </c>
      <c r="U8" s="4">
        <v>32</v>
      </c>
      <c r="V8" s="4">
        <v>99.659899999999993</v>
      </c>
      <c r="W8" s="4">
        <f t="shared" si="1"/>
        <v>0.34010000000000673</v>
      </c>
      <c r="X8" s="4">
        <f t="shared" si="9"/>
        <v>293.03116730372835</v>
      </c>
    </row>
    <row r="9" spans="1:24" s="1" customFormat="1">
      <c r="A9" s="4">
        <v>64</v>
      </c>
      <c r="B9" s="4">
        <v>99.384590000000003</v>
      </c>
      <c r="C9" s="4">
        <f t="shared" si="2"/>
        <v>0.61540999999999713</v>
      </c>
      <c r="D9" s="4">
        <f t="shared" si="3"/>
        <v>161.49329715149327</v>
      </c>
      <c r="F9" s="4">
        <v>64</v>
      </c>
      <c r="G9" s="4">
        <v>66.846100000000007</v>
      </c>
      <c r="H9" s="4">
        <f t="shared" si="4"/>
        <v>33.153899999999993</v>
      </c>
      <c r="I9" s="4">
        <f t="shared" si="5"/>
        <v>2.0162364005441296</v>
      </c>
      <c r="K9" s="4">
        <v>64</v>
      </c>
      <c r="L9" s="4">
        <v>87.608000000000004</v>
      </c>
      <c r="M9" s="4">
        <f t="shared" si="6"/>
        <v>12.391999999999996</v>
      </c>
      <c r="N9" s="4">
        <f t="shared" si="7"/>
        <v>7.0697224015493898</v>
      </c>
      <c r="P9" s="4">
        <v>64</v>
      </c>
      <c r="Q9" s="4">
        <v>98.861109999999996</v>
      </c>
      <c r="R9" s="4">
        <f t="shared" si="0"/>
        <v>1.1388900000000035</v>
      </c>
      <c r="S9" s="4">
        <f t="shared" si="8"/>
        <v>86.804792385568135</v>
      </c>
      <c r="U9" s="4">
        <v>64</v>
      </c>
      <c r="V9" s="4">
        <v>99.802400000000006</v>
      </c>
      <c r="W9" s="4">
        <f t="shared" si="1"/>
        <v>0.19759999999999422</v>
      </c>
      <c r="X9" s="4">
        <f t="shared" si="9"/>
        <v>505.07287449394192</v>
      </c>
    </row>
    <row r="10" spans="1:24" s="1" customFormat="1">
      <c r="A10" s="4">
        <v>128</v>
      </c>
      <c r="B10" s="4">
        <v>99.620900000000006</v>
      </c>
      <c r="C10" s="4">
        <f t="shared" si="2"/>
        <v>0.379099999999994</v>
      </c>
      <c r="D10" s="4">
        <f t="shared" si="3"/>
        <v>262.78264310208806</v>
      </c>
      <c r="F10" s="4">
        <v>128</v>
      </c>
      <c r="G10" s="4">
        <v>66.856499999999997</v>
      </c>
      <c r="H10" s="4">
        <f t="shared" si="4"/>
        <v>33.143500000000003</v>
      </c>
      <c r="I10" s="4">
        <f t="shared" si="5"/>
        <v>2.0171828563670098</v>
      </c>
      <c r="K10" s="4">
        <v>128</v>
      </c>
      <c r="L10" s="4">
        <v>93.795500000000004</v>
      </c>
      <c r="M10" s="4">
        <f t="shared" si="6"/>
        <v>6.2044999999999959</v>
      </c>
      <c r="N10" s="4">
        <f t="shared" si="7"/>
        <v>15.117334192924501</v>
      </c>
      <c r="P10" s="4">
        <v>128</v>
      </c>
      <c r="Q10" s="4">
        <v>99.3977</v>
      </c>
      <c r="R10" s="4">
        <f t="shared" si="0"/>
        <v>0.60229999999999961</v>
      </c>
      <c r="S10" s="4">
        <f t="shared" si="8"/>
        <v>165.03021749958504</v>
      </c>
      <c r="U10" s="4">
        <v>128</v>
      </c>
      <c r="V10" s="4">
        <v>99.880899999999997</v>
      </c>
      <c r="W10" s="4">
        <f t="shared" si="1"/>
        <v>0.11910000000000309</v>
      </c>
      <c r="X10" s="4">
        <f t="shared" si="9"/>
        <v>838.6305625524551</v>
      </c>
    </row>
  </sheetData>
  <mergeCells count="5">
    <mergeCell ref="A1:D1"/>
    <mergeCell ref="F1:I1"/>
    <mergeCell ref="K1:N1"/>
    <mergeCell ref="P1:S1"/>
    <mergeCell ref="U1:X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EA43-697A-4575-9DD1-8AC6B1DFFE20}">
  <dimension ref="A1:X10"/>
  <sheetViews>
    <sheetView tabSelected="1" topLeftCell="C1" zoomScaleNormal="100" workbookViewId="0">
      <selection activeCell="R14" sqref="R14"/>
    </sheetView>
  </sheetViews>
  <sheetFormatPr defaultRowHeight="14.45"/>
  <cols>
    <col min="2" max="2" width="8.85546875" bestFit="1" customWidth="1"/>
    <col min="4" max="4" width="16.28515625" bestFit="1" customWidth="1"/>
    <col min="9" max="9" width="17.140625" bestFit="1" customWidth="1"/>
    <col min="14" max="14" width="17.140625" bestFit="1" customWidth="1"/>
    <col min="19" max="19" width="17.140625" bestFit="1" customWidth="1"/>
    <col min="24" max="24" width="17.140625" bestFit="1" customWidth="1"/>
  </cols>
  <sheetData>
    <row r="1" spans="1:24">
      <c r="A1" s="7" t="s">
        <v>0</v>
      </c>
      <c r="B1" s="8"/>
      <c r="C1" s="8"/>
      <c r="D1" s="8"/>
      <c r="F1" s="7" t="s">
        <v>1</v>
      </c>
      <c r="G1" s="8"/>
      <c r="H1" s="8"/>
      <c r="I1" s="8"/>
      <c r="K1" s="7" t="s">
        <v>2</v>
      </c>
      <c r="L1" s="8"/>
      <c r="M1" s="8"/>
      <c r="N1" s="8"/>
      <c r="P1" s="7" t="s">
        <v>3</v>
      </c>
      <c r="Q1" s="8"/>
      <c r="R1" s="8"/>
      <c r="S1" s="8"/>
      <c r="U1" s="7" t="s">
        <v>4</v>
      </c>
      <c r="V1" s="8"/>
      <c r="W1" s="8"/>
      <c r="X1" s="8"/>
    </row>
    <row r="2" spans="1:24" ht="43.5">
      <c r="A2" s="2" t="s">
        <v>10</v>
      </c>
      <c r="B2" s="2" t="s">
        <v>6</v>
      </c>
      <c r="C2" s="2" t="s">
        <v>7</v>
      </c>
      <c r="D2" s="3" t="s">
        <v>8</v>
      </c>
      <c r="F2" s="2" t="s">
        <v>10</v>
      </c>
      <c r="G2" s="2" t="s">
        <v>6</v>
      </c>
      <c r="H2" s="2" t="s">
        <v>7</v>
      </c>
      <c r="I2" s="3" t="s">
        <v>8</v>
      </c>
      <c r="K2" s="2" t="s">
        <v>10</v>
      </c>
      <c r="L2" s="2" t="s">
        <v>6</v>
      </c>
      <c r="M2" s="2" t="s">
        <v>7</v>
      </c>
      <c r="N2" s="3" t="s">
        <v>8</v>
      </c>
      <c r="P2" s="2" t="s">
        <v>10</v>
      </c>
      <c r="Q2" s="2" t="s">
        <v>6</v>
      </c>
      <c r="R2" s="2" t="s">
        <v>7</v>
      </c>
      <c r="S2" s="3" t="s">
        <v>8</v>
      </c>
      <c r="U2" s="2" t="s">
        <v>10</v>
      </c>
      <c r="V2" s="2" t="s">
        <v>6</v>
      </c>
      <c r="W2" s="2" t="s">
        <v>7</v>
      </c>
      <c r="X2" s="3" t="s">
        <v>8</v>
      </c>
    </row>
    <row r="3" spans="1:24">
      <c r="A3" s="4">
        <v>1</v>
      </c>
      <c r="B3" s="4">
        <v>93.830500000000001</v>
      </c>
      <c r="C3" s="4">
        <f xml:space="preserve"> 100-B3</f>
        <v>6.1694999999999993</v>
      </c>
      <c r="D3" s="4">
        <f>B3/C3</f>
        <v>15.208768943998706</v>
      </c>
      <c r="F3" s="4">
        <v>1</v>
      </c>
      <c r="G3" s="4">
        <v>66.705500000000001</v>
      </c>
      <c r="H3" s="4">
        <f xml:space="preserve"> 100-G3</f>
        <v>33.294499999999999</v>
      </c>
      <c r="I3" s="4">
        <f>G3/H3</f>
        <v>2.0034990764240339</v>
      </c>
      <c r="K3" s="4">
        <v>1</v>
      </c>
      <c r="L3" s="4">
        <v>1.032</v>
      </c>
      <c r="M3" s="4">
        <f xml:space="preserve"> 100-L3</f>
        <v>98.968000000000004</v>
      </c>
      <c r="N3" s="4">
        <f>L3/M3</f>
        <v>1.042761296580713E-2</v>
      </c>
      <c r="P3" s="4">
        <v>1</v>
      </c>
      <c r="Q3" s="4">
        <v>92.620500000000007</v>
      </c>
      <c r="R3" s="4">
        <f xml:space="preserve"> 100-Q3</f>
        <v>7.3794999999999931</v>
      </c>
      <c r="S3" s="4">
        <f>Q3/R3</f>
        <v>12.551053594416979</v>
      </c>
      <c r="U3" s="4">
        <v>1</v>
      </c>
      <c r="V3" s="4">
        <v>98.746300000000005</v>
      </c>
      <c r="W3" s="4">
        <f xml:space="preserve"> 100-V3</f>
        <v>1.2536999999999949</v>
      </c>
      <c r="X3" s="4">
        <f>V3/W3</f>
        <v>78.763898859376567</v>
      </c>
    </row>
    <row r="4" spans="1:24">
      <c r="A4" s="4">
        <v>2</v>
      </c>
      <c r="B4" s="4">
        <v>93.834800000000001</v>
      </c>
      <c r="C4" s="4">
        <f t="shared" ref="C4:C9" si="0" xml:space="preserve"> 100-B4</f>
        <v>6.1651999999999987</v>
      </c>
      <c r="D4" s="4">
        <f t="shared" ref="D4:D9" si="1">B4/C4</f>
        <v>15.220073963537278</v>
      </c>
      <c r="F4" s="4">
        <v>2</v>
      </c>
      <c r="G4" s="4">
        <v>66.705500000000001</v>
      </c>
      <c r="H4" s="4">
        <f t="shared" ref="H4:H9" si="2" xml:space="preserve"> 100-G4</f>
        <v>33.294499999999999</v>
      </c>
      <c r="I4" s="4">
        <f t="shared" ref="I4:I9" si="3">G4/H4</f>
        <v>2.0034990764240339</v>
      </c>
      <c r="K4" s="4">
        <v>2</v>
      </c>
      <c r="L4" s="4">
        <v>1.03227</v>
      </c>
      <c r="M4" s="4">
        <f t="shared" ref="M4:M9" si="4" xml:space="preserve"> 100-L4</f>
        <v>98.967730000000003</v>
      </c>
      <c r="N4" s="4">
        <f t="shared" ref="N4:N9" si="5">L4/M4</f>
        <v>1.0430369576022407E-2</v>
      </c>
      <c r="P4" s="4">
        <v>2</v>
      </c>
      <c r="Q4" s="4">
        <v>92.622500000000002</v>
      </c>
      <c r="R4" s="4">
        <f t="shared" ref="R4:R9" si="6" xml:space="preserve"> 100-Q4</f>
        <v>7.3774999999999977</v>
      </c>
      <c r="S4" s="4">
        <f t="shared" ref="S4:S9" si="7">Q4/R4</f>
        <v>12.55472721111488</v>
      </c>
      <c r="U4" s="4">
        <v>2</v>
      </c>
      <c r="V4" s="4">
        <v>98.760800000000003</v>
      </c>
      <c r="W4" s="4">
        <f t="shared" ref="W4:W9" si="8" xml:space="preserve"> 100-V4</f>
        <v>1.2391999999999967</v>
      </c>
      <c r="X4" s="4">
        <f t="shared" ref="X4:X9" si="9">V4/W4</f>
        <v>79.697224015494072</v>
      </c>
    </row>
    <row r="5" spans="1:24">
      <c r="A5" s="4">
        <v>4</v>
      </c>
      <c r="B5" s="4">
        <v>93.835599999999999</v>
      </c>
      <c r="C5" s="4">
        <f t="shared" si="0"/>
        <v>6.1644000000000005</v>
      </c>
      <c r="D5" s="4">
        <f t="shared" si="1"/>
        <v>15.222178963078319</v>
      </c>
      <c r="F5" s="4">
        <v>4</v>
      </c>
      <c r="G5" s="4">
        <v>66.705500000000001</v>
      </c>
      <c r="H5" s="4">
        <f t="shared" si="2"/>
        <v>33.294499999999999</v>
      </c>
      <c r="I5" s="4">
        <f t="shared" si="3"/>
        <v>2.0034990764240339</v>
      </c>
      <c r="K5" s="4">
        <v>4</v>
      </c>
      <c r="L5" s="4">
        <v>1.03241</v>
      </c>
      <c r="M5" s="4">
        <f t="shared" si="4"/>
        <v>98.967590000000001</v>
      </c>
      <c r="N5" s="4">
        <f t="shared" si="5"/>
        <v>1.0431798935388849E-2</v>
      </c>
      <c r="P5" s="4">
        <v>4</v>
      </c>
      <c r="Q5" s="4">
        <v>92.622500000000002</v>
      </c>
      <c r="R5" s="4">
        <f t="shared" si="6"/>
        <v>7.3774999999999977</v>
      </c>
      <c r="S5" s="4">
        <f t="shared" si="7"/>
        <v>12.55472721111488</v>
      </c>
      <c r="U5" s="4">
        <v>4</v>
      </c>
      <c r="V5" s="4">
        <v>98.761499999999998</v>
      </c>
      <c r="W5" s="4">
        <f t="shared" si="8"/>
        <v>1.2385000000000019</v>
      </c>
      <c r="X5" s="4">
        <f t="shared" si="9"/>
        <v>79.742834073475848</v>
      </c>
    </row>
    <row r="6" spans="1:24">
      <c r="A6" s="4">
        <v>8</v>
      </c>
      <c r="B6" s="4">
        <v>93.835599999999999</v>
      </c>
      <c r="C6" s="4">
        <f t="shared" si="0"/>
        <v>6.1644000000000005</v>
      </c>
      <c r="D6" s="4">
        <f t="shared" si="1"/>
        <v>15.222178963078319</v>
      </c>
      <c r="F6" s="4">
        <v>8</v>
      </c>
      <c r="G6" s="4">
        <v>66.705500000000001</v>
      </c>
      <c r="H6" s="4">
        <f t="shared" si="2"/>
        <v>33.294499999999999</v>
      </c>
      <c r="I6" s="4">
        <f t="shared" si="3"/>
        <v>2.0034990764240339</v>
      </c>
      <c r="K6" s="4">
        <v>8</v>
      </c>
      <c r="L6" s="4">
        <v>1.03241</v>
      </c>
      <c r="M6" s="4">
        <f t="shared" si="4"/>
        <v>98.967590000000001</v>
      </c>
      <c r="N6" s="4">
        <f t="shared" si="5"/>
        <v>1.0431798935388849E-2</v>
      </c>
      <c r="P6" s="4">
        <v>8</v>
      </c>
      <c r="Q6" s="4">
        <v>92.622500000000002</v>
      </c>
      <c r="R6" s="4">
        <f t="shared" si="6"/>
        <v>7.3774999999999977</v>
      </c>
      <c r="S6" s="4">
        <f t="shared" si="7"/>
        <v>12.55472721111488</v>
      </c>
      <c r="U6" s="4">
        <v>8</v>
      </c>
      <c r="V6" s="4">
        <v>98.761499999999998</v>
      </c>
      <c r="W6" s="4">
        <f t="shared" si="8"/>
        <v>1.2385000000000019</v>
      </c>
      <c r="X6" s="4">
        <f t="shared" si="9"/>
        <v>79.742834073475848</v>
      </c>
    </row>
    <row r="7" spans="1:24">
      <c r="A7" s="4">
        <v>16</v>
      </c>
      <c r="B7" s="4">
        <v>93.835700000000003</v>
      </c>
      <c r="C7" s="4">
        <f t="shared" si="0"/>
        <v>6.1642999999999972</v>
      </c>
      <c r="D7" s="4">
        <f t="shared" si="1"/>
        <v>15.222442126437722</v>
      </c>
      <c r="F7" s="4">
        <v>16</v>
      </c>
      <c r="G7" s="4">
        <v>66.705500000000001</v>
      </c>
      <c r="H7" s="4">
        <f t="shared" si="2"/>
        <v>33.294499999999999</v>
      </c>
      <c r="I7" s="4">
        <f t="shared" si="3"/>
        <v>2.0034990764240339</v>
      </c>
      <c r="K7" s="4">
        <v>16</v>
      </c>
      <c r="L7" s="4">
        <v>1.03241</v>
      </c>
      <c r="M7" s="4">
        <f t="shared" si="4"/>
        <v>98.967590000000001</v>
      </c>
      <c r="N7" s="4">
        <f t="shared" si="5"/>
        <v>1.0431798935388849E-2</v>
      </c>
      <c r="P7" s="4">
        <v>16</v>
      </c>
      <c r="Q7" s="4">
        <v>92.622500000000002</v>
      </c>
      <c r="R7" s="4">
        <f t="shared" si="6"/>
        <v>7.3774999999999977</v>
      </c>
      <c r="S7" s="4">
        <f t="shared" si="7"/>
        <v>12.55472721111488</v>
      </c>
      <c r="U7" s="4">
        <v>16</v>
      </c>
      <c r="V7" s="4">
        <v>98.761499999999998</v>
      </c>
      <c r="W7" s="4">
        <f t="shared" si="8"/>
        <v>1.2385000000000019</v>
      </c>
      <c r="X7" s="4">
        <f t="shared" si="9"/>
        <v>79.742834073475848</v>
      </c>
    </row>
    <row r="8" spans="1:24">
      <c r="A8" s="4">
        <v>32</v>
      </c>
      <c r="B8" s="4">
        <v>93.835899999999995</v>
      </c>
      <c r="C8" s="4">
        <f t="shared" si="0"/>
        <v>6.1641000000000048</v>
      </c>
      <c r="D8" s="4">
        <f t="shared" si="1"/>
        <v>15.222968478772232</v>
      </c>
      <c r="F8" s="4">
        <v>32</v>
      </c>
      <c r="G8" s="4">
        <v>66.705500000000001</v>
      </c>
      <c r="H8" s="4">
        <f t="shared" si="2"/>
        <v>33.294499999999999</v>
      </c>
      <c r="I8" s="4">
        <f t="shared" si="3"/>
        <v>2.0034990764240339</v>
      </c>
      <c r="K8" s="4">
        <v>32</v>
      </c>
      <c r="L8" s="4">
        <v>1.03241</v>
      </c>
      <c r="M8" s="4">
        <f t="shared" si="4"/>
        <v>98.967590000000001</v>
      </c>
      <c r="N8" s="4">
        <f t="shared" si="5"/>
        <v>1.0431798935388849E-2</v>
      </c>
      <c r="P8" s="4">
        <v>32</v>
      </c>
      <c r="Q8" s="4">
        <v>92.622500000000002</v>
      </c>
      <c r="R8" s="4">
        <f t="shared" si="6"/>
        <v>7.3774999999999977</v>
      </c>
      <c r="S8" s="4">
        <f t="shared" si="7"/>
        <v>12.55472721111488</v>
      </c>
      <c r="U8" s="4">
        <v>32</v>
      </c>
      <c r="V8" s="4">
        <v>98.761499999999998</v>
      </c>
      <c r="W8" s="4">
        <f t="shared" si="8"/>
        <v>1.2385000000000019</v>
      </c>
      <c r="X8" s="4">
        <f t="shared" si="9"/>
        <v>79.742834073475848</v>
      </c>
    </row>
    <row r="9" spans="1:24">
      <c r="A9" s="4">
        <v>64</v>
      </c>
      <c r="B9" s="4">
        <v>93.835899999999995</v>
      </c>
      <c r="C9" s="4">
        <f t="shared" si="0"/>
        <v>6.1641000000000048</v>
      </c>
      <c r="D9" s="4">
        <f t="shared" si="1"/>
        <v>15.222968478772232</v>
      </c>
      <c r="F9" s="4">
        <v>64</v>
      </c>
      <c r="G9" s="4">
        <v>66.705500000000001</v>
      </c>
      <c r="H9" s="4">
        <f t="shared" si="2"/>
        <v>33.294499999999999</v>
      </c>
      <c r="I9" s="4">
        <f t="shared" si="3"/>
        <v>2.0034990764240339</v>
      </c>
      <c r="K9" s="4">
        <v>64</v>
      </c>
      <c r="L9" s="4">
        <v>1.03241</v>
      </c>
      <c r="M9" s="4">
        <f t="shared" si="4"/>
        <v>98.967590000000001</v>
      </c>
      <c r="N9" s="4">
        <f t="shared" si="5"/>
        <v>1.0431798935388849E-2</v>
      </c>
      <c r="P9" s="4">
        <v>64</v>
      </c>
      <c r="Q9" s="4">
        <v>92.622500000000002</v>
      </c>
      <c r="R9" s="4">
        <f t="shared" si="6"/>
        <v>7.3774999999999977</v>
      </c>
      <c r="S9" s="4">
        <f t="shared" si="7"/>
        <v>12.55472721111488</v>
      </c>
      <c r="U9" s="4">
        <v>64</v>
      </c>
      <c r="V9" s="4">
        <v>98.761499999999998</v>
      </c>
      <c r="W9" s="4">
        <f t="shared" si="8"/>
        <v>1.2385000000000019</v>
      </c>
      <c r="X9" s="4">
        <f t="shared" si="9"/>
        <v>79.742834073475848</v>
      </c>
    </row>
    <row r="10" spans="1:24">
      <c r="A10" s="1"/>
      <c r="B10" s="1"/>
      <c r="C10" s="1"/>
      <c r="D10" s="1"/>
      <c r="F10" s="1"/>
      <c r="G10" s="1"/>
      <c r="H10" s="1"/>
      <c r="I10" s="1"/>
      <c r="K10" s="1"/>
      <c r="L10" s="1"/>
      <c r="M10" s="1"/>
      <c r="N10" s="1"/>
      <c r="P10" s="1"/>
      <c r="Q10" s="1"/>
      <c r="R10" s="1"/>
      <c r="S10" s="1"/>
      <c r="U10" s="1"/>
      <c r="V10" s="1"/>
      <c r="W10" s="1"/>
      <c r="X10" s="1"/>
    </row>
  </sheetData>
  <mergeCells count="5">
    <mergeCell ref="A1:D1"/>
    <mergeCell ref="F1:I1"/>
    <mergeCell ref="K1:N1"/>
    <mergeCell ref="P1:S1"/>
    <mergeCell ref="U1:X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Darsh Veer Singh</dc:creator>
  <cp:keywords/>
  <dc:description/>
  <cp:lastModifiedBy>IMT2023059 Siddavatam Divya</cp:lastModifiedBy>
  <cp:revision/>
  <dcterms:created xsi:type="dcterms:W3CDTF">2015-06-05T18:17:20Z</dcterms:created>
  <dcterms:modified xsi:type="dcterms:W3CDTF">2024-09-20T15:01:04Z</dcterms:modified>
  <cp:category/>
  <cp:contentStatus/>
</cp:coreProperties>
</file>