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71B42316-C0CE-477E-8A77-3B768B645B4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antt Sheet" sheetId="11" r:id="rId1"/>
  </sheets>
  <definedNames>
    <definedName name="prevWBS" localSheetId="0">'Gantt Sheet'!$A1048576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1" l="1"/>
  <c r="E29" i="11"/>
  <c r="E37" i="11"/>
  <c r="E17" i="11"/>
  <c r="E9" i="11"/>
  <c r="H34" i="11"/>
  <c r="E39" i="11"/>
  <c r="E8" i="11"/>
  <c r="E15" i="11"/>
  <c r="E10" i="11"/>
  <c r="E11" i="11"/>
  <c r="I4" i="11"/>
  <c r="I5" i="11"/>
  <c r="I3" i="11"/>
  <c r="E7" i="11"/>
  <c r="E20" i="11"/>
  <c r="H20" i="11"/>
  <c r="E40" i="11"/>
  <c r="E38" i="11"/>
  <c r="E33" i="11"/>
  <c r="E32" i="11"/>
  <c r="E30" i="11"/>
  <c r="E28" i="11"/>
  <c r="E27" i="11"/>
  <c r="E26" i="11"/>
  <c r="E22" i="11"/>
  <c r="E21" i="11"/>
  <c r="E19" i="11"/>
  <c r="E18" i="11"/>
  <c r="E13" i="11"/>
  <c r="E12" i="11"/>
  <c r="H9" i="11"/>
  <c r="H10" i="11"/>
  <c r="H12" i="11"/>
  <c r="H40" i="11"/>
  <c r="H39" i="11"/>
  <c r="H38" i="11"/>
  <c r="H37" i="11"/>
  <c r="H33" i="11"/>
  <c r="H32" i="11"/>
  <c r="E31" i="11"/>
  <c r="H31" i="11" s="1"/>
  <c r="H30" i="11"/>
  <c r="H29" i="11"/>
  <c r="H28" i="11"/>
  <c r="H27" i="11"/>
  <c r="H26" i="11"/>
  <c r="E25" i="11"/>
  <c r="H25" i="11" s="1"/>
  <c r="H22" i="11"/>
  <c r="H21" i="11"/>
  <c r="H19" i="11"/>
  <c r="H18" i="11"/>
  <c r="E16" i="11"/>
  <c r="H16" i="11" s="1"/>
  <c r="H15" i="11"/>
  <c r="H13" i="11"/>
  <c r="E6" i="11"/>
  <c r="H6" i="11" s="1"/>
  <c r="A6" i="11"/>
  <c r="A7" i="11" s="1"/>
  <c r="A8" i="11" l="1"/>
  <c r="A9" i="11" s="1"/>
  <c r="A10" i="11" s="1"/>
  <c r="J4" i="11"/>
  <c r="A11" i="11" l="1"/>
  <c r="J5" i="11"/>
  <c r="K4" i="11"/>
  <c r="A12" i="11" l="1"/>
  <c r="A13" i="11" s="1"/>
  <c r="K5" i="11"/>
  <c r="L4" i="11"/>
  <c r="A14" i="11" l="1"/>
  <c r="A15" i="11" s="1"/>
  <c r="A16" i="11" s="1"/>
  <c r="A17" i="11" s="1"/>
  <c r="A18" i="11" s="1"/>
  <c r="A19" i="11" s="1"/>
  <c r="A20" i="11" s="1"/>
  <c r="A21" i="11" s="1"/>
  <c r="A22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/>
  <c r="L5" i="11"/>
  <c r="M4" i="11"/>
  <c r="A35" i="11" l="1"/>
  <c r="M5" i="11"/>
  <c r="N4" i="11"/>
  <c r="A36" i="11" l="1"/>
  <c r="A37" i="11" s="1"/>
  <c r="A38" i="11" s="1"/>
  <c r="A39" i="11" s="1"/>
  <c r="A40" i="11" s="1"/>
  <c r="N5" i="11"/>
  <c r="O4" i="11"/>
  <c r="O5" i="11" l="1"/>
  <c r="P4" i="11"/>
  <c r="P5" i="11" l="1"/>
  <c r="Q4" i="11"/>
  <c r="P3" i="11"/>
  <c r="Q5" i="11" l="1"/>
  <c r="R4" i="11"/>
  <c r="R5" i="11" l="1"/>
  <c r="S4" i="11"/>
  <c r="S5" i="11" l="1"/>
  <c r="T4" i="11"/>
  <c r="T5" i="11" l="1"/>
  <c r="U4" i="11"/>
  <c r="U5" i="11" l="1"/>
  <c r="V4" i="11"/>
  <c r="V5" i="11" l="1"/>
  <c r="W4" i="11"/>
  <c r="W5" i="11" l="1"/>
  <c r="X4" i="11"/>
  <c r="W3" i="11"/>
  <c r="X5" i="11" l="1"/>
  <c r="Y4" i="11"/>
  <c r="Y5" i="11" l="1"/>
  <c r="Z4" i="11"/>
  <c r="Z5" i="11" l="1"/>
  <c r="AA4" i="11"/>
  <c r="AA5" i="11" l="1"/>
  <c r="AB4" i="11"/>
  <c r="AB5" i="11" l="1"/>
  <c r="AC4" i="11"/>
  <c r="AC5" i="11" l="1"/>
  <c r="AD4" i="11"/>
  <c r="AD5" i="11" l="1"/>
  <c r="AE4" i="11"/>
  <c r="AD3" i="11"/>
  <c r="AE5" i="11" l="1"/>
  <c r="AF4" i="11"/>
  <c r="AF5" i="11" l="1"/>
  <c r="AG4" i="11"/>
  <c r="AG5" i="11" l="1"/>
  <c r="AH4" i="11"/>
  <c r="AH5" i="11" l="1"/>
  <c r="AI4" i="11"/>
  <c r="AI5" i="11" l="1"/>
  <c r="AJ4" i="11"/>
  <c r="AJ5" i="11" l="1"/>
  <c r="AK4" i="11"/>
  <c r="AK5" i="11" l="1"/>
  <c r="AL4" i="11"/>
  <c r="AK3" i="11"/>
  <c r="AL5" i="11" l="1"/>
  <c r="AM4" i="11"/>
  <c r="AM5" i="11" l="1"/>
  <c r="AN4" i="11"/>
  <c r="AN5" i="11" l="1"/>
  <c r="AO4" i="11"/>
  <c r="AO5" i="11" l="1"/>
  <c r="AP4" i="11"/>
  <c r="AP5" i="11" l="1"/>
  <c r="AQ4" i="11"/>
  <c r="AQ5" i="11" l="1"/>
  <c r="AR4" i="11"/>
  <c r="AR5" i="11" l="1"/>
  <c r="AS4" i="11"/>
  <c r="AR3" i="11"/>
  <c r="AS5" i="11" l="1"/>
  <c r="AT4" i="11"/>
  <c r="AT5" i="11" l="1"/>
  <c r="AU4" i="11"/>
  <c r="AU5" i="11" l="1"/>
  <c r="AV4" i="11"/>
  <c r="AV5" i="11" l="1"/>
  <c r="AW4" i="11"/>
  <c r="AW5" i="11" l="1"/>
  <c r="AX4" i="11"/>
  <c r="AX5" i="11" l="1"/>
  <c r="AY4" i="11"/>
  <c r="AY5" i="11" l="1"/>
  <c r="AZ4" i="11"/>
  <c r="AY3" i="11"/>
  <c r="AZ5" i="11" l="1"/>
  <c r="BA4" i="11"/>
  <c r="BA5" i="11" l="1"/>
  <c r="BB4" i="11"/>
  <c r="BB5" i="11" l="1"/>
  <c r="BC4" i="11"/>
  <c r="BC5" i="11" l="1"/>
  <c r="BD4" i="11"/>
  <c r="BD5" i="11" l="1"/>
  <c r="BE4" i="11"/>
  <c r="BE5" i="11" l="1"/>
  <c r="BF4" i="11"/>
  <c r="BF5" i="11" l="1"/>
  <c r="BG4" i="11"/>
  <c r="BF3" i="11"/>
  <c r="BG5" i="11" l="1"/>
  <c r="BH4" i="11"/>
  <c r="BH5" i="11" l="1"/>
  <c r="BI4" i="11"/>
  <c r="BI5" i="11" l="1"/>
  <c r="BJ4" i="11"/>
  <c r="BJ5" i="11" l="1"/>
  <c r="BK4" i="11"/>
  <c r="BK5" i="11" l="1"/>
  <c r="BL4" i="11"/>
  <c r="BL5" i="11" l="1"/>
  <c r="BM4" i="11"/>
  <c r="BM3" i="11" l="1"/>
  <c r="BM5" i="11"/>
  <c r="BN4" i="11"/>
  <c r="BN5" i="11" l="1"/>
  <c r="BO4" i="11"/>
  <c r="BO5" i="11" l="1"/>
  <c r="BP4" i="11"/>
  <c r="BP5" i="11" l="1"/>
  <c r="BQ4" i="11"/>
  <c r="BQ5" i="11" l="1"/>
  <c r="BR4" i="11"/>
  <c r="BR5" i="11" l="1"/>
  <c r="BS4" i="11"/>
  <c r="BS5" i="11" l="1"/>
  <c r="BT4" i="11"/>
  <c r="BT3" i="11" l="1"/>
  <c r="BT5" i="11"/>
  <c r="BU4" i="11"/>
  <c r="BU5" i="11" l="1"/>
  <c r="BV4" i="11"/>
  <c r="BV5" i="11" l="1"/>
  <c r="BW4" i="11"/>
  <c r="BW5" i="11" l="1"/>
  <c r="BX4" i="11"/>
  <c r="BX5" i="11" l="1"/>
  <c r="BY4" i="11"/>
  <c r="BY5" i="11" l="1"/>
  <c r="BZ4" i="11"/>
  <c r="BZ5" i="11" l="1"/>
  <c r="CA4" i="11"/>
  <c r="CA5" i="11" l="1"/>
  <c r="CB4" i="11"/>
  <c r="CA3" i="11"/>
  <c r="CB5" i="11" l="1"/>
  <c r="CC4" i="11"/>
  <c r="CC5" i="11" l="1"/>
  <c r="CD4" i="11"/>
  <c r="CD5" i="11" l="1"/>
  <c r="CE4" i="11"/>
  <c r="CE5" i="11" l="1"/>
  <c r="CF4" i="11"/>
  <c r="CF5" i="11" l="1"/>
  <c r="CG4" i="11"/>
  <c r="CG5" i="11" l="1"/>
  <c r="CH4" i="11"/>
  <c r="CH5" i="11" l="1"/>
  <c r="CI4" i="11"/>
  <c r="CH3" i="11"/>
  <c r="CI5" i="11" l="1"/>
  <c r="CJ4" i="11"/>
  <c r="CJ5" i="11" l="1"/>
  <c r="CK4" i="11"/>
  <c r="CK5" i="11" l="1"/>
  <c r="CL4" i="11"/>
  <c r="CL5" i="11" l="1"/>
  <c r="CM4" i="11"/>
  <c r="CM5" i="11" l="1"/>
  <c r="CN4" i="11"/>
  <c r="CN5" i="11" l="1"/>
  <c r="CO4" i="11"/>
  <c r="CO5" i="11" l="1"/>
  <c r="CP4" i="11"/>
  <c r="CO3" i="11"/>
  <c r="CP5" i="11" l="1"/>
  <c r="CQ4" i="11"/>
  <c r="CQ5" i="11" l="1"/>
  <c r="CR4" i="11"/>
  <c r="CR5" i="11" l="1"/>
  <c r="CS4" i="11"/>
  <c r="CS5" i="11" l="1"/>
  <c r="CT4" i="11"/>
  <c r="CT5" i="11" l="1"/>
  <c r="CU4" i="11"/>
  <c r="CU5" i="11" l="1"/>
  <c r="CV4" i="11"/>
  <c r="CV5" i="11" l="1"/>
  <c r="CW4" i="11"/>
  <c r="CV3" i="11"/>
  <c r="CW5" i="11" l="1"/>
  <c r="CX4" i="11"/>
  <c r="CX5" i="11" l="1"/>
  <c r="CY4" i="11"/>
  <c r="CY5" i="11" l="1"/>
  <c r="CZ4" i="11"/>
  <c r="CZ5" i="11" l="1"/>
  <c r="DA4" i="11"/>
  <c r="DA5" i="11" l="1"/>
  <c r="DB4" i="11"/>
  <c r="DB5" i="11" l="1"/>
  <c r="DC4" i="11"/>
  <c r="DC5" i="11" l="1"/>
  <c r="DD4" i="11"/>
  <c r="DC3" i="11"/>
  <c r="DD5" i="11" l="1"/>
  <c r="DE4" i="11"/>
  <c r="DE5" i="11" l="1"/>
  <c r="DF4" i="11"/>
  <c r="DF5" i="11" l="1"/>
  <c r="DG4" i="11"/>
  <c r="DG5" i="11" l="1"/>
  <c r="DH4" i="11"/>
  <c r="DH5" i="11" l="1"/>
  <c r="DI4" i="11"/>
  <c r="DI5" i="11" l="1"/>
</calcChain>
</file>

<file path=xl/sharedStrings.xml><?xml version="1.0" encoding="utf-8"?>
<sst xmlns="http://schemas.openxmlformats.org/spreadsheetml/2006/main" count="90" uniqueCount="70">
  <si>
    <t>Hitachi 2 Gantt Chart</t>
  </si>
  <si>
    <r>
      <rPr>
        <i/>
        <u/>
        <sz val="8"/>
        <color theme="1" tint="0.34998626667073579"/>
        <rFont val="Arial"/>
        <family val="2"/>
      </rPr>
      <t>Gantt Chart Template</t>
    </r>
    <r>
      <rPr>
        <i/>
        <sz val="8"/>
        <color theme="1" tint="0.34998626667073579"/>
        <rFont val="Arial"/>
        <family val="2"/>
      </rPr>
      <t xml:space="preserve"> © 2006-2018 by Vertex42.com.</t>
    </r>
  </si>
  <si>
    <t xml:space="preserve">Display Week 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</si>
  <si>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</si>
  <si>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</si>
  <si>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</si>
  <si>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</si>
  <si>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</si>
  <si>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</si>
  <si>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</si>
  <si>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</si>
  <si>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</si>
  <si>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</si>
  <si>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</si>
  <si>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</si>
  <si>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</si>
  <si>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</si>
  <si>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</si>
  <si>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ID</t>
  </si>
  <si>
    <t>TASK</t>
  </si>
  <si>
    <t>LEAD</t>
  </si>
  <si>
    <t>START</t>
  </si>
  <si>
    <t>END</t>
  </si>
  <si>
    <t>DAYS</t>
  </si>
  <si>
    <t>% DONE</t>
  </si>
  <si>
    <t>WORK DAYS</t>
  </si>
  <si>
    <t>Data Extraction</t>
  </si>
  <si>
    <t>Find Publically Available Lyrics API</t>
  </si>
  <si>
    <t>Daniel</t>
  </si>
  <si>
    <t>Set-up Github Repo and documentation</t>
  </si>
  <si>
    <t>Jay</t>
  </si>
  <si>
    <t>Create Program to Gather Lyric Data</t>
  </si>
  <si>
    <t>Integrate Spotipy MetaData into Dataset</t>
  </si>
  <si>
    <t>Rework/Troubleshooting Lyric-Gathering Program</t>
  </si>
  <si>
    <t>Investigate additional metadata options</t>
  </si>
  <si>
    <t>Increase Scope of Data</t>
  </si>
  <si>
    <t>Create Web-Scraper for tsort.info</t>
  </si>
  <si>
    <t>Fully Automated Program</t>
  </si>
  <si>
    <t>Data Cleaning</t>
  </si>
  <si>
    <t>Clean Data in Pentaho</t>
  </si>
  <si>
    <t>Perform Regular Expressions in Python</t>
  </si>
  <si>
    <t xml:space="preserve">Cleaned lyrics for test dataset </t>
  </si>
  <si>
    <t>Defined vector components</t>
  </si>
  <si>
    <t>Andrew, Kebba</t>
  </si>
  <si>
    <t>Integrated vectors into Pinecone</t>
  </si>
  <si>
    <t>Andrew , Kebba</t>
  </si>
  <si>
    <t>Completed working vector</t>
  </si>
  <si>
    <t xml:space="preserve">Andrew </t>
  </si>
  <si>
    <t>Refine vectors</t>
  </si>
  <si>
    <t>Restructure and Reorganize all code and documentation within GitHub to run</t>
  </si>
  <si>
    <t>Pinecone Vectorization</t>
  </si>
  <si>
    <t>Index Creation Pipeline in Pentaho</t>
  </si>
  <si>
    <t>Vectorization Pipeline in Pentaho</t>
  </si>
  <si>
    <t>Developed index creation and vectorization workflow using cURL/CMD Prompt</t>
  </si>
  <si>
    <t>Explored test pipeline for Pinecone, from index creation to analysis</t>
  </si>
  <si>
    <t>Developed full end-to-end pipeline for Pinecone</t>
  </si>
  <si>
    <t>Andrew</t>
  </si>
  <si>
    <t>Visualization/UI</t>
  </si>
  <si>
    <t>Performed exploratory visualizations on test dataset</t>
  </si>
  <si>
    <t>Jay, Kebba</t>
  </si>
  <si>
    <t>Perform analysis/create aggregations</t>
  </si>
  <si>
    <t>Create Cluster Visualizations</t>
  </si>
  <si>
    <t>Create Radial Visualizations</t>
  </si>
  <si>
    <t>Create Bonus Visualizations</t>
  </si>
  <si>
    <t>Andrew, Daniel, Jay</t>
  </si>
  <si>
    <t>Create working application to test final product with public</t>
  </si>
  <si>
    <t>Kebba</t>
  </si>
  <si>
    <t>Update, Refine, and Upload Documentation</t>
  </si>
  <si>
    <t>All</t>
  </si>
  <si>
    <t>Practice Presenting and articulating points for clarity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</si>
</sst>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\ mmm\ yyyy"/>
    <numFmt numFmtId="166" formatCode="d"/>
    <numFmt numFmtId="167" formatCode="ddd\ m/dd/yy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theme="4" tint="-0.249977111117893"/>
      <name val="Arial"/>
      <family val="1"/>
      <scheme val="major"/>
    </font>
    <font>
      <sz val="14"/>
      <color indexed="56"/>
      <name val="Arial"/>
      <family val="2"/>
    </font>
    <font>
      <sz val="10"/>
      <name val="Arial"/>
      <family val="2"/>
    </font>
    <font>
      <i/>
      <sz val="8"/>
      <color theme="1" tint="0.34998626667073579"/>
      <name val="Arial"/>
      <family val="2"/>
    </font>
    <font>
      <i/>
      <u/>
      <sz val="8"/>
      <color theme="1" tint="0.34998626667073579"/>
      <name val="Arial"/>
      <family val="2"/>
    </font>
    <font>
      <sz val="10"/>
      <name val="Arial"/>
      <family val="2"/>
      <scheme val="major"/>
    </font>
    <font>
      <sz val="10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2"/>
      <scheme val="minor"/>
    </font>
    <font>
      <sz val="8"/>
      <name val="Arial"/>
      <family val="2"/>
    </font>
    <font>
      <b/>
      <sz val="9"/>
      <name val="Arial"/>
      <family val="2"/>
      <scheme val="major"/>
    </font>
    <font>
      <sz val="9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right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10" fillId="0" borderId="0" xfId="0" applyFont="1"/>
    <xf numFmtId="166" fontId="12" fillId="0" borderId="2" xfId="0" applyNumberFormat="1" applyFont="1" applyBorder="1" applyAlignment="1">
      <alignment horizontal="center" vertical="center" shrinkToFit="1"/>
    </xf>
    <xf numFmtId="166" fontId="12" fillId="0" borderId="3" xfId="0" applyNumberFormat="1" applyFont="1" applyBorder="1" applyAlignment="1">
      <alignment horizontal="center" vertical="center" shrinkToFit="1"/>
    </xf>
    <xf numFmtId="166" fontId="12" fillId="0" borderId="4" xfId="0" applyNumberFormat="1" applyFont="1" applyBorder="1" applyAlignment="1">
      <alignment horizontal="center" vertical="center" shrinkToFit="1"/>
    </xf>
    <xf numFmtId="0" fontId="1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shrinkToFit="1"/>
    </xf>
    <xf numFmtId="0" fontId="15" fillId="2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vertical="center"/>
    </xf>
    <xf numFmtId="0" fontId="14" fillId="2" borderId="10" xfId="0" applyFont="1" applyFill="1" applyBorder="1" applyAlignment="1">
      <alignment vertical="center"/>
    </xf>
    <xf numFmtId="167" fontId="14" fillId="2" borderId="10" xfId="0" applyNumberFormat="1" applyFont="1" applyFill="1" applyBorder="1" applyAlignment="1">
      <alignment horizontal="right" vertical="center"/>
    </xf>
    <xf numFmtId="167" fontId="14" fillId="2" borderId="10" xfId="0" applyNumberFormat="1" applyFont="1" applyFill="1" applyBorder="1" applyAlignment="1">
      <alignment horizontal="center" vertical="center"/>
    </xf>
    <xf numFmtId="1" fontId="14" fillId="2" borderId="10" xfId="1" applyNumberFormat="1" applyFont="1" applyFill="1" applyBorder="1" applyAlignment="1" applyProtection="1">
      <alignment horizontal="center" vertical="center"/>
    </xf>
    <xf numFmtId="9" fontId="14" fillId="2" borderId="10" xfId="1" applyFont="1" applyFill="1" applyBorder="1" applyAlignment="1" applyProtection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167" fontId="16" fillId="3" borderId="12" xfId="0" applyNumberFormat="1" applyFont="1" applyFill="1" applyBorder="1" applyAlignment="1">
      <alignment horizontal="center" vertical="center"/>
    </xf>
    <xf numFmtId="167" fontId="16" fillId="0" borderId="12" xfId="0" applyNumberFormat="1" applyFont="1" applyBorder="1" applyAlignment="1">
      <alignment horizontal="center" vertical="center"/>
    </xf>
    <xf numFmtId="1" fontId="16" fillId="4" borderId="12" xfId="0" applyNumberFormat="1" applyFont="1" applyFill="1" applyBorder="1" applyAlignment="1">
      <alignment horizontal="center" vertical="center"/>
    </xf>
    <xf numFmtId="9" fontId="16" fillId="4" borderId="12" xfId="1" applyFont="1" applyFill="1" applyBorder="1" applyAlignment="1" applyProtection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9" fontId="14" fillId="0" borderId="11" xfId="0" applyNumberFormat="1" applyFont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vertical="center"/>
    </xf>
    <xf numFmtId="167" fontId="14" fillId="2" borderId="11" xfId="0" applyNumberFormat="1" applyFont="1" applyFill="1" applyBorder="1" applyAlignment="1">
      <alignment horizontal="center" vertical="center"/>
    </xf>
    <xf numFmtId="1" fontId="14" fillId="2" borderId="11" xfId="1" applyNumberFormat="1" applyFont="1" applyFill="1" applyBorder="1" applyAlignment="1" applyProtection="1">
      <alignment horizontal="center" vertical="center"/>
    </xf>
    <xf numFmtId="9" fontId="14" fillId="2" borderId="11" xfId="1" applyFont="1" applyFill="1" applyBorder="1" applyAlignment="1" applyProtection="1">
      <alignment horizontal="center" vertical="center"/>
    </xf>
    <xf numFmtId="1" fontId="14" fillId="2" borderId="11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left" vertical="center"/>
    </xf>
    <xf numFmtId="0" fontId="17" fillId="0" borderId="11" xfId="0" applyFont="1" applyBorder="1" applyAlignment="1">
      <alignment vertical="center"/>
    </xf>
    <xf numFmtId="0" fontId="17" fillId="0" borderId="11" xfId="0" applyFont="1" applyBorder="1" applyAlignment="1">
      <alignment horizontal="center" vertical="center"/>
    </xf>
    <xf numFmtId="1" fontId="14" fillId="0" borderId="11" xfId="1" applyNumberFormat="1" applyFont="1" applyFill="1" applyBorder="1" applyAlignment="1" applyProtection="1">
      <alignment horizontal="center" vertical="center"/>
    </xf>
    <xf numFmtId="9" fontId="14" fillId="0" borderId="11" xfId="1" applyFont="1" applyFill="1" applyBorder="1" applyAlignment="1" applyProtection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67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4" fillId="5" borderId="1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8" fillId="0" borderId="11" xfId="0" applyFont="1" applyBorder="1" applyAlignment="1">
      <alignment horizontal="left" vertical="center"/>
    </xf>
    <xf numFmtId="167" fontId="16" fillId="3" borderId="0" xfId="0" applyNumberFormat="1" applyFont="1" applyFill="1" applyAlignment="1">
      <alignment horizontal="center" vertical="center"/>
    </xf>
    <xf numFmtId="1" fontId="16" fillId="4" borderId="0" xfId="0" applyNumberFormat="1" applyFont="1" applyFill="1" applyAlignment="1">
      <alignment horizontal="center" vertical="center"/>
    </xf>
    <xf numFmtId="9" fontId="16" fillId="4" borderId="0" xfId="1" applyFont="1" applyFill="1" applyBorder="1" applyAlignment="1" applyProtection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 applyProtection="1">
      <alignment horizontal="center" vertical="center" shrinkToFit="1"/>
      <protection locked="0"/>
    </xf>
    <xf numFmtId="0" fontId="6" fillId="0" borderId="0" xfId="2" applyFont="1" applyBorder="1" applyAlignment="1" applyProtection="1">
      <alignment horizontal="left" vertical="center"/>
    </xf>
    <xf numFmtId="164" fontId="9" fillId="0" borderId="1" xfId="0" applyNumberFormat="1" applyFont="1" applyBorder="1" applyAlignment="1" applyProtection="1">
      <alignment horizontal="center" vertical="center" shrinkToFit="1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6"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B05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colors>
    <mruColors>
      <color rgb="FFFAAE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excel-gantt-cha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9927-A711-4772-A519-DA30D4578C46}">
  <dimension ref="A1:DJ40"/>
  <sheetViews>
    <sheetView tabSelected="1" workbookViewId="0">
      <pane ySplit="6" topLeftCell="A29" activePane="bottomLeft" state="frozen"/>
      <selection pane="bottomLeft" activeCell="F38" sqref="F38"/>
    </sheetView>
  </sheetViews>
  <sheetFormatPr defaultColWidth="9.140625" defaultRowHeight="15"/>
  <cols>
    <col min="1" max="1" width="6.85546875" customWidth="1"/>
    <col min="2" max="2" width="34.7109375" customWidth="1"/>
    <col min="3" max="3" width="10.85546875" customWidth="1"/>
    <col min="4" max="5" width="12" customWidth="1"/>
    <col min="6" max="6" width="6" customWidth="1"/>
    <col min="7" max="7" width="6.7109375" customWidth="1"/>
    <col min="8" max="8" width="6.42578125" customWidth="1"/>
    <col min="9" max="113" width="2.42578125" customWidth="1"/>
  </cols>
  <sheetData>
    <row r="1" spans="1:113" ht="20.25">
      <c r="A1" s="1" t="s">
        <v>0</v>
      </c>
      <c r="B1" s="2"/>
      <c r="C1" s="2"/>
      <c r="D1" s="2"/>
      <c r="E1" s="2"/>
      <c r="H1" s="3"/>
      <c r="I1" s="65" t="s">
        <v>1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</row>
    <row r="2" spans="1:113">
      <c r="A2" s="5"/>
      <c r="B2" s="6"/>
      <c r="C2" s="66"/>
      <c r="D2" s="66"/>
      <c r="E2" s="5"/>
      <c r="F2" s="6" t="s">
        <v>2</v>
      </c>
      <c r="G2" s="7">
        <v>1</v>
      </c>
      <c r="H2" s="4"/>
      <c r="I2" s="58" t="s">
        <v>3</v>
      </c>
      <c r="J2" s="59"/>
      <c r="K2" s="59"/>
      <c r="L2" s="59"/>
      <c r="M2" s="59"/>
      <c r="N2" s="59"/>
      <c r="O2" s="60"/>
      <c r="P2" s="58" t="s">
        <v>4</v>
      </c>
      <c r="Q2" s="59"/>
      <c r="R2" s="59"/>
      <c r="S2" s="59"/>
      <c r="T2" s="59"/>
      <c r="U2" s="59"/>
      <c r="V2" s="60"/>
      <c r="W2" s="58" t="s">
        <v>5</v>
      </c>
      <c r="X2" s="59"/>
      <c r="Y2" s="59"/>
      <c r="Z2" s="59"/>
      <c r="AA2" s="59"/>
      <c r="AB2" s="59"/>
      <c r="AC2" s="60"/>
      <c r="AD2" s="58" t="s">
        <v>6</v>
      </c>
      <c r="AE2" s="59"/>
      <c r="AF2" s="59"/>
      <c r="AG2" s="59"/>
      <c r="AH2" s="59"/>
      <c r="AI2" s="59"/>
      <c r="AJ2" s="60"/>
      <c r="AK2" s="58" t="s">
        <v>7</v>
      </c>
      <c r="AL2" s="59"/>
      <c r="AM2" s="59"/>
      <c r="AN2" s="59"/>
      <c r="AO2" s="59"/>
      <c r="AP2" s="59"/>
      <c r="AQ2" s="60"/>
      <c r="AR2" s="58" t="s">
        <v>8</v>
      </c>
      <c r="AS2" s="59"/>
      <c r="AT2" s="59"/>
      <c r="AU2" s="59"/>
      <c r="AV2" s="59"/>
      <c r="AW2" s="59"/>
      <c r="AX2" s="60"/>
      <c r="AY2" s="58" t="s">
        <v>9</v>
      </c>
      <c r="AZ2" s="59"/>
      <c r="BA2" s="59"/>
      <c r="BB2" s="59"/>
      <c r="BC2" s="59"/>
      <c r="BD2" s="59"/>
      <c r="BE2" s="60"/>
      <c r="BF2" s="58" t="s">
        <v>10</v>
      </c>
      <c r="BG2" s="59"/>
      <c r="BH2" s="59"/>
      <c r="BI2" s="59"/>
      <c r="BJ2" s="59"/>
      <c r="BK2" s="59"/>
      <c r="BL2" s="60"/>
      <c r="BM2" s="58" t="s">
        <v>11</v>
      </c>
      <c r="BN2" s="59"/>
      <c r="BO2" s="59"/>
      <c r="BP2" s="59"/>
      <c r="BQ2" s="59"/>
      <c r="BR2" s="59"/>
      <c r="BS2" s="60"/>
      <c r="BT2" s="58" t="s">
        <v>12</v>
      </c>
      <c r="BU2" s="59"/>
      <c r="BV2" s="59"/>
      <c r="BW2" s="59"/>
      <c r="BX2" s="59"/>
      <c r="BY2" s="59"/>
      <c r="BZ2" s="60"/>
      <c r="CA2" s="58" t="s">
        <v>13</v>
      </c>
      <c r="CB2" s="59"/>
      <c r="CC2" s="59"/>
      <c r="CD2" s="59"/>
      <c r="CE2" s="59"/>
      <c r="CF2" s="59"/>
      <c r="CG2" s="60"/>
      <c r="CH2" s="58" t="s">
        <v>14</v>
      </c>
      <c r="CI2" s="59"/>
      <c r="CJ2" s="59"/>
      <c r="CK2" s="59"/>
      <c r="CL2" s="59"/>
      <c r="CM2" s="59"/>
      <c r="CN2" s="60"/>
      <c r="CO2" s="58" t="s">
        <v>15</v>
      </c>
      <c r="CP2" s="59"/>
      <c r="CQ2" s="59"/>
      <c r="CR2" s="59"/>
      <c r="CS2" s="59"/>
      <c r="CT2" s="59"/>
      <c r="CU2" s="60"/>
      <c r="CV2" s="58" t="s">
        <v>16</v>
      </c>
      <c r="CW2" s="59"/>
      <c r="CX2" s="59"/>
      <c r="CY2" s="59"/>
      <c r="CZ2" s="59"/>
      <c r="DA2" s="59"/>
      <c r="DB2" s="60"/>
      <c r="DC2" s="58" t="s">
        <v>17</v>
      </c>
      <c r="DD2" s="59"/>
      <c r="DE2" s="59"/>
      <c r="DF2" s="59"/>
      <c r="DG2" s="59"/>
      <c r="DH2" s="59"/>
      <c r="DI2" s="60"/>
    </row>
    <row r="3" spans="1:113">
      <c r="A3" s="5"/>
      <c r="B3" s="6"/>
      <c r="C3" s="64"/>
      <c r="D3" s="64"/>
      <c r="E3" s="5"/>
      <c r="F3" s="5"/>
      <c r="G3" s="5"/>
      <c r="H3" s="5"/>
      <c r="I3" s="61">
        <f>I4</f>
        <v>45691</v>
      </c>
      <c r="J3" s="62"/>
      <c r="K3" s="62"/>
      <c r="L3" s="62"/>
      <c r="M3" s="62"/>
      <c r="N3" s="62"/>
      <c r="O3" s="63"/>
      <c r="P3" s="61">
        <f>P4</f>
        <v>45698</v>
      </c>
      <c r="Q3" s="62"/>
      <c r="R3" s="62"/>
      <c r="S3" s="62"/>
      <c r="T3" s="62"/>
      <c r="U3" s="62"/>
      <c r="V3" s="63"/>
      <c r="W3" s="61">
        <f>W4</f>
        <v>45705</v>
      </c>
      <c r="X3" s="62"/>
      <c r="Y3" s="62"/>
      <c r="Z3" s="62"/>
      <c r="AA3" s="62"/>
      <c r="AB3" s="62"/>
      <c r="AC3" s="63"/>
      <c r="AD3" s="61">
        <f>AD4</f>
        <v>45712</v>
      </c>
      <c r="AE3" s="62"/>
      <c r="AF3" s="62"/>
      <c r="AG3" s="62"/>
      <c r="AH3" s="62"/>
      <c r="AI3" s="62"/>
      <c r="AJ3" s="63"/>
      <c r="AK3" s="61">
        <f>AK4</f>
        <v>45719</v>
      </c>
      <c r="AL3" s="62"/>
      <c r="AM3" s="62"/>
      <c r="AN3" s="62"/>
      <c r="AO3" s="62"/>
      <c r="AP3" s="62"/>
      <c r="AQ3" s="63"/>
      <c r="AR3" s="61">
        <f>AR4</f>
        <v>45726</v>
      </c>
      <c r="AS3" s="62"/>
      <c r="AT3" s="62"/>
      <c r="AU3" s="62"/>
      <c r="AV3" s="62"/>
      <c r="AW3" s="62"/>
      <c r="AX3" s="63"/>
      <c r="AY3" s="61">
        <f>AY4</f>
        <v>45733</v>
      </c>
      <c r="AZ3" s="62"/>
      <c r="BA3" s="62"/>
      <c r="BB3" s="62"/>
      <c r="BC3" s="62"/>
      <c r="BD3" s="62"/>
      <c r="BE3" s="63"/>
      <c r="BF3" s="61">
        <f>BF4</f>
        <v>45740</v>
      </c>
      <c r="BG3" s="62"/>
      <c r="BH3" s="62"/>
      <c r="BI3" s="62"/>
      <c r="BJ3" s="62"/>
      <c r="BK3" s="62"/>
      <c r="BL3" s="63"/>
      <c r="BM3" s="61">
        <f>BM4</f>
        <v>45747</v>
      </c>
      <c r="BN3" s="62"/>
      <c r="BO3" s="62"/>
      <c r="BP3" s="62"/>
      <c r="BQ3" s="62"/>
      <c r="BR3" s="62"/>
      <c r="BS3" s="63"/>
      <c r="BT3" s="61">
        <f>BT4</f>
        <v>45754</v>
      </c>
      <c r="BU3" s="62"/>
      <c r="BV3" s="62"/>
      <c r="BW3" s="62"/>
      <c r="BX3" s="62"/>
      <c r="BY3" s="62"/>
      <c r="BZ3" s="63"/>
      <c r="CA3" s="61">
        <f>CA4</f>
        <v>45761</v>
      </c>
      <c r="CB3" s="62"/>
      <c r="CC3" s="62"/>
      <c r="CD3" s="62"/>
      <c r="CE3" s="62"/>
      <c r="CF3" s="62"/>
      <c r="CG3" s="63"/>
      <c r="CH3" s="61">
        <f>CH4</f>
        <v>45768</v>
      </c>
      <c r="CI3" s="62"/>
      <c r="CJ3" s="62"/>
      <c r="CK3" s="62"/>
      <c r="CL3" s="62"/>
      <c r="CM3" s="62"/>
      <c r="CN3" s="63"/>
      <c r="CO3" s="61">
        <f>CO4</f>
        <v>45775</v>
      </c>
      <c r="CP3" s="62"/>
      <c r="CQ3" s="62"/>
      <c r="CR3" s="62"/>
      <c r="CS3" s="62"/>
      <c r="CT3" s="62"/>
      <c r="CU3" s="63"/>
      <c r="CV3" s="61">
        <f>CV4</f>
        <v>45782</v>
      </c>
      <c r="CW3" s="62"/>
      <c r="CX3" s="62"/>
      <c r="CY3" s="62"/>
      <c r="CZ3" s="62"/>
      <c r="DA3" s="62"/>
      <c r="DB3" s="63"/>
      <c r="DC3" s="61">
        <f>DC4</f>
        <v>45789</v>
      </c>
      <c r="DD3" s="62"/>
      <c r="DE3" s="62"/>
      <c r="DF3" s="62"/>
      <c r="DG3" s="62"/>
      <c r="DH3" s="62"/>
      <c r="DI3" s="63"/>
    </row>
    <row r="4" spans="1:113">
      <c r="A4" s="8"/>
      <c r="B4" s="8"/>
      <c r="C4" s="8"/>
      <c r="D4" s="8"/>
      <c r="E4" s="8"/>
      <c r="F4" s="8"/>
      <c r="G4" s="8"/>
      <c r="H4" s="8"/>
      <c r="I4" s="9">
        <f>DATE(2025, 2, 5) - WEEKDAY(DATE(2025, 2, 5), 1) + 2 + 7 * (G2 - 1)</f>
        <v>45691</v>
      </c>
      <c r="J4" s="10">
        <f t="shared" ref="J4:BL4" si="0">I4+1</f>
        <v>45692</v>
      </c>
      <c r="K4" s="10">
        <f t="shared" si="0"/>
        <v>45693</v>
      </c>
      <c r="L4" s="10">
        <f t="shared" si="0"/>
        <v>45694</v>
      </c>
      <c r="M4" s="10">
        <f t="shared" si="0"/>
        <v>45695</v>
      </c>
      <c r="N4" s="10">
        <f t="shared" si="0"/>
        <v>45696</v>
      </c>
      <c r="O4" s="11">
        <f t="shared" si="0"/>
        <v>45697</v>
      </c>
      <c r="P4" s="9">
        <f t="shared" si="0"/>
        <v>45698</v>
      </c>
      <c r="Q4" s="10">
        <f t="shared" si="0"/>
        <v>45699</v>
      </c>
      <c r="R4" s="10">
        <f t="shared" si="0"/>
        <v>45700</v>
      </c>
      <c r="S4" s="10">
        <f t="shared" si="0"/>
        <v>45701</v>
      </c>
      <c r="T4" s="10">
        <f t="shared" si="0"/>
        <v>45702</v>
      </c>
      <c r="U4" s="10">
        <f t="shared" si="0"/>
        <v>45703</v>
      </c>
      <c r="V4" s="11">
        <f t="shared" si="0"/>
        <v>45704</v>
      </c>
      <c r="W4" s="9">
        <f t="shared" si="0"/>
        <v>45705</v>
      </c>
      <c r="X4" s="10">
        <f t="shared" si="0"/>
        <v>45706</v>
      </c>
      <c r="Y4" s="10">
        <f t="shared" si="0"/>
        <v>45707</v>
      </c>
      <c r="Z4" s="10">
        <f t="shared" si="0"/>
        <v>45708</v>
      </c>
      <c r="AA4" s="10">
        <f t="shared" si="0"/>
        <v>45709</v>
      </c>
      <c r="AB4" s="10">
        <f t="shared" si="0"/>
        <v>45710</v>
      </c>
      <c r="AC4" s="11">
        <f t="shared" si="0"/>
        <v>45711</v>
      </c>
      <c r="AD4" s="9">
        <f t="shared" si="0"/>
        <v>45712</v>
      </c>
      <c r="AE4" s="10">
        <f t="shared" si="0"/>
        <v>45713</v>
      </c>
      <c r="AF4" s="10">
        <f t="shared" si="0"/>
        <v>45714</v>
      </c>
      <c r="AG4" s="10">
        <f t="shared" si="0"/>
        <v>45715</v>
      </c>
      <c r="AH4" s="10">
        <f t="shared" si="0"/>
        <v>45716</v>
      </c>
      <c r="AI4" s="10">
        <f t="shared" si="0"/>
        <v>45717</v>
      </c>
      <c r="AJ4" s="11">
        <f t="shared" si="0"/>
        <v>45718</v>
      </c>
      <c r="AK4" s="9">
        <f t="shared" si="0"/>
        <v>45719</v>
      </c>
      <c r="AL4" s="10">
        <f t="shared" si="0"/>
        <v>45720</v>
      </c>
      <c r="AM4" s="10">
        <f t="shared" si="0"/>
        <v>45721</v>
      </c>
      <c r="AN4" s="10">
        <f t="shared" si="0"/>
        <v>45722</v>
      </c>
      <c r="AO4" s="10">
        <f t="shared" si="0"/>
        <v>45723</v>
      </c>
      <c r="AP4" s="10">
        <f t="shared" si="0"/>
        <v>45724</v>
      </c>
      <c r="AQ4" s="11">
        <f t="shared" si="0"/>
        <v>45725</v>
      </c>
      <c r="AR4" s="9">
        <f t="shared" si="0"/>
        <v>45726</v>
      </c>
      <c r="AS4" s="10">
        <f t="shared" si="0"/>
        <v>45727</v>
      </c>
      <c r="AT4" s="10">
        <f t="shared" si="0"/>
        <v>45728</v>
      </c>
      <c r="AU4" s="10">
        <f t="shared" si="0"/>
        <v>45729</v>
      </c>
      <c r="AV4" s="10">
        <f t="shared" si="0"/>
        <v>45730</v>
      </c>
      <c r="AW4" s="10">
        <f t="shared" si="0"/>
        <v>45731</v>
      </c>
      <c r="AX4" s="11">
        <f t="shared" si="0"/>
        <v>45732</v>
      </c>
      <c r="AY4" s="9">
        <f t="shared" si="0"/>
        <v>45733</v>
      </c>
      <c r="AZ4" s="10">
        <f t="shared" si="0"/>
        <v>45734</v>
      </c>
      <c r="BA4" s="10">
        <f t="shared" si="0"/>
        <v>45735</v>
      </c>
      <c r="BB4" s="10">
        <f t="shared" si="0"/>
        <v>45736</v>
      </c>
      <c r="BC4" s="10">
        <f t="shared" si="0"/>
        <v>45737</v>
      </c>
      <c r="BD4" s="10">
        <f t="shared" si="0"/>
        <v>45738</v>
      </c>
      <c r="BE4" s="11">
        <f t="shared" si="0"/>
        <v>45739</v>
      </c>
      <c r="BF4" s="9">
        <f t="shared" si="0"/>
        <v>45740</v>
      </c>
      <c r="BG4" s="10">
        <f t="shared" si="0"/>
        <v>45741</v>
      </c>
      <c r="BH4" s="10">
        <f t="shared" si="0"/>
        <v>45742</v>
      </c>
      <c r="BI4" s="10">
        <f t="shared" si="0"/>
        <v>45743</v>
      </c>
      <c r="BJ4" s="10">
        <f t="shared" si="0"/>
        <v>45744</v>
      </c>
      <c r="BK4" s="10">
        <f t="shared" si="0"/>
        <v>45745</v>
      </c>
      <c r="BL4" s="11">
        <f t="shared" si="0"/>
        <v>45746</v>
      </c>
      <c r="BM4" s="9">
        <f t="shared" ref="BM4" si="1">BL4+1</f>
        <v>45747</v>
      </c>
      <c r="BN4" s="10">
        <f t="shared" ref="BN4" si="2">BM4+1</f>
        <v>45748</v>
      </c>
      <c r="BO4" s="10">
        <f t="shared" ref="BO4" si="3">BN4+1</f>
        <v>45749</v>
      </c>
      <c r="BP4" s="10">
        <f t="shared" ref="BP4" si="4">BO4+1</f>
        <v>45750</v>
      </c>
      <c r="BQ4" s="10">
        <f t="shared" ref="BQ4" si="5">BP4+1</f>
        <v>45751</v>
      </c>
      <c r="BR4" s="10">
        <f t="shared" ref="BR4" si="6">BQ4+1</f>
        <v>45752</v>
      </c>
      <c r="BS4" s="11">
        <f t="shared" ref="BS4" si="7">BR4+1</f>
        <v>45753</v>
      </c>
      <c r="BT4" s="9">
        <f t="shared" ref="BT4" si="8">BS4+1</f>
        <v>45754</v>
      </c>
      <c r="BU4" s="10">
        <f t="shared" ref="BU4" si="9">BT4+1</f>
        <v>45755</v>
      </c>
      <c r="BV4" s="10">
        <f t="shared" ref="BV4" si="10">BU4+1</f>
        <v>45756</v>
      </c>
      <c r="BW4" s="10">
        <f t="shared" ref="BW4" si="11">BV4+1</f>
        <v>45757</v>
      </c>
      <c r="BX4" s="10">
        <f t="shared" ref="BX4" si="12">BW4+1</f>
        <v>45758</v>
      </c>
      <c r="BY4" s="10">
        <f t="shared" ref="BY4" si="13">BX4+1</f>
        <v>45759</v>
      </c>
      <c r="BZ4" s="11">
        <f t="shared" ref="BZ4" si="14">BY4+1</f>
        <v>45760</v>
      </c>
      <c r="CA4" s="9">
        <f t="shared" ref="CA4" si="15">BZ4+1</f>
        <v>45761</v>
      </c>
      <c r="CB4" s="10">
        <f t="shared" ref="CB4" si="16">CA4+1</f>
        <v>45762</v>
      </c>
      <c r="CC4" s="10">
        <f t="shared" ref="CC4" si="17">CB4+1</f>
        <v>45763</v>
      </c>
      <c r="CD4" s="10">
        <f t="shared" ref="CD4" si="18">CC4+1</f>
        <v>45764</v>
      </c>
      <c r="CE4" s="10">
        <f t="shared" ref="CE4" si="19">CD4+1</f>
        <v>45765</v>
      </c>
      <c r="CF4" s="10">
        <f t="shared" ref="CF4" si="20">CE4+1</f>
        <v>45766</v>
      </c>
      <c r="CG4" s="11">
        <f t="shared" ref="CG4" si="21">CF4+1</f>
        <v>45767</v>
      </c>
      <c r="CH4" s="9">
        <f t="shared" ref="CH4" si="22">CG4+1</f>
        <v>45768</v>
      </c>
      <c r="CI4" s="10">
        <f t="shared" ref="CI4" si="23">CH4+1</f>
        <v>45769</v>
      </c>
      <c r="CJ4" s="10">
        <f t="shared" ref="CJ4" si="24">CI4+1</f>
        <v>45770</v>
      </c>
      <c r="CK4" s="10">
        <f t="shared" ref="CK4" si="25">CJ4+1</f>
        <v>45771</v>
      </c>
      <c r="CL4" s="10">
        <f t="shared" ref="CL4" si="26">CK4+1</f>
        <v>45772</v>
      </c>
      <c r="CM4" s="10">
        <f t="shared" ref="CM4" si="27">CL4+1</f>
        <v>45773</v>
      </c>
      <c r="CN4" s="11">
        <f t="shared" ref="CN4" si="28">CM4+1</f>
        <v>45774</v>
      </c>
      <c r="CO4" s="9">
        <f t="shared" ref="CO4" si="29">CN4+1</f>
        <v>45775</v>
      </c>
      <c r="CP4" s="10">
        <f t="shared" ref="CP4" si="30">CO4+1</f>
        <v>45776</v>
      </c>
      <c r="CQ4" s="10">
        <f t="shared" ref="CQ4" si="31">CP4+1</f>
        <v>45777</v>
      </c>
      <c r="CR4" s="10">
        <f t="shared" ref="CR4" si="32">CQ4+1</f>
        <v>45778</v>
      </c>
      <c r="CS4" s="10">
        <f t="shared" ref="CS4" si="33">CR4+1</f>
        <v>45779</v>
      </c>
      <c r="CT4" s="10">
        <f t="shared" ref="CT4" si="34">CS4+1</f>
        <v>45780</v>
      </c>
      <c r="CU4" s="11">
        <f t="shared" ref="CU4" si="35">CT4+1</f>
        <v>45781</v>
      </c>
      <c r="CV4" s="9">
        <f t="shared" ref="CV4" si="36">CU4+1</f>
        <v>45782</v>
      </c>
      <c r="CW4" s="10">
        <f t="shared" ref="CW4" si="37">CV4+1</f>
        <v>45783</v>
      </c>
      <c r="CX4" s="10">
        <f t="shared" ref="CX4" si="38">CW4+1</f>
        <v>45784</v>
      </c>
      <c r="CY4" s="10">
        <f t="shared" ref="CY4" si="39">CX4+1</f>
        <v>45785</v>
      </c>
      <c r="CZ4" s="10">
        <f t="shared" ref="CZ4" si="40">CY4+1</f>
        <v>45786</v>
      </c>
      <c r="DA4" s="10">
        <f t="shared" ref="DA4" si="41">CZ4+1</f>
        <v>45787</v>
      </c>
      <c r="DB4" s="11">
        <f t="shared" ref="DB4" si="42">DA4+1</f>
        <v>45788</v>
      </c>
      <c r="DC4" s="9">
        <f t="shared" ref="DC4" si="43">DB4+1</f>
        <v>45789</v>
      </c>
      <c r="DD4" s="10">
        <f t="shared" ref="DD4" si="44">DC4+1</f>
        <v>45790</v>
      </c>
      <c r="DE4" s="10">
        <f t="shared" ref="DE4" si="45">DD4+1</f>
        <v>45791</v>
      </c>
      <c r="DF4" s="10">
        <f t="shared" ref="DF4" si="46">DE4+1</f>
        <v>45792</v>
      </c>
      <c r="DG4" s="10">
        <f t="shared" ref="DG4" si="47">DF4+1</f>
        <v>45793</v>
      </c>
      <c r="DH4" s="10">
        <f t="shared" ref="DH4" si="48">DG4+1</f>
        <v>45794</v>
      </c>
      <c r="DI4" s="11">
        <f t="shared" ref="DI4" si="49">DH4+1</f>
        <v>45795</v>
      </c>
    </row>
    <row r="5" spans="1:113" s="4" customFormat="1" ht="21.75">
      <c r="A5" s="12" t="s">
        <v>18</v>
      </c>
      <c r="B5" s="12" t="s">
        <v>19</v>
      </c>
      <c r="C5" s="13" t="s">
        <v>20</v>
      </c>
      <c r="D5" s="14" t="s">
        <v>21</v>
      </c>
      <c r="E5" s="14" t="s">
        <v>22</v>
      </c>
      <c r="F5" s="13" t="s">
        <v>23</v>
      </c>
      <c r="G5" s="13" t="s">
        <v>24</v>
      </c>
      <c r="H5" s="13" t="s">
        <v>25</v>
      </c>
      <c r="I5" s="15" t="str">
        <f>CHOOSE(WEEKDAY(I4,1),"S","M","T","W","T","F","S")</f>
        <v>M</v>
      </c>
      <c r="J5" s="16" t="str">
        <f t="shared" ref="J5:BL5" si="50">CHOOSE(WEEKDAY(J4,1),"S","M","T","W","T","F","S")</f>
        <v>T</v>
      </c>
      <c r="K5" s="16" t="str">
        <f t="shared" si="50"/>
        <v>W</v>
      </c>
      <c r="L5" s="16" t="str">
        <f t="shared" si="50"/>
        <v>T</v>
      </c>
      <c r="M5" s="16" t="str">
        <f t="shared" si="50"/>
        <v>F</v>
      </c>
      <c r="N5" s="16" t="str">
        <f t="shared" si="50"/>
        <v>S</v>
      </c>
      <c r="O5" s="17" t="str">
        <f t="shared" si="50"/>
        <v>S</v>
      </c>
      <c r="P5" s="15" t="str">
        <f t="shared" si="50"/>
        <v>M</v>
      </c>
      <c r="Q5" s="16" t="str">
        <f t="shared" si="50"/>
        <v>T</v>
      </c>
      <c r="R5" s="16" t="str">
        <f t="shared" si="50"/>
        <v>W</v>
      </c>
      <c r="S5" s="16" t="str">
        <f t="shared" si="50"/>
        <v>T</v>
      </c>
      <c r="T5" s="16" t="str">
        <f t="shared" si="50"/>
        <v>F</v>
      </c>
      <c r="U5" s="16" t="str">
        <f t="shared" si="50"/>
        <v>S</v>
      </c>
      <c r="V5" s="17" t="str">
        <f t="shared" si="50"/>
        <v>S</v>
      </c>
      <c r="W5" s="15" t="str">
        <f t="shared" si="50"/>
        <v>M</v>
      </c>
      <c r="X5" s="16" t="str">
        <f t="shared" si="50"/>
        <v>T</v>
      </c>
      <c r="Y5" s="16" t="str">
        <f t="shared" si="50"/>
        <v>W</v>
      </c>
      <c r="Z5" s="16" t="str">
        <f t="shared" si="50"/>
        <v>T</v>
      </c>
      <c r="AA5" s="16" t="str">
        <f t="shared" si="50"/>
        <v>F</v>
      </c>
      <c r="AB5" s="16" t="str">
        <f t="shared" si="50"/>
        <v>S</v>
      </c>
      <c r="AC5" s="17" t="str">
        <f t="shared" si="50"/>
        <v>S</v>
      </c>
      <c r="AD5" s="15" t="str">
        <f t="shared" si="50"/>
        <v>M</v>
      </c>
      <c r="AE5" s="16" t="str">
        <f t="shared" si="50"/>
        <v>T</v>
      </c>
      <c r="AF5" s="16" t="str">
        <f t="shared" si="50"/>
        <v>W</v>
      </c>
      <c r="AG5" s="16" t="str">
        <f t="shared" si="50"/>
        <v>T</v>
      </c>
      <c r="AH5" s="16" t="str">
        <f t="shared" si="50"/>
        <v>F</v>
      </c>
      <c r="AI5" s="16" t="str">
        <f t="shared" si="50"/>
        <v>S</v>
      </c>
      <c r="AJ5" s="17" t="str">
        <f t="shared" si="50"/>
        <v>S</v>
      </c>
      <c r="AK5" s="15" t="str">
        <f t="shared" si="50"/>
        <v>M</v>
      </c>
      <c r="AL5" s="16" t="str">
        <f t="shared" si="50"/>
        <v>T</v>
      </c>
      <c r="AM5" s="16" t="str">
        <f t="shared" si="50"/>
        <v>W</v>
      </c>
      <c r="AN5" s="16" t="str">
        <f t="shared" si="50"/>
        <v>T</v>
      </c>
      <c r="AO5" s="16" t="str">
        <f t="shared" si="50"/>
        <v>F</v>
      </c>
      <c r="AP5" s="16" t="str">
        <f t="shared" si="50"/>
        <v>S</v>
      </c>
      <c r="AQ5" s="17" t="str">
        <f t="shared" si="50"/>
        <v>S</v>
      </c>
      <c r="AR5" s="15" t="str">
        <f t="shared" si="50"/>
        <v>M</v>
      </c>
      <c r="AS5" s="16" t="str">
        <f t="shared" si="50"/>
        <v>T</v>
      </c>
      <c r="AT5" s="16" t="str">
        <f t="shared" si="50"/>
        <v>W</v>
      </c>
      <c r="AU5" s="16" t="str">
        <f t="shared" si="50"/>
        <v>T</v>
      </c>
      <c r="AV5" s="16" t="str">
        <f t="shared" si="50"/>
        <v>F</v>
      </c>
      <c r="AW5" s="16" t="str">
        <f t="shared" si="50"/>
        <v>S</v>
      </c>
      <c r="AX5" s="17" t="str">
        <f t="shared" si="50"/>
        <v>S</v>
      </c>
      <c r="AY5" s="15" t="str">
        <f t="shared" si="50"/>
        <v>M</v>
      </c>
      <c r="AZ5" s="16" t="str">
        <f t="shared" si="50"/>
        <v>T</v>
      </c>
      <c r="BA5" s="16" t="str">
        <f t="shared" si="50"/>
        <v>W</v>
      </c>
      <c r="BB5" s="16" t="str">
        <f t="shared" si="50"/>
        <v>T</v>
      </c>
      <c r="BC5" s="16" t="str">
        <f t="shared" si="50"/>
        <v>F</v>
      </c>
      <c r="BD5" s="16" t="str">
        <f t="shared" si="50"/>
        <v>S</v>
      </c>
      <c r="BE5" s="17" t="str">
        <f t="shared" si="50"/>
        <v>S</v>
      </c>
      <c r="BF5" s="15" t="str">
        <f t="shared" si="50"/>
        <v>M</v>
      </c>
      <c r="BG5" s="16" t="str">
        <f t="shared" si="50"/>
        <v>T</v>
      </c>
      <c r="BH5" s="16" t="str">
        <f t="shared" si="50"/>
        <v>W</v>
      </c>
      <c r="BI5" s="16" t="str">
        <f t="shared" si="50"/>
        <v>T</v>
      </c>
      <c r="BJ5" s="16" t="str">
        <f t="shared" si="50"/>
        <v>F</v>
      </c>
      <c r="BK5" s="16" t="str">
        <f t="shared" si="50"/>
        <v>S</v>
      </c>
      <c r="BL5" s="17" t="str">
        <f t="shared" si="50"/>
        <v>S</v>
      </c>
      <c r="BM5" s="15" t="str">
        <f t="shared" ref="BM5:DI5" si="51">CHOOSE(WEEKDAY(BM4,1),"S","M","T","W","T","F","S")</f>
        <v>M</v>
      </c>
      <c r="BN5" s="16" t="str">
        <f t="shared" si="51"/>
        <v>T</v>
      </c>
      <c r="BO5" s="16" t="str">
        <f t="shared" si="51"/>
        <v>W</v>
      </c>
      <c r="BP5" s="16" t="str">
        <f t="shared" si="51"/>
        <v>T</v>
      </c>
      <c r="BQ5" s="16" t="str">
        <f t="shared" si="51"/>
        <v>F</v>
      </c>
      <c r="BR5" s="16" t="str">
        <f t="shared" si="51"/>
        <v>S</v>
      </c>
      <c r="BS5" s="17" t="str">
        <f t="shared" si="51"/>
        <v>S</v>
      </c>
      <c r="BT5" s="15" t="str">
        <f t="shared" si="51"/>
        <v>M</v>
      </c>
      <c r="BU5" s="16" t="str">
        <f t="shared" si="51"/>
        <v>T</v>
      </c>
      <c r="BV5" s="16" t="str">
        <f t="shared" si="51"/>
        <v>W</v>
      </c>
      <c r="BW5" s="16" t="str">
        <f t="shared" si="51"/>
        <v>T</v>
      </c>
      <c r="BX5" s="16" t="str">
        <f t="shared" si="51"/>
        <v>F</v>
      </c>
      <c r="BY5" s="16" t="str">
        <f t="shared" si="51"/>
        <v>S</v>
      </c>
      <c r="BZ5" s="17" t="str">
        <f t="shared" si="51"/>
        <v>S</v>
      </c>
      <c r="CA5" s="15" t="str">
        <f t="shared" si="51"/>
        <v>M</v>
      </c>
      <c r="CB5" s="16" t="str">
        <f t="shared" si="51"/>
        <v>T</v>
      </c>
      <c r="CC5" s="16" t="str">
        <f t="shared" si="51"/>
        <v>W</v>
      </c>
      <c r="CD5" s="16" t="str">
        <f t="shared" si="51"/>
        <v>T</v>
      </c>
      <c r="CE5" s="16" t="str">
        <f t="shared" si="51"/>
        <v>F</v>
      </c>
      <c r="CF5" s="16" t="str">
        <f t="shared" si="51"/>
        <v>S</v>
      </c>
      <c r="CG5" s="17" t="str">
        <f t="shared" si="51"/>
        <v>S</v>
      </c>
      <c r="CH5" s="15" t="str">
        <f t="shared" si="51"/>
        <v>M</v>
      </c>
      <c r="CI5" s="16" t="str">
        <f t="shared" si="51"/>
        <v>T</v>
      </c>
      <c r="CJ5" s="16" t="str">
        <f t="shared" si="51"/>
        <v>W</v>
      </c>
      <c r="CK5" s="16" t="str">
        <f t="shared" si="51"/>
        <v>T</v>
      </c>
      <c r="CL5" s="16" t="str">
        <f t="shared" si="51"/>
        <v>F</v>
      </c>
      <c r="CM5" s="16" t="str">
        <f t="shared" si="51"/>
        <v>S</v>
      </c>
      <c r="CN5" s="17" t="str">
        <f t="shared" si="51"/>
        <v>S</v>
      </c>
      <c r="CO5" s="15" t="str">
        <f t="shared" si="51"/>
        <v>M</v>
      </c>
      <c r="CP5" s="16" t="str">
        <f t="shared" si="51"/>
        <v>T</v>
      </c>
      <c r="CQ5" s="16" t="str">
        <f t="shared" si="51"/>
        <v>W</v>
      </c>
      <c r="CR5" s="16" t="str">
        <f t="shared" si="51"/>
        <v>T</v>
      </c>
      <c r="CS5" s="16" t="str">
        <f t="shared" si="51"/>
        <v>F</v>
      </c>
      <c r="CT5" s="16" t="str">
        <f t="shared" si="51"/>
        <v>S</v>
      </c>
      <c r="CU5" s="17" t="str">
        <f t="shared" si="51"/>
        <v>S</v>
      </c>
      <c r="CV5" s="15" t="str">
        <f t="shared" si="51"/>
        <v>M</v>
      </c>
      <c r="CW5" s="16" t="str">
        <f t="shared" si="51"/>
        <v>T</v>
      </c>
      <c r="CX5" s="16" t="str">
        <f t="shared" si="51"/>
        <v>W</v>
      </c>
      <c r="CY5" s="16" t="str">
        <f t="shared" si="51"/>
        <v>T</v>
      </c>
      <c r="CZ5" s="16" t="str">
        <f t="shared" si="51"/>
        <v>F</v>
      </c>
      <c r="DA5" s="16" t="str">
        <f t="shared" si="51"/>
        <v>S</v>
      </c>
      <c r="DB5" s="17" t="str">
        <f t="shared" si="51"/>
        <v>S</v>
      </c>
      <c r="DC5" s="15" t="str">
        <f t="shared" si="51"/>
        <v>M</v>
      </c>
      <c r="DD5" s="16" t="str">
        <f t="shared" si="51"/>
        <v>T</v>
      </c>
      <c r="DE5" s="16" t="str">
        <f t="shared" si="51"/>
        <v>W</v>
      </c>
      <c r="DF5" s="16" t="str">
        <f t="shared" si="51"/>
        <v>T</v>
      </c>
      <c r="DG5" s="16" t="str">
        <f t="shared" si="51"/>
        <v>F</v>
      </c>
      <c r="DH5" s="16" t="str">
        <f t="shared" si="51"/>
        <v>S</v>
      </c>
      <c r="DI5" s="17" t="str">
        <f t="shared" si="51"/>
        <v>S</v>
      </c>
    </row>
    <row r="6" spans="1:113" s="27" customFormat="1">
      <c r="A6" s="18" t="str">
        <f ca="1">IF(ISERROR(VALUE(SUBSTITUTE(prevWBS,".",""))),"1",IF(ISERROR(FIND("`",SUBSTITUTE(prevWBS,".","`",1))),TEXT(VALUE(prevWBS)+1,"#"),TEXT(VALUE(LEFT(prevWBS,FIND("`",SUBSTITUTE(prevWBS,".","`",1))-1))+1,"#")))</f>
        <v>1</v>
      </c>
      <c r="B6" s="19" t="s">
        <v>26</v>
      </c>
      <c r="C6" s="20"/>
      <c r="D6" s="21"/>
      <c r="E6" s="22" t="str">
        <f>IF(ISBLANK(D6)," - ",IF(F6=0,D6,D6+F6-1))</f>
        <v xml:space="preserve"> - </v>
      </c>
      <c r="F6" s="23"/>
      <c r="G6" s="24"/>
      <c r="H6" s="25" t="str">
        <f t="shared" ref="H6:H40" si="52">IF(OR(E6=0,D6=0)," - ",NETWORKDAYS(D6,E6))</f>
        <v xml:space="preserve"> - 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</row>
    <row r="7" spans="1:113" s="30" customFormat="1">
      <c r="A7" s="28" t="str">
        <f t="shared" ref="A7:A15" ca="1" si="53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7" t="s">
        <v>27</v>
      </c>
      <c r="C7" s="30" t="s">
        <v>28</v>
      </c>
      <c r="D7" s="31">
        <v>45711</v>
      </c>
      <c r="E7" s="32">
        <f>IF(ISBLANK(D7)," - ",IF(F7=0,D7,D7+F7-1))</f>
        <v>45711</v>
      </c>
      <c r="F7" s="33">
        <v>1</v>
      </c>
      <c r="G7" s="34">
        <v>1</v>
      </c>
      <c r="H7" s="35">
        <v>1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54"/>
      <c r="AX7" s="54"/>
      <c r="AY7" s="54"/>
      <c r="AZ7" s="54"/>
      <c r="BA7" s="54"/>
      <c r="BB7" s="54"/>
      <c r="BC7" s="54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</row>
    <row r="8" spans="1:113" s="30" customFormat="1" ht="14.25">
      <c r="A8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8" s="53" t="s">
        <v>29</v>
      </c>
      <c r="C8" s="30" t="s">
        <v>30</v>
      </c>
      <c r="D8" s="31">
        <v>45726</v>
      </c>
      <c r="E8" s="32">
        <f>IF(ISBLANK(D8)," - ",IF(F8=0,D8,D8+F8-1))</f>
        <v>45727</v>
      </c>
      <c r="F8" s="33">
        <v>2</v>
      </c>
      <c r="G8" s="34">
        <v>1</v>
      </c>
      <c r="H8" s="35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54"/>
      <c r="AX8" s="54"/>
      <c r="AY8" s="54"/>
      <c r="AZ8" s="54"/>
      <c r="BA8" s="54"/>
      <c r="BB8" s="54"/>
      <c r="BC8" s="54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</row>
    <row r="9" spans="1:113" s="30" customFormat="1">
      <c r="A9" s="28" t="str">
        <f t="shared" ca="1" si="53"/>
        <v>1.3</v>
      </c>
      <c r="B9" t="s">
        <v>31</v>
      </c>
      <c r="C9" s="30" t="s">
        <v>28</v>
      </c>
      <c r="D9" s="31">
        <v>45713</v>
      </c>
      <c r="E9" s="32">
        <f>IF(ISBLANK(D9)," - ",IF(F9=0,D9,D9+F9-1))</f>
        <v>45717</v>
      </c>
      <c r="F9" s="33">
        <v>5</v>
      </c>
      <c r="G9" s="34">
        <v>1</v>
      </c>
      <c r="H9" s="35">
        <f t="shared" si="52"/>
        <v>4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</row>
    <row r="10" spans="1:113" s="30" customFormat="1" ht="14.25">
      <c r="A10" s="28" t="str">
        <f t="shared" ca="1" si="53"/>
        <v>1.4</v>
      </c>
      <c r="B10" s="53" t="s">
        <v>32</v>
      </c>
      <c r="C10" s="30" t="s">
        <v>28</v>
      </c>
      <c r="D10" s="31">
        <v>45722</v>
      </c>
      <c r="E10" s="32">
        <f>IF(ISBLANK(D10)," - ",IF(F10=0,D10,D10+F10-1))</f>
        <v>45732</v>
      </c>
      <c r="F10" s="33">
        <v>11</v>
      </c>
      <c r="G10" s="34">
        <v>1</v>
      </c>
      <c r="H10" s="35">
        <f t="shared" si="52"/>
        <v>7</v>
      </c>
      <c r="I10" s="28"/>
      <c r="J10" s="28"/>
      <c r="K10" s="36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</row>
    <row r="11" spans="1:113" s="30" customFormat="1" ht="29.25">
      <c r="A11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1.5</v>
      </c>
      <c r="B11" s="53" t="s">
        <v>33</v>
      </c>
      <c r="C11" s="30" t="s">
        <v>28</v>
      </c>
      <c r="D11" s="31">
        <v>45733</v>
      </c>
      <c r="E11" s="32">
        <f>IF(ISBLANK(D11)," - ",IF(F11=0,D11,D11+F11-1))</f>
        <v>45734</v>
      </c>
      <c r="F11" s="33">
        <v>2</v>
      </c>
      <c r="G11" s="34">
        <v>1</v>
      </c>
      <c r="H11" s="35">
        <v>2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</row>
    <row r="12" spans="1:113" s="30" customFormat="1">
      <c r="A12" s="28" t="str">
        <f t="shared" ca="1" si="53"/>
        <v>1.6</v>
      </c>
      <c r="B12" t="s">
        <v>34</v>
      </c>
      <c r="C12" s="30" t="s">
        <v>28</v>
      </c>
      <c r="D12" s="31">
        <v>45750</v>
      </c>
      <c r="E12" s="32">
        <f t="shared" ref="E12:E13" si="54">IF(ISBLANK(D12)," - ",IF(F12=0,D12,D12+F12-1))</f>
        <v>45750</v>
      </c>
      <c r="F12" s="33">
        <v>1</v>
      </c>
      <c r="G12" s="34">
        <v>1</v>
      </c>
      <c r="H12" s="35">
        <f t="shared" si="52"/>
        <v>1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</row>
    <row r="13" spans="1:113" s="30" customFormat="1" ht="12">
      <c r="A13" s="28" t="str">
        <f t="shared" ca="1" si="53"/>
        <v>1.7</v>
      </c>
      <c r="B13" s="29" t="s">
        <v>35</v>
      </c>
      <c r="C13" s="30" t="s">
        <v>28</v>
      </c>
      <c r="D13" s="31">
        <v>45750</v>
      </c>
      <c r="E13" s="32">
        <f t="shared" si="54"/>
        <v>45753</v>
      </c>
      <c r="F13" s="33">
        <v>4</v>
      </c>
      <c r="G13" s="34">
        <v>1</v>
      </c>
      <c r="H13" s="35">
        <f t="shared" si="52"/>
        <v>2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</row>
    <row r="14" spans="1:113" s="30" customFormat="1" ht="12">
      <c r="A14" s="28" t="str">
        <f t="shared" ca="1" si="53"/>
        <v>1.8</v>
      </c>
      <c r="B14" s="29" t="s">
        <v>36</v>
      </c>
      <c r="C14" s="30" t="s">
        <v>28</v>
      </c>
      <c r="D14" s="31">
        <v>45748</v>
      </c>
      <c r="E14" s="32">
        <v>45753</v>
      </c>
      <c r="F14" s="33">
        <v>5</v>
      </c>
      <c r="G14" s="34">
        <v>1</v>
      </c>
      <c r="H14" s="35">
        <v>3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</row>
    <row r="15" spans="1:113" s="30" customFormat="1" ht="12">
      <c r="A15" s="28" t="str">
        <f t="shared" ca="1" si="53"/>
        <v>1.9</v>
      </c>
      <c r="B15" s="29" t="s">
        <v>37</v>
      </c>
      <c r="C15" s="30" t="s">
        <v>28</v>
      </c>
      <c r="D15" s="31">
        <v>45753</v>
      </c>
      <c r="E15" s="32">
        <f>IF(ISBLANK(D15)," - ",IF(F15=0,D15,D15+F15-1))</f>
        <v>45757</v>
      </c>
      <c r="F15" s="33">
        <v>5</v>
      </c>
      <c r="G15" s="34">
        <v>1</v>
      </c>
      <c r="H15" s="35">
        <f t="shared" si="52"/>
        <v>4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</row>
    <row r="16" spans="1:113" s="27" customFormat="1">
      <c r="A16" s="37" t="str">
        <f ca="1">IF(ISERROR(VALUE(SUBSTITUTE(prevWBS,".",""))),"1",IF(ISERROR(FIND("`",SUBSTITUTE(prevWBS,".","`",1))),TEXT(VALUE(prevWBS)+1,"#"),TEXT(VALUE(LEFT(prevWBS,FIND("`",SUBSTITUTE(prevWBS,".","`",1))-1))+1,"#")))</f>
        <v>2</v>
      </c>
      <c r="B16" s="38" t="s">
        <v>38</v>
      </c>
      <c r="D16" s="39"/>
      <c r="E16" s="39" t="str">
        <f t="shared" ref="E16:E40" si="55">IF(ISBLANK(D16)," - ",IF(F16=0,D16,D16+F16-1))</f>
        <v xml:space="preserve"> - </v>
      </c>
      <c r="F16" s="40"/>
      <c r="G16" s="41"/>
      <c r="H16" s="42" t="str">
        <f t="shared" si="52"/>
        <v xml:space="preserve"> - 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</row>
    <row r="17" spans="1:114" s="30" customFormat="1">
      <c r="A17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7" t="s">
        <v>39</v>
      </c>
      <c r="C17" s="30" t="s">
        <v>28</v>
      </c>
      <c r="D17" s="31">
        <v>45722</v>
      </c>
      <c r="E17" s="32">
        <f>IF(ISBLANK(D17)," - ",IF(F17=0,D17,D17+F17-1))</f>
        <v>45733</v>
      </c>
      <c r="F17" s="33">
        <v>12</v>
      </c>
      <c r="G17" s="34">
        <v>1</v>
      </c>
      <c r="H17" s="35">
        <v>1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</row>
    <row r="18" spans="1:114" s="30" customFormat="1">
      <c r="A18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8" t="s">
        <v>40</v>
      </c>
      <c r="C18" s="30" t="s">
        <v>28</v>
      </c>
      <c r="D18" s="31">
        <v>45750</v>
      </c>
      <c r="E18" s="32">
        <f t="shared" si="55"/>
        <v>45753</v>
      </c>
      <c r="F18" s="33">
        <v>4</v>
      </c>
      <c r="G18" s="34">
        <v>1</v>
      </c>
      <c r="H18" s="35">
        <f t="shared" si="52"/>
        <v>2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52"/>
      <c r="BQ18" s="52"/>
      <c r="BR18" s="52"/>
      <c r="BS18" s="52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</row>
    <row r="19" spans="1:114" s="30" customFormat="1" ht="12">
      <c r="A19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9" s="29" t="s">
        <v>41</v>
      </c>
      <c r="C19" s="30" t="s">
        <v>30</v>
      </c>
      <c r="D19" s="31">
        <v>45701</v>
      </c>
      <c r="E19" s="32">
        <f t="shared" si="55"/>
        <v>45703</v>
      </c>
      <c r="F19" s="33">
        <v>3</v>
      </c>
      <c r="G19" s="34">
        <v>1</v>
      </c>
      <c r="H19" s="35">
        <f t="shared" si="52"/>
        <v>2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</row>
    <row r="20" spans="1:114" s="30" customFormat="1" ht="21.75">
      <c r="A20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0" s="29" t="s">
        <v>42</v>
      </c>
      <c r="C20" s="29" t="s">
        <v>43</v>
      </c>
      <c r="D20" s="31">
        <v>45721</v>
      </c>
      <c r="E20" s="32">
        <f t="shared" si="55"/>
        <v>45721</v>
      </c>
      <c r="F20" s="33"/>
      <c r="G20" s="34">
        <v>1</v>
      </c>
      <c r="H20" s="35">
        <f t="shared" si="52"/>
        <v>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</row>
    <row r="21" spans="1:114" s="30" customFormat="1" ht="21.75">
      <c r="A21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1" s="29" t="s">
        <v>44</v>
      </c>
      <c r="C21" s="29" t="s">
        <v>45</v>
      </c>
      <c r="D21" s="31">
        <v>45729</v>
      </c>
      <c r="E21" s="32">
        <f t="shared" si="55"/>
        <v>45729</v>
      </c>
      <c r="F21" s="33"/>
      <c r="G21" s="34">
        <v>1</v>
      </c>
      <c r="H21" s="35">
        <f t="shared" si="52"/>
        <v>1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</row>
    <row r="22" spans="1:114" s="30" customFormat="1" ht="12">
      <c r="A22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2.6</v>
      </c>
      <c r="B22" s="29" t="s">
        <v>46</v>
      </c>
      <c r="C22" s="30" t="s">
        <v>47</v>
      </c>
      <c r="D22" s="31">
        <v>45747</v>
      </c>
      <c r="E22" s="32">
        <f t="shared" si="55"/>
        <v>45747</v>
      </c>
      <c r="F22" s="33"/>
      <c r="G22" s="34">
        <v>1</v>
      </c>
      <c r="H22" s="35">
        <f t="shared" si="52"/>
        <v>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</row>
    <row r="23" spans="1:114" s="30" customFormat="1">
      <c r="A23" s="28">
        <v>2.7</v>
      </c>
      <c r="B23" t="s">
        <v>48</v>
      </c>
      <c r="C23" s="30" t="s">
        <v>47</v>
      </c>
      <c r="D23" s="55">
        <v>45753</v>
      </c>
      <c r="E23" s="50">
        <v>45755</v>
      </c>
      <c r="F23" s="56"/>
      <c r="G23" s="57">
        <v>0.25</v>
      </c>
      <c r="H23" s="51">
        <v>1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</row>
    <row r="24" spans="1:114" s="30" customFormat="1" ht="43.5">
      <c r="A24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2.8</v>
      </c>
      <c r="B24" s="53" t="s">
        <v>49</v>
      </c>
      <c r="C24" s="30" t="s">
        <v>28</v>
      </c>
      <c r="D24" s="55">
        <v>45764</v>
      </c>
      <c r="E24" s="50">
        <v>45771</v>
      </c>
      <c r="F24" s="56">
        <v>7</v>
      </c>
      <c r="G24" s="57">
        <v>1</v>
      </c>
      <c r="H24" s="51">
        <v>3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</row>
    <row r="25" spans="1:114" s="27" customFormat="1">
      <c r="A25" s="37" t="str">
        <f ca="1">IF(ISERROR(VALUE(SUBSTITUTE(prevWBS,".",""))),"1",IF(ISERROR(FIND("`",SUBSTITUTE(prevWBS,".","`",1))),TEXT(VALUE(prevWBS)+1,"#"),TEXT(VALUE(LEFT(prevWBS,FIND("`",SUBSTITUTE(prevWBS,".","`",1))-1))+1,"#")))</f>
        <v>3</v>
      </c>
      <c r="B25" s="38" t="s">
        <v>50</v>
      </c>
      <c r="D25" s="39"/>
      <c r="E25" s="39" t="str">
        <f t="shared" si="55"/>
        <v xml:space="preserve"> - </v>
      </c>
      <c r="F25" s="40"/>
      <c r="G25" s="41"/>
      <c r="H25" s="42" t="str">
        <f t="shared" si="52"/>
        <v xml:space="preserve"> - 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</row>
    <row r="26" spans="1:114" s="30" customFormat="1" ht="12">
      <c r="A26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6" s="29" t="s">
        <v>51</v>
      </c>
      <c r="C26" s="30" t="s">
        <v>30</v>
      </c>
      <c r="D26" s="31">
        <v>45738</v>
      </c>
      <c r="E26" s="32">
        <f t="shared" si="55"/>
        <v>45742</v>
      </c>
      <c r="F26" s="33">
        <v>5</v>
      </c>
      <c r="G26" s="34">
        <v>0.75</v>
      </c>
      <c r="H26" s="35">
        <f t="shared" si="52"/>
        <v>3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</row>
    <row r="27" spans="1:114" s="30" customFormat="1" ht="12">
      <c r="A27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7" s="29" t="s">
        <v>52</v>
      </c>
      <c r="C27" s="30" t="s">
        <v>30</v>
      </c>
      <c r="D27" s="31">
        <v>45744</v>
      </c>
      <c r="E27" s="32">
        <f t="shared" si="55"/>
        <v>45749</v>
      </c>
      <c r="F27" s="33">
        <v>6</v>
      </c>
      <c r="G27" s="34">
        <v>0.75</v>
      </c>
      <c r="H27" s="35">
        <f t="shared" si="52"/>
        <v>4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</row>
    <row r="28" spans="1:114" s="30" customFormat="1" ht="21.75">
      <c r="A28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8" s="29" t="s">
        <v>53</v>
      </c>
      <c r="C28" s="30" t="s">
        <v>30</v>
      </c>
      <c r="D28" s="31">
        <v>45729</v>
      </c>
      <c r="E28" s="32">
        <f t="shared" si="55"/>
        <v>45732</v>
      </c>
      <c r="F28" s="33">
        <v>4</v>
      </c>
      <c r="G28" s="34">
        <v>1</v>
      </c>
      <c r="H28" s="35">
        <f t="shared" si="52"/>
        <v>2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</row>
    <row r="29" spans="1:114" s="30" customFormat="1" ht="21.75">
      <c r="A29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9" s="29" t="s">
        <v>54</v>
      </c>
      <c r="C29" s="30" t="s">
        <v>30</v>
      </c>
      <c r="D29" s="31">
        <v>45757</v>
      </c>
      <c r="E29" s="32">
        <f>IF(ISBLANK(D29)," - ",IF(F29=0,D29,D29+F29-1))</f>
        <v>45763</v>
      </c>
      <c r="F29" s="33">
        <v>7</v>
      </c>
      <c r="G29" s="34">
        <v>1</v>
      </c>
      <c r="H29" s="35">
        <f t="shared" si="52"/>
        <v>5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</row>
    <row r="30" spans="1:114" s="30" customFormat="1" ht="21.75">
      <c r="A30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30" s="29" t="s">
        <v>55</v>
      </c>
      <c r="C30" s="30" t="s">
        <v>56</v>
      </c>
      <c r="D30" s="31">
        <v>45748</v>
      </c>
      <c r="E30" s="32">
        <f t="shared" si="55"/>
        <v>45771</v>
      </c>
      <c r="F30" s="33">
        <v>24</v>
      </c>
      <c r="G30" s="34">
        <v>1</v>
      </c>
      <c r="H30" s="35">
        <f t="shared" si="52"/>
        <v>18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</row>
    <row r="31" spans="1:114" s="27" customFormat="1">
      <c r="A31" s="37" t="str">
        <f ca="1">IF(ISERROR(VALUE(SUBSTITUTE(prevWBS,".",""))),"1",IF(ISERROR(FIND("`",SUBSTITUTE(prevWBS,".","`",1))),TEXT(VALUE(prevWBS)+1,"#"),TEXT(VALUE(LEFT(prevWBS,FIND("`",SUBSTITUTE(prevWBS,".","`",1))-1))+1,"#")))</f>
        <v>4</v>
      </c>
      <c r="B31" s="38" t="s">
        <v>57</v>
      </c>
      <c r="D31" s="39"/>
      <c r="E31" s="39" t="str">
        <f t="shared" si="55"/>
        <v xml:space="preserve"> - </v>
      </c>
      <c r="F31" s="40"/>
      <c r="G31" s="41"/>
      <c r="H31" s="42" t="str">
        <f t="shared" si="52"/>
        <v xml:space="preserve"> - 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</row>
    <row r="32" spans="1:114" s="30" customFormat="1" ht="29.25">
      <c r="A32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2" s="53" t="s">
        <v>58</v>
      </c>
      <c r="C32" s="30" t="s">
        <v>59</v>
      </c>
      <c r="D32" s="31">
        <v>45701</v>
      </c>
      <c r="E32" s="32">
        <f t="shared" si="55"/>
        <v>45703</v>
      </c>
      <c r="F32" s="33">
        <v>3</v>
      </c>
      <c r="G32" s="34">
        <v>1</v>
      </c>
      <c r="H32" s="35">
        <f t="shared" si="52"/>
        <v>2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</row>
    <row r="33" spans="1:113" s="30" customFormat="1">
      <c r="A33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3" t="s">
        <v>60</v>
      </c>
      <c r="C33" s="30" t="s">
        <v>59</v>
      </c>
      <c r="D33" s="31">
        <v>45753</v>
      </c>
      <c r="E33" s="32">
        <f t="shared" si="55"/>
        <v>45760</v>
      </c>
      <c r="F33" s="33">
        <v>8</v>
      </c>
      <c r="G33" s="34">
        <v>0</v>
      </c>
      <c r="H33" s="35">
        <f t="shared" si="52"/>
        <v>5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</row>
    <row r="34" spans="1:113" s="30" customFormat="1">
      <c r="A34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4" t="s">
        <v>61</v>
      </c>
      <c r="C34" s="30" t="s">
        <v>28</v>
      </c>
      <c r="D34" s="31">
        <v>45764</v>
      </c>
      <c r="E34" s="32">
        <v>45769</v>
      </c>
      <c r="F34" s="33">
        <v>5</v>
      </c>
      <c r="G34" s="34">
        <v>1</v>
      </c>
      <c r="H34" s="35">
        <f t="shared" si="52"/>
        <v>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</row>
    <row r="35" spans="1:113" s="30" customFormat="1">
      <c r="A35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5" t="s">
        <v>62</v>
      </c>
      <c r="C35" s="30" t="s">
        <v>28</v>
      </c>
      <c r="D35" s="31">
        <v>45769</v>
      </c>
      <c r="E35" s="32">
        <v>45769</v>
      </c>
      <c r="F35" s="33">
        <v>1</v>
      </c>
      <c r="G35" s="34">
        <v>1</v>
      </c>
      <c r="H35" s="35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</row>
    <row r="36" spans="1:113" s="30" customFormat="1" ht="21.75">
      <c r="A36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36" t="s">
        <v>63</v>
      </c>
      <c r="C36" s="29" t="s">
        <v>64</v>
      </c>
      <c r="D36" s="31">
        <v>45769</v>
      </c>
      <c r="E36" s="32">
        <v>45770</v>
      </c>
      <c r="F36" s="33">
        <v>2</v>
      </c>
      <c r="G36" s="34">
        <v>1</v>
      </c>
      <c r="H36" s="3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</row>
    <row r="37" spans="1:113" s="30" customFormat="1" ht="29.25">
      <c r="A37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4.6</v>
      </c>
      <c r="B37" s="53" t="s">
        <v>65</v>
      </c>
      <c r="C37" s="30" t="s">
        <v>66</v>
      </c>
      <c r="D37" s="31">
        <v>45751</v>
      </c>
      <c r="E37" s="32">
        <f>IF(ISBLANK(D37)," - ",IF(F37=0,D37,D37+F37-1))</f>
        <v>45771</v>
      </c>
      <c r="F37" s="33">
        <v>21</v>
      </c>
      <c r="G37" s="34">
        <v>1</v>
      </c>
      <c r="H37" s="35">
        <f t="shared" si="52"/>
        <v>15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</row>
    <row r="38" spans="1:113" s="30" customFormat="1" ht="12">
      <c r="A38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4.7</v>
      </c>
      <c r="B38" s="29" t="s">
        <v>67</v>
      </c>
      <c r="C38" s="30" t="s">
        <v>68</v>
      </c>
      <c r="D38" s="31">
        <v>45767</v>
      </c>
      <c r="E38" s="32">
        <f t="shared" si="55"/>
        <v>45771</v>
      </c>
      <c r="F38" s="33">
        <v>5</v>
      </c>
      <c r="G38" s="34">
        <v>100</v>
      </c>
      <c r="H38" s="35">
        <f t="shared" si="52"/>
        <v>4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</row>
    <row r="39" spans="1:113" s="30" customFormat="1" ht="21.75">
      <c r="A39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4.8</v>
      </c>
      <c r="B39" s="29" t="s">
        <v>69</v>
      </c>
      <c r="C39" s="30" t="s">
        <v>68</v>
      </c>
      <c r="D39" s="31">
        <v>45772</v>
      </c>
      <c r="E39" s="32">
        <f>IF(ISBLANK(D39)," - ",IF(F39=0,D39,D39+F39-1))</f>
        <v>45777</v>
      </c>
      <c r="F39" s="33">
        <v>6</v>
      </c>
      <c r="G39" s="34">
        <v>0</v>
      </c>
      <c r="H39" s="35">
        <f t="shared" si="52"/>
        <v>4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</row>
    <row r="40" spans="1:113" s="49" customFormat="1" ht="12">
      <c r="A40" s="2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4.9</v>
      </c>
      <c r="B40" s="44"/>
      <c r="C40" s="44"/>
      <c r="D40" s="45"/>
      <c r="E40" s="32" t="str">
        <f t="shared" si="55"/>
        <v xml:space="preserve"> - </v>
      </c>
      <c r="F40" s="46"/>
      <c r="G40" s="47"/>
      <c r="H40" s="48" t="str">
        <f t="shared" si="52"/>
        <v xml:space="preserve"> - 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</row>
  </sheetData>
  <mergeCells count="33">
    <mergeCell ref="AD2:AJ2"/>
    <mergeCell ref="I1:AC1"/>
    <mergeCell ref="C2:D2"/>
    <mergeCell ref="I2:O2"/>
    <mergeCell ref="P2:V2"/>
    <mergeCell ref="W2:AC2"/>
    <mergeCell ref="C3:D3"/>
    <mergeCell ref="I3:O3"/>
    <mergeCell ref="P3:V3"/>
    <mergeCell ref="W3:AC3"/>
    <mergeCell ref="AD3:AJ3"/>
    <mergeCell ref="AK2:AQ2"/>
    <mergeCell ref="AR2:AX2"/>
    <mergeCell ref="AY2:BE2"/>
    <mergeCell ref="BF2:BL2"/>
    <mergeCell ref="AK3:AQ3"/>
    <mergeCell ref="BM2:BS2"/>
    <mergeCell ref="BM3:BS3"/>
    <mergeCell ref="BT2:BZ2"/>
    <mergeCell ref="BT3:BZ3"/>
    <mergeCell ref="AR3:AX3"/>
    <mergeCell ref="AY3:BE3"/>
    <mergeCell ref="BF3:BL3"/>
    <mergeCell ref="CA3:CG3"/>
    <mergeCell ref="CH3:CN3"/>
    <mergeCell ref="CO3:CU3"/>
    <mergeCell ref="CV3:DB3"/>
    <mergeCell ref="DC3:DI3"/>
    <mergeCell ref="CH2:CN2"/>
    <mergeCell ref="CA2:CG2"/>
    <mergeCell ref="DC2:DI2"/>
    <mergeCell ref="CV2:DB2"/>
    <mergeCell ref="CO2:CU2"/>
  </mergeCells>
  <conditionalFormatting sqref="G6:G40">
    <cfRule type="dataBar" priority="33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{BB39E575-4F81-4104-AD3E-3C8BC99865E1}</x14:id>
        </ext>
      </extLst>
    </cfRule>
  </conditionalFormatting>
  <conditionalFormatting sqref="I4:BL5 BT4:DI5">
    <cfRule type="expression" dxfId="5" priority="334">
      <formula>I$4=TODAY()</formula>
    </cfRule>
  </conditionalFormatting>
  <conditionalFormatting sqref="I4:BL6 BT4:DI6 I7:DI16 I19:DI40 I17:DJ18">
    <cfRule type="expression" dxfId="4" priority="333">
      <formula>I$4=TODAY()</formula>
    </cfRule>
  </conditionalFormatting>
  <conditionalFormatting sqref="I6:DI16 I19:DI40 I17:DJ18">
    <cfRule type="expression" dxfId="3" priority="335">
      <formula>AND($D6&lt;=I$4,ROUNDDOWN(($E6-$D6+1)*$G6,0)+$D6-1&gt;=I$4)</formula>
    </cfRule>
    <cfRule type="expression" dxfId="2" priority="336">
      <formula>AND(NOT(ISBLANK($D6)),$D6&lt;=I$4,$E6&gt;=I$4)</formula>
    </cfRule>
  </conditionalFormatting>
  <conditionalFormatting sqref="BM4:BS5">
    <cfRule type="expression" dxfId="1" priority="309">
      <formula>BM$4=TODAY()</formula>
    </cfRule>
  </conditionalFormatting>
  <conditionalFormatting sqref="BM4:BS6">
    <cfRule type="expression" dxfId="0" priority="308">
      <formula>BM$4=TODAY()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G2" xr:uid="{24FAA47D-F11E-467A-B3A6-C1F5C6915D17}"/>
  </dataValidations>
  <hyperlinks>
    <hyperlink ref="I1:AC1" r:id="rId1" display="Gantt Chart Template © 2006-2018 by Vertex42.com." xr:uid="{D16E1D6E-2A58-452E-A155-2B6B6F0194B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39E575-4F81-4104-AD3E-3C8BC99865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G6:G40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F5D0BBB94EF94BBE308DCD5A2AFFBF" ma:contentTypeVersion="18" ma:contentTypeDescription="Create a new document." ma:contentTypeScope="" ma:versionID="2f32d888dea66379af5c3b1ace8d2e73">
  <xsd:schema xmlns:xsd="http://www.w3.org/2001/XMLSchema" xmlns:xs="http://www.w3.org/2001/XMLSchema" xmlns:p="http://schemas.microsoft.com/office/2006/metadata/properties" xmlns:ns2="c8f441d6-c18f-4111-8243-d34ba20844a9" xmlns:ns3="b4defda3-00b8-4d80-9b46-ef7c5df9f9fc" targetNamespace="http://schemas.microsoft.com/office/2006/metadata/properties" ma:root="true" ma:fieldsID="2a9afafeb0d3566bd1e4e010b3c641c7" ns2:_="" ns3:_="">
    <xsd:import namespace="c8f441d6-c18f-4111-8243-d34ba20844a9"/>
    <xsd:import namespace="b4defda3-00b8-4d80-9b46-ef7c5df9f9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441d6-c18f-4111-8243-d34ba2084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4cfb058-5e11-40a0-9c26-7b58a48ff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defda3-00b8-4d80-9b46-ef7c5df9f9f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d7977fe-d907-465c-8f73-772fe36c3faa}" ma:internalName="TaxCatchAll" ma:showField="CatchAllData" ma:web="b4defda3-00b8-4d80-9b46-ef7c5df9f9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f441d6-c18f-4111-8243-d34ba20844a9">
      <Terms xmlns="http://schemas.microsoft.com/office/infopath/2007/PartnerControls"/>
    </lcf76f155ced4ddcb4097134ff3c332f>
    <TaxCatchAll xmlns="b4defda3-00b8-4d80-9b46-ef7c5df9f9f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AED512-92DE-425E-A77C-64C2A6C46416}"/>
</file>

<file path=customXml/itemProps2.xml><?xml version="1.0" encoding="utf-8"?>
<ds:datastoreItem xmlns:ds="http://schemas.openxmlformats.org/officeDocument/2006/customXml" ds:itemID="{40DC0362-FC35-4404-BA5F-0B2DD618BF0A}"/>
</file>

<file path=customXml/itemProps3.xml><?xml version="1.0" encoding="utf-8"?>
<ds:datastoreItem xmlns:ds="http://schemas.openxmlformats.org/officeDocument/2006/customXml" ds:itemID="{2E67819D-602D-4F2A-9A1B-2A1D2C883C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2025-01-15T16:59:27Z</dcterms:created>
  <dcterms:modified xsi:type="dcterms:W3CDTF">2025-04-24T21:49:02Z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0x0101002BF5D0BBB94EF94BBE308DCD5A2AFFBF</vt:lpwstr>
  </property>
  <property fmtid="{D5CDD505-2E9C-101B-9397-08002B2CF9AE}" pid="3" name="MediaServiceImageTags">
    <vt:lpwstr/>
  </property>
</Properties>
</file>