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customProperty12.bin" ContentType="application/vnd.openxmlformats-officedocument.spreadsheetml.customProperty"/>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ml.chartshapes+xml"/>
  <Override PartName="/xl/customProperty8.bin" ContentType="application/vnd.openxmlformats-officedocument.spreadsheetml.customProperty"/>
  <Override PartName="/xl/customProperty10.bin" ContentType="application/vnd.openxmlformats-officedocument.spreadsheetml.customProperty"/>
  <Override PartName="/xl/drawings/drawing8.xml" ContentType="application/vnd.openxmlformats-officedocument.drawing+xml"/>
  <Override PartName="/customXml/itemProps1.xml" ContentType="application/vnd.openxmlformats-officedocument.customXmlProperti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ml.chartshapes+xml"/>
  <Override PartName="/xl/customProperty6.bin" ContentType="application/vnd.openxmlformats-officedocument.spreadsheetml.customProperty"/>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ml.chartshapes+xml"/>
  <Override PartName="/xl/customProperty4.bin" ContentType="application/vnd.openxmlformats-officedocument.spreadsheetml.customProperty"/>
  <Override PartName="/xl/drawings/drawing15.xml" ContentType="application/vnd.openxmlformats-officedocument.drawingml.chartshapes+xml"/>
  <Override PartName="/xl/worksheets/sheet3.xml" ContentType="application/vnd.openxmlformats-officedocument.spreadsheetml.worksheet+xml"/>
  <Override PartName="/xl/externalLinks/externalLink3.xml" ContentType="application/vnd.openxmlformats-officedocument.spreadsheetml.externalLink+xml"/>
  <Override PartName="/xl/customProperty2.bin" ContentType="application/vnd.openxmlformats-officedocument.spreadsheetml.customProperty"/>
  <Override PartName="/xl/drawings/drawing13.xml" ContentType="application/vnd.openxmlformats-officedocument.drawingml.chartshap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customXml/itemProps4.xml" ContentType="application/vnd.openxmlformats-officedocument.customXmlPropertie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customProperty9.bin" ContentType="application/vnd.openxmlformats-officedocument.spreadsheetml.customProperty"/>
  <Override PartName="/xl/charts/chart7.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Override PartName="/xl/customProperty13.bin" ContentType="application/vnd.openxmlformats-officedocument.spreadsheetml.customProperty"/>
  <Override PartName="/customXml/itemProps2.xml" ContentType="application/vnd.openxmlformats-officedocument.customXmlProperties+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ml.chartshapes+xml"/>
  <Override PartName="/xl/customProperty7.bin" ContentType="application/vnd.openxmlformats-officedocument.spreadsheetml.customProperty"/>
  <Override PartName="/xl/tables/table1.xml" ContentType="application/vnd.openxmlformats-officedocument.spreadsheetml.table+xml"/>
  <Override PartName="/xl/customProperty11.bin" ContentType="application/vnd.openxmlformats-officedocument.spreadsheetml.customProperty"/>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customProperty5.bin" ContentType="application/vnd.openxmlformats-officedocument.spreadsheetml.customProperty"/>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ustomProperty3.bin" ContentType="application/vnd.openxmlformats-officedocument.spreadsheetml.customProperty"/>
  <Override PartName="/xl/drawings/drawing16.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ustomProperty1.bin" ContentType="application/vnd.openxmlformats-officedocument.spreadsheetml.customProperty"/>
  <Override PartName="/xl/drawings/drawing14.xml" ContentType="application/vnd.openxmlformats-officedocument.drawing+xml"/>
  <Override PartName="/xl/drawings/drawing12.xml" ContentType="application/vnd.openxmlformats-officedocument.drawingml.chartshapes+xml"/>
  <Override PartName="/xl/calcChain.xml" ContentType="application/vnd.openxmlformats-officedocument.spreadsheetml.calcChain+xml"/>
  <Override PartName="/xl/worksheets/sheet19.xml" ContentType="application/vnd.openxmlformats-officedocument.spreadsheetml.worksheet+xml"/>
  <Override PartName="/xl/drawings/drawing10.xml" ContentType="application/vnd.openxmlformats-officedocument.drawingml.chartsha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15" windowWidth="15480" windowHeight="11640" tabRatio="914" firstSheet="5" activeTab="21"/>
  </bookViews>
  <sheets>
    <sheet name="Contents" sheetId="16" r:id="rId1"/>
    <sheet name="T_A11.1" sheetId="3" r:id="rId2"/>
    <sheet name="T_A11.2" sheetId="4" r:id="rId3"/>
    <sheet name="T_A11.3" sheetId="1" r:id="rId4"/>
    <sheet name="T_A11.4" sheetId="5" r:id="rId5"/>
    <sheet name="T_A11.5 (Web only)" sheetId="6" r:id="rId6"/>
    <sheet name="C_A11.1" sheetId="12" r:id="rId7"/>
    <sheet name="Data C_A11.1" sheetId="17" state="hidden" r:id="rId8"/>
    <sheet name="C_A11.2" sheetId="13" r:id="rId9"/>
    <sheet name="Data C_A11.2" sheetId="14" state="hidden" r:id="rId10"/>
    <sheet name="C_A11.3" sheetId="18" r:id="rId11"/>
    <sheet name="Data C_A11.3" sheetId="19" state="hidden" r:id="rId12"/>
    <sheet name="ISCED" sheetId="20" state="hidden" r:id="rId13"/>
    <sheet name="Country" sheetId="23" state="hidden" r:id="rId14"/>
    <sheet name="T_Extracted Texts" sheetId="27" state="hidden" r:id="rId15"/>
    <sheet name="T_Autres_Traducteurs" sheetId="25" state="hidden" r:id="rId16"/>
    <sheet name="C_Autres_Traducteurs" sheetId="26" state="hidden" r:id="rId17"/>
    <sheet name="Contents French" sheetId="29" r:id="rId18"/>
    <sheet name="T_A11.1 French" sheetId="30" r:id="rId19"/>
    <sheet name="T_A11.2 French" sheetId="31" r:id="rId20"/>
    <sheet name="T_A11.3 French" sheetId="32" r:id="rId21"/>
    <sheet name="T_A11.4 French" sheetId="33" r:id="rId22"/>
    <sheet name="T_A11.5 (Web only) French" sheetId="34" r:id="rId23"/>
    <sheet name="Extracted Texts" sheetId="28" state="hidden" r:id="rId24"/>
    <sheet name="C_A11.1 French" sheetId="35" r:id="rId25"/>
    <sheet name="C_A11.2 French" sheetId="36" r:id="rId26"/>
    <sheet name="C_A11.3 French" sheetId="37" r:id="rId27"/>
  </sheets>
  <externalReferences>
    <externalReference r:id="rId28"/>
    <externalReference r:id="rId29"/>
    <externalReference r:id="rId30"/>
  </externalReferences>
  <definedNames>
    <definedName name="A11B_Notes2005" localSheetId="10">#REF!</definedName>
    <definedName name="A11B_Notes2005" localSheetId="11">#REF!</definedName>
    <definedName name="A11B_Notes2005">#REF!</definedName>
    <definedName name="A14_Age" localSheetId="10">#REF!</definedName>
    <definedName name="A14_Age" localSheetId="11">#REF!</definedName>
    <definedName name="A14_Age">#REF!</definedName>
    <definedName name="A14_Category" localSheetId="10">#REF!</definedName>
    <definedName name="A14_Category" localSheetId="11">#REF!</definedName>
    <definedName name="A14_Category">#REF!</definedName>
    <definedName name="A14_ISCED" localSheetId="10">#REF!</definedName>
    <definedName name="A14_ISCED" localSheetId="11">#REF!</definedName>
    <definedName name="A14_ISCED">#REF!</definedName>
    <definedName name="Countries_list">Country!$A$2:$D$48</definedName>
    <definedName name="country_list">[1]Country!$A$1:$D$55</definedName>
    <definedName name="da" localSheetId="10">[2]Questions_DatabaseB!#REF!</definedName>
    <definedName name="da" localSheetId="11">[2]Questions_DatabaseB!#REF!</definedName>
    <definedName name="da">[2]Questions_DatabaseB!#REF!</definedName>
    <definedName name="Data_A3.1">[3]T_A3.1!$A$11:$V$60</definedName>
    <definedName name="Data_A3.2">[3]T_A3.2!$A$9:$Z$58</definedName>
    <definedName name="Data_A3.3">[3]T_A3.3!$A$9:$N$58</definedName>
    <definedName name="Data_A3.4">[3]T_A3.4!$A$9:$K$54</definedName>
    <definedName name="median" localSheetId="10">[2]Questions_DatabaseB!#REF!</definedName>
    <definedName name="median" localSheetId="11">[2]Questions_DatabaseB!#REF!</definedName>
    <definedName name="median">[2]Questions_DatabaseB!#REF!</definedName>
    <definedName name="OECDGraphDictionary" localSheetId="16">C_Autres_Traducteurs!$C$1:$C$65</definedName>
    <definedName name="OECDGraphDictionary" localSheetId="23">'Extracted Texts'!$C$1:$C$65</definedName>
    <definedName name="OECDGraphDictionary" localSheetId="15">T_Autres_Traducteurs!$C$1:$C$98</definedName>
    <definedName name="OECDGraphDictionary" localSheetId="14">'T_Extracted Texts'!$C$1:$C$98</definedName>
    <definedName name="_xlnm.Print_Area" localSheetId="6">C_A11.1!$A$1:$S$45</definedName>
    <definedName name="_xlnm.Print_Area" localSheetId="24">'C_A11.1 French'!$A$1:$S$45</definedName>
    <definedName name="_xlnm.Print_Area" localSheetId="8">C_A11.2!$A$1:$V$56</definedName>
    <definedName name="_xlnm.Print_Area" localSheetId="25">'C_A11.2 French'!$A$1:$V$56</definedName>
    <definedName name="_xlnm.Print_Area" localSheetId="10">C_A11.3!$A$1:$S$46</definedName>
    <definedName name="_xlnm.Print_Area" localSheetId="26">'C_A11.3 French'!$A$1:$S$46</definedName>
    <definedName name="_xlnm.Print_Area" localSheetId="0">Contents!$A$1:$O$29</definedName>
    <definedName name="_xlnm.Print_Area" localSheetId="17">'Contents French'!$A$1:$O$29</definedName>
    <definedName name="_xlnm.Print_Area" localSheetId="11">#REF!</definedName>
    <definedName name="_xlnm.Print_Area" localSheetId="1">T_A11.1!$A$1:$M$65</definedName>
    <definedName name="_xlnm.Print_Area" localSheetId="18">'T_A11.1 French'!$A$1:$M$65</definedName>
    <definedName name="_xlnm.Print_Area" localSheetId="2">T_A11.2!$A$1:$M$63</definedName>
    <definedName name="_xlnm.Print_Area" localSheetId="19">'T_A11.2 French'!$A$1:$M$63</definedName>
    <definedName name="_xlnm.Print_Area" localSheetId="3">T_A11.3!$A$1:$K$62</definedName>
    <definedName name="_xlnm.Print_Area" localSheetId="20">'T_A11.3 French'!$A$1:$K$62</definedName>
    <definedName name="_xlnm.Print_Area" localSheetId="4">T_A11.4!$A$1:$K$63</definedName>
    <definedName name="_xlnm.Print_Area" localSheetId="21">'T_A11.4 French'!$A$1:$K$63</definedName>
    <definedName name="_xlnm.Print_Area" localSheetId="5">'T_A11.5 (Web only)'!$A$1:$O$64</definedName>
    <definedName name="_xlnm.Print_Area" localSheetId="22">'T_A11.5 (Web only) French'!$A$1:$O$64</definedName>
    <definedName name="_xlnm.Print_Area">#REF!</definedName>
    <definedName name="PRINT_AREA_MI" localSheetId="10">#REF!</definedName>
    <definedName name="PRINT_AREA_MI" localSheetId="11">#REF!</definedName>
    <definedName name="PRINT_AREA_MI">#REF!</definedName>
    <definedName name="UTSKRIFTSOMR_DE" localSheetId="10">#REF!</definedName>
    <definedName name="UTSKRIFTSOMR_DE" localSheetId="11">#REF!</definedName>
    <definedName name="UTSKRIFTSOMR_DE">#REF!</definedName>
    <definedName name="wrn.R22_Data_Collection1997." localSheetId="10" hidden="1">{"_R22_General",#N/A,TRUE,"R22_General";"_R22_Questions",#N/A,TRUE,"R22_Questions";"ColA_R22",#N/A,TRUE,"R2295";"_R22_Tables",#N/A,TRUE,"R2295"}</definedName>
    <definedName name="wrn.R22_Data_Collection1997." localSheetId="11" hidden="1">{"_R22_General",#N/A,TRUE,"R22_General";"_R22_Questions",#N/A,TRUE,"R22_Questions";"ColA_R22",#N/A,TRUE,"R2295";"_R22_Tables",#N/A,TRUE,"R2295"}</definedName>
    <definedName name="wrn.R22_Data_Collection1997." hidden="1">{"_R22_General",#N/A,TRUE,"R22_General";"_R22_Questions",#N/A,TRUE,"R22_Questions";"ColA_R22",#N/A,TRUE,"R2295";"_R22_Tables",#N/A,TRUE,"R2295"}</definedName>
    <definedName name="Z_0910CC12_954F_4297_A3BB_27A7FFCC3590_.wvu.Cols" localSheetId="11" hidden="1">'Data C_A11.3'!$V:$AD</definedName>
    <definedName name="Z_0910CC12_954F_4297_A3BB_27A7FFCC3590_.wvu.PrintArea" localSheetId="10" hidden="1">C_A11.3!$A$1:$J$30</definedName>
    <definedName name="Z_6E667B65_F265_4414_A5D9_F1DF3E168D74_.wvu.Cols" localSheetId="11" hidden="1">'Data C_A11.3'!$V:$AD</definedName>
    <definedName name="Z_6E667B65_F265_4414_A5D9_F1DF3E168D74_.wvu.PrintArea" localSheetId="10" hidden="1">C_A11.3!$A$1:$J$30</definedName>
  </definedNames>
  <calcPr calcId="125725"/>
</workbook>
</file>

<file path=xl/calcChain.xml><?xml version="1.0" encoding="utf-8"?>
<calcChain xmlns="http://schemas.openxmlformats.org/spreadsheetml/2006/main">
  <c r="D9" i="14"/>
  <c r="D11"/>
  <c r="D10"/>
  <c r="D12"/>
  <c r="D13"/>
  <c r="D14"/>
  <c r="D15"/>
  <c r="D16"/>
  <c r="D17"/>
  <c r="D18"/>
  <c r="D19"/>
  <c r="D20"/>
  <c r="D22"/>
  <c r="D21"/>
  <c r="D23"/>
  <c r="D24"/>
  <c r="D25"/>
  <c r="D26"/>
  <c r="D27"/>
  <c r="D28"/>
  <c r="D29"/>
  <c r="D30"/>
  <c r="D31"/>
  <c r="D32"/>
  <c r="D33"/>
  <c r="D34"/>
  <c r="D35"/>
  <c r="D8"/>
  <c r="S53"/>
  <c r="Q53"/>
  <c r="S52"/>
  <c r="Q52"/>
  <c r="S51"/>
  <c r="Q51"/>
  <c r="S50"/>
  <c r="Q50"/>
  <c r="S49"/>
  <c r="Q49"/>
  <c r="S48"/>
  <c r="Q48"/>
  <c r="S47"/>
  <c r="Q47"/>
  <c r="S46"/>
  <c r="Q46"/>
  <c r="S45"/>
  <c r="Q45"/>
  <c r="D48" i="27" l="1"/>
  <c r="D47"/>
  <c r="D46"/>
  <c r="D45"/>
  <c r="D44"/>
  <c r="D8" i="28"/>
  <c r="D9"/>
  <c r="D12"/>
  <c r="D13"/>
  <c r="D14"/>
  <c r="D15"/>
  <c r="D17"/>
  <c r="D20"/>
  <c r="D21"/>
  <c r="D22"/>
  <c r="D23"/>
  <c r="D25"/>
  <c r="D26"/>
  <c r="D27"/>
  <c r="D28"/>
  <c r="D29"/>
  <c r="D30"/>
  <c r="D31"/>
  <c r="D32"/>
  <c r="D33"/>
  <c r="D34"/>
  <c r="D35"/>
  <c r="D36"/>
  <c r="D37"/>
  <c r="D38"/>
  <c r="D39"/>
  <c r="D40"/>
  <c r="D41"/>
  <c r="D50"/>
  <c r="D51"/>
  <c r="D52"/>
  <c r="D54"/>
  <c r="D56"/>
  <c r="D59"/>
  <c r="D3" i="27"/>
  <c r="D4"/>
  <c r="D5"/>
  <c r="D6"/>
  <c r="D7"/>
  <c r="D8"/>
  <c r="D9"/>
  <c r="D10"/>
  <c r="D11"/>
  <c r="D12"/>
  <c r="D13"/>
  <c r="D14"/>
  <c r="D15"/>
  <c r="D16"/>
  <c r="D17"/>
  <c r="D18"/>
  <c r="D19"/>
  <c r="D20"/>
  <c r="D21"/>
  <c r="D22"/>
  <c r="D23"/>
  <c r="D24"/>
  <c r="D25"/>
  <c r="D26"/>
  <c r="D27"/>
  <c r="D28"/>
  <c r="D29"/>
  <c r="D30"/>
  <c r="D31"/>
  <c r="D32"/>
  <c r="D33"/>
  <c r="D34"/>
  <c r="D35"/>
  <c r="D36"/>
  <c r="D37"/>
  <c r="D38"/>
  <c r="D39"/>
  <c r="D40"/>
  <c r="D41"/>
  <c r="D42"/>
  <c r="D43"/>
  <c r="D8" i="26"/>
  <c r="D9"/>
  <c r="D12"/>
  <c r="D13"/>
  <c r="D14"/>
  <c r="D15"/>
  <c r="D17"/>
  <c r="D20"/>
  <c r="D21"/>
  <c r="D22"/>
  <c r="D23"/>
  <c r="D25"/>
  <c r="D26"/>
  <c r="D27"/>
  <c r="D28"/>
  <c r="D29"/>
  <c r="D30"/>
  <c r="D31"/>
  <c r="D32"/>
  <c r="D33"/>
  <c r="D34"/>
  <c r="D35"/>
  <c r="D36"/>
  <c r="D37"/>
  <c r="D38"/>
  <c r="D39"/>
  <c r="D40"/>
  <c r="D41"/>
  <c r="D50"/>
  <c r="D51"/>
  <c r="D52"/>
  <c r="D54"/>
  <c r="D56"/>
  <c r="D59"/>
  <c r="D4" i="25"/>
  <c r="D5"/>
  <c r="D6"/>
  <c r="D7"/>
  <c r="D8"/>
  <c r="D9"/>
  <c r="D10"/>
  <c r="D11"/>
  <c r="D12"/>
  <c r="D13"/>
  <c r="D14"/>
  <c r="D15"/>
  <c r="D16"/>
  <c r="D17"/>
  <c r="D18"/>
  <c r="D19"/>
  <c r="D20"/>
  <c r="D21"/>
  <c r="D22"/>
  <c r="D23"/>
  <c r="D24"/>
  <c r="D25"/>
  <c r="D26"/>
  <c r="D27"/>
  <c r="D28"/>
  <c r="D29"/>
  <c r="D30"/>
  <c r="D31"/>
  <c r="D32"/>
  <c r="D33"/>
  <c r="D34"/>
  <c r="D35"/>
  <c r="D36"/>
  <c r="D37"/>
  <c r="D38"/>
  <c r="D39"/>
  <c r="D40"/>
  <c r="D41"/>
  <c r="D42"/>
  <c r="D43"/>
  <c r="D46"/>
  <c r="D3"/>
  <c r="U41" i="14"/>
  <c r="U9"/>
  <c r="U10"/>
  <c r="U11"/>
  <c r="U12"/>
  <c r="U13"/>
  <c r="U14"/>
  <c r="U15"/>
  <c r="U16"/>
  <c r="U17"/>
  <c r="U18"/>
  <c r="U19"/>
  <c r="U20"/>
  <c r="U21"/>
  <c r="U22"/>
  <c r="U23"/>
  <c r="U24"/>
  <c r="U25"/>
  <c r="U26"/>
  <c r="U27"/>
  <c r="U28"/>
  <c r="U29"/>
  <c r="U30"/>
  <c r="U31"/>
  <c r="U32"/>
  <c r="U33"/>
  <c r="U34"/>
  <c r="U35"/>
  <c r="U36"/>
  <c r="U37"/>
  <c r="U38"/>
  <c r="U39"/>
  <c r="U40"/>
  <c r="U42"/>
  <c r="U8"/>
  <c r="S9"/>
  <c r="S10"/>
  <c r="S11"/>
  <c r="S12"/>
  <c r="S13"/>
  <c r="S14"/>
  <c r="S15"/>
  <c r="S16"/>
  <c r="S17"/>
  <c r="S18"/>
  <c r="S19"/>
  <c r="S20"/>
  <c r="S21"/>
  <c r="S22"/>
  <c r="S23"/>
  <c r="S24"/>
  <c r="S25"/>
  <c r="S26"/>
  <c r="S27"/>
  <c r="S28"/>
  <c r="S29"/>
  <c r="S30"/>
  <c r="S31"/>
  <c r="S32"/>
  <c r="S33"/>
  <c r="S34"/>
  <c r="S35"/>
  <c r="S36"/>
  <c r="S37"/>
  <c r="S38"/>
  <c r="S39"/>
  <c r="S40"/>
  <c r="S41"/>
  <c r="S42"/>
  <c r="S8"/>
  <c r="Q9"/>
  <c r="Q10"/>
  <c r="Q11"/>
  <c r="Q12"/>
  <c r="Q13"/>
  <c r="Q14"/>
  <c r="Q15"/>
  <c r="Q16"/>
  <c r="Q17"/>
  <c r="Q18"/>
  <c r="Q19"/>
  <c r="Q20"/>
  <c r="Q21"/>
  <c r="Q22"/>
  <c r="Q23"/>
  <c r="Q24"/>
  <c r="Q25"/>
  <c r="Q26"/>
  <c r="Q27"/>
  <c r="Q28"/>
  <c r="Q29"/>
  <c r="Q30"/>
  <c r="Q31"/>
  <c r="Q32"/>
  <c r="Q33"/>
  <c r="Q34"/>
  <c r="Q35"/>
  <c r="Q36"/>
  <c r="Q37"/>
  <c r="Q38"/>
  <c r="Q39"/>
  <c r="Q40"/>
  <c r="Q41"/>
  <c r="Q42"/>
  <c r="Q8"/>
  <c r="P43"/>
  <c r="O43"/>
  <c r="N43"/>
  <c r="M43"/>
  <c r="L43"/>
  <c r="K43"/>
  <c r="J43"/>
  <c r="I43"/>
  <c r="H43"/>
  <c r="M19" i="17"/>
  <c r="L19"/>
  <c r="I28" i="20"/>
  <c r="H28"/>
  <c r="G28"/>
  <c r="G22"/>
  <c r="G10"/>
  <c r="A15" i="16"/>
  <c r="A14"/>
  <c r="A7"/>
  <c r="H4" i="20"/>
  <c r="G4"/>
  <c r="G5"/>
  <c r="H15"/>
  <c r="G15"/>
  <c r="I22"/>
  <c r="H22"/>
  <c r="I21"/>
  <c r="H21"/>
  <c r="G21"/>
  <c r="I20"/>
  <c r="H20"/>
  <c r="G20"/>
  <c r="I19"/>
  <c r="H19"/>
  <c r="G19"/>
  <c r="I18"/>
  <c r="H18"/>
  <c r="G18"/>
  <c r="I17"/>
  <c r="H17"/>
  <c r="G17"/>
  <c r="I16"/>
  <c r="H16"/>
  <c r="G16"/>
  <c r="I15"/>
  <c r="I14"/>
  <c r="H14"/>
  <c r="G14"/>
  <c r="I13"/>
  <c r="H13"/>
  <c r="G13"/>
  <c r="I12"/>
  <c r="H12"/>
  <c r="G12"/>
  <c r="I11"/>
  <c r="H11"/>
  <c r="G11"/>
  <c r="I9"/>
  <c r="H9"/>
  <c r="G9"/>
  <c r="I10"/>
  <c r="H10"/>
  <c r="I8"/>
  <c r="H8"/>
  <c r="G8"/>
  <c r="I7"/>
  <c r="H7"/>
  <c r="G7"/>
  <c r="I6"/>
  <c r="H6"/>
  <c r="G6"/>
  <c r="I5"/>
  <c r="H5"/>
  <c r="I4"/>
  <c r="J12" i="19"/>
  <c r="I12"/>
  <c r="J13"/>
  <c r="I13"/>
  <c r="J14"/>
  <c r="I14"/>
  <c r="J15"/>
  <c r="I15"/>
  <c r="J16"/>
  <c r="I16"/>
  <c r="J17"/>
  <c r="I17"/>
  <c r="J18"/>
  <c r="I18"/>
  <c r="J19"/>
  <c r="I19"/>
  <c r="J20"/>
  <c r="I20"/>
  <c r="J21"/>
  <c r="I21"/>
  <c r="J22"/>
  <c r="I22"/>
  <c r="J23"/>
  <c r="I23"/>
  <c r="J24"/>
  <c r="I24"/>
  <c r="J25"/>
  <c r="I25"/>
  <c r="J26"/>
  <c r="I26"/>
  <c r="J27"/>
  <c r="I27"/>
  <c r="J28"/>
  <c r="I28"/>
  <c r="J29"/>
  <c r="I29"/>
  <c r="J30"/>
  <c r="I30"/>
  <c r="J31"/>
  <c r="I31"/>
  <c r="J32"/>
  <c r="I32"/>
  <c r="J33"/>
  <c r="I33"/>
  <c r="J34"/>
  <c r="I34"/>
  <c r="J35"/>
  <c r="I35"/>
  <c r="J36"/>
  <c r="I36"/>
  <c r="J37"/>
  <c r="I37"/>
  <c r="J38"/>
  <c r="E38"/>
  <c r="F38"/>
  <c r="G38"/>
  <c r="H38"/>
  <c r="I38"/>
  <c r="AD40"/>
  <c r="AE40"/>
  <c r="AD41"/>
  <c r="AE41"/>
  <c r="AD42"/>
  <c r="AE42"/>
  <c r="A13" i="16"/>
  <c r="E10" i="17"/>
  <c r="F10"/>
  <c r="J10"/>
  <c r="K10"/>
  <c r="E11"/>
  <c r="F11"/>
  <c r="J11"/>
  <c r="K11"/>
  <c r="E12"/>
  <c r="F12"/>
  <c r="J12"/>
  <c r="K12"/>
  <c r="E13"/>
  <c r="F13"/>
  <c r="J13"/>
  <c r="K13"/>
  <c r="E14"/>
  <c r="F14"/>
  <c r="J14"/>
  <c r="K14"/>
  <c r="E15"/>
  <c r="F15"/>
  <c r="J15"/>
  <c r="K15"/>
  <c r="E16"/>
  <c r="F16"/>
  <c r="J16"/>
  <c r="K16"/>
  <c r="E17"/>
  <c r="F17"/>
  <c r="J17"/>
  <c r="K17"/>
  <c r="E18"/>
  <c r="F18"/>
  <c r="J18"/>
  <c r="K18"/>
  <c r="B19"/>
  <c r="C19"/>
  <c r="D19"/>
  <c r="N19"/>
  <c r="E20"/>
  <c r="F20"/>
  <c r="G20"/>
  <c r="I20" s="1"/>
  <c r="H20"/>
  <c r="H19" s="1"/>
  <c r="E21"/>
  <c r="F21"/>
  <c r="J21"/>
  <c r="K21"/>
  <c r="E22"/>
  <c r="F22"/>
  <c r="F19" s="1"/>
  <c r="J22"/>
  <c r="K22"/>
  <c r="E23"/>
  <c r="F23"/>
  <c r="J23"/>
  <c r="K23"/>
  <c r="E24"/>
  <c r="E19" s="1"/>
  <c r="F24"/>
  <c r="J24"/>
  <c r="K24"/>
  <c r="E25"/>
  <c r="F25"/>
  <c r="J25"/>
  <c r="K25"/>
  <c r="A9" i="16"/>
  <c r="A8"/>
  <c r="A6"/>
  <c r="A5"/>
  <c r="O43" i="4"/>
  <c r="N43"/>
  <c r="K45"/>
  <c r="K44" i="3"/>
  <c r="I44" i="1"/>
  <c r="J20" i="17"/>
  <c r="J19" s="1"/>
  <c r="U43" i="14"/>
  <c r="S43"/>
  <c r="Q43"/>
  <c r="K20" i="17" l="1"/>
  <c r="K19" s="1"/>
  <c r="I19"/>
</calcChain>
</file>

<file path=xl/sharedStrings.xml><?xml version="1.0" encoding="utf-8"?>
<sst xmlns="http://schemas.openxmlformats.org/spreadsheetml/2006/main" count="3834" uniqueCount="359">
  <si>
    <t>Percentage of 25-64 year-olds, by level of educational attainment</t>
  </si>
  <si>
    <t>Difference in outcome from below upper secondary to upper secondary</t>
  </si>
  <si>
    <t>Difference in outcome from upper secondary to tertiary</t>
  </si>
  <si>
    <t xml:space="preserve">No adjustments        </t>
  </si>
  <si>
    <t xml:space="preserve">     Adjustments     age, gender</t>
  </si>
  <si>
    <t xml:space="preserve">     Adjustments       age, gender, income</t>
  </si>
  <si>
    <t>OECD</t>
  </si>
  <si>
    <t>Australia</t>
  </si>
  <si>
    <t>m</t>
  </si>
  <si>
    <t>Austria</t>
  </si>
  <si>
    <t>Belgium</t>
  </si>
  <si>
    <t>Canada</t>
  </si>
  <si>
    <t>Chile</t>
  </si>
  <si>
    <t>Czech Republic</t>
  </si>
  <si>
    <t>Denmark</t>
  </si>
  <si>
    <t>Estonia</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</si>
  <si>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</si>
  <si>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</si>
  <si>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</si>
  <si>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</si>
  <si>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</si>
  <si>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</si>
  <si>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</si>
  <si>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</si>
  <si>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</si>
  <si>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</si>
  <si>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</si>
  <si>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</si>
  <si>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</si>
  <si>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</si>
  <si>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</si>
  <si>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</si>
  <si>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</si>
  <si>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</si>
  <si>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</si>
  <si>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</si>
  <si>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</si>
  <si>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</si>
  <si>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</si>
  <si>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</si>
  <si>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</si>
  <si>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</si>
  <si>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average</t>
  </si>
  <si>
    <t>EU21 average</t>
  </si>
  <si>
    <t>Other G20</t>
  </si>
  <si>
    <t>Argentina</t>
  </si>
  <si>
    <t>Brazil</t>
  </si>
  <si>
    <t>China</t>
  </si>
  <si>
    <t>India</t>
  </si>
  <si>
    <t>Indonesia</t>
  </si>
  <si>
    <t>Russian Federation</t>
  </si>
  <si>
    <t>Saudi Arabia</t>
  </si>
  <si>
    <t>South Africa</t>
  </si>
  <si>
    <t>Indicator A11: What are the social outcomes of education?</t>
  </si>
  <si>
    <t>Life satisfaction</t>
  </si>
  <si>
    <t>Electoral participation</t>
  </si>
  <si>
    <t>Level 1</t>
  </si>
  <si>
    <t>Level 2</t>
  </si>
  <si>
    <t>Level 3</t>
  </si>
  <si>
    <t>Mean</t>
  </si>
  <si>
    <t>SE</t>
  </si>
  <si>
    <t>Belgium (Fl.)</t>
  </si>
  <si>
    <t>United Kingdom (England)</t>
  </si>
  <si>
    <t>OECD total</t>
  </si>
  <si>
    <t>EU</t>
  </si>
  <si>
    <t>MEN</t>
  </si>
  <si>
    <t>WOMEN</t>
  </si>
  <si>
    <t>TOTAL</t>
  </si>
  <si>
    <t>Below upper secondary education</t>
  </si>
  <si>
    <t xml:space="preserve">Upper secondary education </t>
  </si>
  <si>
    <t>Tertiary education</t>
  </si>
  <si>
    <t>Younger (25-34 year olds)</t>
  </si>
  <si>
    <t>Total (25-64 year olds)</t>
  </si>
  <si>
    <t>Life expectancy differences between educated (level 2) and low educated men</t>
  </si>
  <si>
    <t>Life expectancy differences between highly educated and low educated men</t>
  </si>
  <si>
    <t>Life expectancy differences between educated (level 2) and low educated women</t>
  </si>
  <si>
    <t>Life expectancy differences between highly educated and low educated women</t>
  </si>
  <si>
    <t>Slovenia1</t>
  </si>
  <si>
    <t>Italy2</t>
  </si>
  <si>
    <t>Ireland3</t>
  </si>
  <si>
    <t>The Netherlands5</t>
  </si>
  <si>
    <t>United States4</t>
  </si>
  <si>
    <t>Differences in life expectancy between those with 'tertiary eduation and higher' and 'below upper-secondary' education at age 30, by gender</t>
  </si>
  <si>
    <t>Voting rate by the education level for the younger population (age 25-34)</t>
  </si>
  <si>
    <t>Voting rate by the education level for age 25-64</t>
  </si>
  <si>
    <t>Chart A11.1. Life expectancy gaps between high and low educated at age 30 (2010)</t>
  </si>
  <si>
    <t>Chart A11.2. Voting gaps between high and low educated adults (2008-2010)</t>
  </si>
  <si>
    <t>Tables</t>
  </si>
  <si>
    <t>Charts</t>
  </si>
  <si>
    <t>Encadré</t>
  </si>
  <si>
    <t>Graphiques</t>
  </si>
  <si>
    <t>Tableaux</t>
  </si>
  <si>
    <t xml:space="preserve">Indicateur A11 : Quelles sont les retombées sociales de l'éducation ? </t>
  </si>
  <si>
    <t>Regards sur l'éducation 2012</t>
  </si>
  <si>
    <t>© OCDE 2012</t>
  </si>
  <si>
    <t>© OECD 2012</t>
  </si>
  <si>
    <t>Education at a Glance 2012</t>
  </si>
  <si>
    <r>
      <rPr>
        <sz val="8"/>
        <color indexed="8"/>
        <rFont val="Arial"/>
        <family val="2"/>
      </rPr>
      <t>1. Year of reference 2009. 
2. Year of reference 2008. 
3. Year of reference 2006. 
4. Year of reference 2005. 
5. Year of reference 2007-2010.</t>
    </r>
    <r>
      <rPr>
        <i/>
        <sz val="8"/>
        <color indexed="8"/>
        <rFont val="Arial"/>
        <family val="2"/>
      </rPr>
      <t xml:space="preserve"> 
Countries are ranked in descending order of the life expectancy of men at age 30.   
</t>
    </r>
    <r>
      <rPr>
        <sz val="8"/>
        <color indexed="8"/>
        <rFont val="Arial"/>
        <family val="2"/>
      </rPr>
      <t>Source: OECD. Table A11.1. See Annex 3 for notes (</t>
    </r>
    <r>
      <rPr>
        <i/>
        <sz val="8"/>
        <color indexed="8"/>
        <rFont val="Arial"/>
        <family val="2"/>
      </rPr>
      <t>www.oecd.org/edu/eag2012</t>
    </r>
    <r>
      <rPr>
        <sz val="8"/>
        <color indexed="8"/>
        <rFont val="Arial"/>
        <family val="2"/>
      </rPr>
      <t xml:space="preserve">).  </t>
    </r>
  </si>
  <si>
    <r>
      <t xml:space="preserve">1. Year of reference 2009. 
2. Year of reference 2008. 
3. Year of reference 2006. 
4. Year of reference 2005. 
5 Year of reference 2007-2010.
</t>
    </r>
    <r>
      <rPr>
        <i/>
        <sz val="8"/>
        <color indexed="8"/>
        <rFont val="Arial"/>
        <family val="2"/>
      </rPr>
      <t xml:space="preserve">Countries are ranked in descending order of the life expectancy of men at age 30.
</t>
    </r>
    <r>
      <rPr>
        <b/>
        <sz val="8"/>
        <color indexed="8"/>
        <rFont val="Arial"/>
        <family val="2"/>
      </rPr>
      <t xml:space="preserve">Source: </t>
    </r>
    <r>
      <rPr>
        <sz val="8"/>
        <color indexed="8"/>
        <rFont val="Arial"/>
        <family val="2"/>
      </rPr>
      <t>OECD. Table A11.1. See Annex 3 for notes</t>
    </r>
    <r>
      <rPr>
        <i/>
        <sz val="8"/>
        <color indexed="8"/>
        <rFont val="Arial"/>
        <family val="2"/>
      </rPr>
      <t xml:space="preserve"> (www.oecd.org/edu/eag2012).
</t>
    </r>
    <r>
      <rPr>
        <sz val="8"/>
        <color indexed="8"/>
        <rFont val="Arial"/>
        <family val="2"/>
      </rPr>
      <t>Statlink</t>
    </r>
  </si>
  <si>
    <t>Mean scale of 'support for equal rights for ethnic minorities' among grade 8 students, by level of civic knowledge (standard errors in parenthesis)</t>
  </si>
  <si>
    <t xml:space="preserve">Voting gaps between high and low educated 
older adults (age 55-64)
</t>
  </si>
  <si>
    <r>
      <t xml:space="preserve">Countries are ranked in descending order of the proportion of adults aged 25-34 reporting electoral participation.
</t>
    </r>
    <r>
      <rPr>
        <b/>
        <sz val="8"/>
        <color indexed="8"/>
        <rFont val="Arial"/>
        <family val="2"/>
      </rPr>
      <t>Source:</t>
    </r>
    <r>
      <rPr>
        <sz val="8"/>
        <color indexed="8"/>
        <rFont val="Arial"/>
        <family val="2"/>
      </rPr>
      <t xml:space="preserve"> OECD. Table A11.1. See Annex 3 for notes</t>
    </r>
    <r>
      <rPr>
        <i/>
        <sz val="8"/>
        <color indexed="8"/>
        <rFont val="Arial"/>
        <family val="2"/>
      </rPr>
      <t xml:space="preserve"> (www.oecd.org/edu/eag2012).</t>
    </r>
  </si>
  <si>
    <t>Differences in voting rates between those with 'tertiary education and higher' and 'below upper-secondary' education among young adults (at age 25-34) and older adults (at age 55-64)</t>
  </si>
  <si>
    <t>Pays&amp;Notes</t>
  </si>
  <si>
    <t>Notes graph</t>
  </si>
  <si>
    <t>Pays</t>
  </si>
  <si>
    <t>Country</t>
  </si>
  <si>
    <t>Country&amp; Notes</t>
  </si>
  <si>
    <t>Notes table</t>
  </si>
  <si>
    <t>Below Level 1</t>
  </si>
  <si>
    <t>Expected adult electoral participation</t>
  </si>
  <si>
    <t>Moyenne</t>
  </si>
  <si>
    <t>Niveau 3</t>
  </si>
  <si>
    <t>Niveau 2</t>
  </si>
  <si>
    <t>Niveau 1</t>
  </si>
  <si>
    <t>Sous le niveau 1</t>
  </si>
  <si>
    <t>Participation électorale escomptée à l'âge adulte</t>
  </si>
  <si>
    <r>
      <t>Échelle moyenne d'engagement civique parmi les élèves de 8</t>
    </r>
    <r>
      <rPr>
        <i/>
        <vertAlign val="superscript"/>
        <sz val="10"/>
        <rFont val="Arial"/>
        <family val="2"/>
      </rPr>
      <t>e</t>
    </r>
    <r>
      <rPr>
        <i/>
        <sz val="10"/>
        <rFont val="Arial"/>
        <family val="2"/>
      </rPr>
      <t xml:space="preserve"> année, selon leur niveau de connaissances civiques</t>
    </r>
  </si>
  <si>
    <t>Mean scale of civic engagement among Grade 8 students, by level of civic knowledge</t>
  </si>
  <si>
    <r>
      <rPr>
        <i/>
        <sz val="10"/>
        <color indexed="8"/>
        <rFont val="Arial"/>
        <family val="2"/>
      </rPr>
      <t>Notes:</t>
    </r>
    <r>
      <rPr>
        <sz val="10"/>
        <color theme="1"/>
        <rFont val="Arial"/>
        <family val="2"/>
      </rPr>
      <t xml:space="preserve"> The figures describe the differences in the expected years of life remaining at age 30 across education levels.</t>
    </r>
  </si>
  <si>
    <t>Older (55-64 year olds)</t>
  </si>
  <si>
    <t>Proportion of adults engaged in social activities among those who have attained upper secondary education</t>
  </si>
  <si>
    <t>tertiary</t>
  </si>
  <si>
    <t>Total</t>
  </si>
  <si>
    <t>ESS 2010</t>
  </si>
  <si>
    <t>Pre-primary and primary education</t>
  </si>
  <si>
    <t>Lower secondary education</t>
  </si>
  <si>
    <t>Upper secondary education</t>
  </si>
  <si>
    <t>Post-secondary non-tertiary education</t>
  </si>
  <si>
    <t>All levels of education</t>
  </si>
  <si>
    <t>NOTES</t>
  </si>
  <si>
    <t>ISCED 3C (short programme)</t>
  </si>
  <si>
    <t xml:space="preserve">ISCED 3C (long programme)/3B </t>
  </si>
  <si>
    <t xml:space="preserve">ISCED 3A </t>
  </si>
  <si>
    <t>Type B</t>
  </si>
  <si>
    <t>Type A</t>
  </si>
  <si>
    <t>Advanced research programmes</t>
  </si>
  <si>
    <t>a</t>
  </si>
  <si>
    <t>x(2)</t>
  </si>
  <si>
    <t>x(8)</t>
  </si>
  <si>
    <t>x(5)</t>
  </si>
  <si>
    <t>n</t>
  </si>
  <si>
    <t>x(4)</t>
  </si>
  <si>
    <t>Upper secondary level of education</t>
  </si>
  <si>
    <t>Tertiary level of education</t>
  </si>
  <si>
    <t>G20 average</t>
  </si>
  <si>
    <t>EAG A1a</t>
  </si>
  <si>
    <t>upper secondary</t>
  </si>
  <si>
    <t>below upper secondary</t>
  </si>
  <si>
    <t>Table A11.2. Proportion of adult voting, by level of educational attainment and age group (2008, 2010)</t>
  </si>
  <si>
    <t>Table A11.5. (Web only) Incremental percentage point differences in adult voting and life satisfaction associated with an increase in the level of educational attainment (2010) (with and without adjustments for age, gender and income)</t>
  </si>
  <si>
    <t>Table A11.4. Mean scores of 'students' attitudes towards equal rights for ethnic minorities', by their proficiency level of civic knowledge (2009)</t>
  </si>
  <si>
    <t>Below   Level 1</t>
  </si>
  <si>
    <t>Mean Scores</t>
  </si>
  <si>
    <t>Proficiency levels of civic knowledge</t>
  </si>
  <si>
    <t>Table A11.3. Incremental percentage point differences in 'engagement in social activities' associated with an increase in the level of educational attainment (2010) (with and without adjustments for age, gender and income)</t>
  </si>
  <si>
    <t xml:space="preserve">Chart A11.3. Students' attitudes towards equal rights for ethnic minorities (2009)
</t>
  </si>
  <si>
    <t xml:space="preserve">Graphique A11.3. 
</t>
  </si>
  <si>
    <t>Table A11.1. Additional years of life expectancy at age 30, by level of educational attainment and gender (2010)</t>
  </si>
  <si>
    <t>Extraction Date</t>
  </si>
  <si>
    <t>Extraction Time</t>
  </si>
  <si>
    <t>Extracted Sheets</t>
  </si>
  <si>
    <t>Extraction Areas</t>
  </si>
  <si>
    <t>Extracted Texts</t>
  </si>
  <si>
    <t>French</t>
  </si>
  <si>
    <t>English</t>
  </si>
  <si>
    <t>German</t>
  </si>
  <si>
    <t>Russian</t>
  </si>
  <si>
    <t>Italian</t>
  </si>
  <si>
    <t>Spanish</t>
  </si>
  <si>
    <t>Portuguese</t>
  </si>
  <si>
    <t>Japanese</t>
  </si>
  <si>
    <t>Chinese</t>
  </si>
  <si>
    <t xml:space="preserve">Life expectancy differences between adults with 'tertiary education' and 'below upper secondary education'
Life expectancy differences between adults with 'upper secondary education' and 'below upper secondary education'
</t>
  </si>
  <si>
    <r>
      <t xml:space="preserve">Chart A11.1. Life expectancy gaps between high and low educated at age 30 (2010)
</t>
    </r>
    <r>
      <rPr>
        <i/>
        <sz val="11"/>
        <color theme="1"/>
        <rFont val="Arial"/>
        <family val="2"/>
      </rPr>
      <t xml:space="preserve">Differences in life expectancy between those with 'tertiary eduation and higher' and 'below upper-secondary' education at age 30, by gender
</t>
    </r>
  </si>
  <si>
    <r>
      <t xml:space="preserve">Notes: The figures describe the differences in the expected years of life remaining at age 30 across education levels.
</t>
    </r>
    <r>
      <rPr>
        <sz val="11"/>
        <color theme="1"/>
        <rFont val="Arial"/>
        <family val="2"/>
      </rPr>
      <t xml:space="preserve">1. Year of reference 2009. 
2. Year of reference 2008. 
3. Year of reference 2006. 
4. Year of reference 2005. 
5 Year of reference 2007-2010.
Countries are ranked in descending order of the life expectancy of men at age 30.
</t>
    </r>
    <r>
      <rPr>
        <b/>
        <sz val="11"/>
        <color theme="1"/>
        <rFont val="Arial"/>
        <family val="2"/>
      </rPr>
      <t xml:space="preserve">Source: </t>
    </r>
    <r>
      <rPr>
        <sz val="11"/>
        <color theme="1"/>
        <rFont val="Arial"/>
        <family val="2"/>
      </rPr>
      <t>OECD. Table A11.1. See Annex 3 for notes (www.oecd.org/edu/eag2012).
Statlink</t>
    </r>
  </si>
  <si>
    <t>Years</t>
  </si>
  <si>
    <t>C_A11.1</t>
  </si>
  <si>
    <t>$A$1:$S$45</t>
  </si>
  <si>
    <t>Voting gaps between high and low educated 
older adults (age 55-64)</t>
  </si>
  <si>
    <t>Voting gaps between high and low educated 
younger adults (age 25-34)</t>
  </si>
  <si>
    <r>
      <t xml:space="preserve">Chart A11.2. Voting gaps between high and low educated adults (2008, 2010)
</t>
    </r>
    <r>
      <rPr>
        <i/>
        <sz val="11"/>
        <color theme="1"/>
        <rFont val="Arial"/>
        <family val="2"/>
      </rPr>
      <t>Differences in voting rates between those with 'tertiary education' and 'below upper-secondary education' among younger adults (at age 25-34) and older adults (at age 55-64</t>
    </r>
    <r>
      <rPr>
        <sz val="11"/>
        <color theme="1"/>
        <rFont val="Arial"/>
        <family val="2"/>
      </rPr>
      <t>)</t>
    </r>
  </si>
  <si>
    <t>Percentage Points</t>
  </si>
  <si>
    <t>C_A11.2</t>
  </si>
  <si>
    <t>$A$1:$V$56</t>
  </si>
  <si>
    <r>
      <t>Chart A11.3. Students' attitudes towards equal rights for ethnic minorities (2009)</t>
    </r>
    <r>
      <rPr>
        <sz val="11"/>
        <color theme="1"/>
        <rFont val="Arial"/>
        <family val="2"/>
      </rPr>
      <t xml:space="preserve"> 
</t>
    </r>
    <r>
      <rPr>
        <i/>
        <sz val="11"/>
        <color theme="1"/>
        <rFont val="Arial"/>
        <family val="2"/>
      </rPr>
      <t>Mean ICCS scale of 'support for equal rights for ethnic minorities' among grade 8 students, by level of civic knowledge</t>
    </r>
  </si>
  <si>
    <t>%</t>
  </si>
  <si>
    <t>Mean ICCS scale</t>
  </si>
  <si>
    <r>
      <t xml:space="preserve">Notes: </t>
    </r>
    <r>
      <rPr>
        <sz val="11"/>
        <color theme="1"/>
        <rFont val="Arial"/>
        <family val="2"/>
      </rPr>
      <t xml:space="preserve">Countries are ranked in descending order of the mean scales of Grade 8 students' attitudes towards equal rights for ethnic minorities, among those who have achieved Level 1 in civic knowledge. Mean ICCS scales are based on Rasch Partial Credit Model and the resulting weighted likelihood estimates (WLEs) were transformed into a metric with a mean of 50 and a standard deviation of 10. The Definitions section provides details of the ICCS scale.
</t>
    </r>
    <r>
      <rPr>
        <b/>
        <sz val="11"/>
        <color theme="1"/>
        <rFont val="Arial"/>
        <family val="2"/>
      </rPr>
      <t xml:space="preserve">Source: </t>
    </r>
    <r>
      <rPr>
        <sz val="11"/>
        <color theme="1"/>
        <rFont val="Arial"/>
        <family val="2"/>
      </rPr>
      <t>OECD. Table A11.4. See Annex 3 for notes (www.oecd.org/edu/eag2012).
Statlink</t>
    </r>
  </si>
  <si>
    <t>C_A11.3</t>
  </si>
  <si>
    <t>$A$1:$S$46</t>
  </si>
  <si>
    <t>T_A11.1</t>
  </si>
  <si>
    <t>$A$1:$M$65</t>
  </si>
  <si>
    <t>T_A11.2</t>
  </si>
  <si>
    <t>$A$1:$M$62</t>
  </si>
  <si>
    <t>Notes: This indicator is based on a question 'Compared to other people of your age, how often would you say you take part in social activities?'. Social activities relate to events/encounters with other people, by choice and for enjoyment rather than for reasons of work or duty. Those responded that they take part in activities 'about the same’ or more are considered engaged. Except for the first column, calculations are based on ordinary least squares regressions among adults aged 25-64. Cells highlighted in grey are statistically significant and different from zero at the 5% level. Non-linear models (probit models) produce similar results.
Source: European Social Survey (ESS) 2010; See Annex 3 for notes (www.oecd.org/edu/eag2012).
Statlink</t>
  </si>
  <si>
    <t>No adjustments</t>
  </si>
  <si>
    <t>Adjustments     age, gender</t>
  </si>
  <si>
    <t>Adjustments       age, gender, income</t>
  </si>
  <si>
    <t>T_A11.3</t>
  </si>
  <si>
    <t>$A$1:$K$62</t>
  </si>
  <si>
    <t>Notes: Figures presented in the column "Below Level 1" describe the mean scales of Grade 8 students' civic engagement (i.e. express support for equal rights for all ethnic groups) among those who have scored "Below Level 1" in civic knowledge. Likewise, figures presented in the columns "Level 1", "Level 2" and "Level 3" describe the mean scales of students' civic engagement among those who have scored at "Level 1", "Level 2" and "Level 3" in civic knowledge. EU21 average represents weighted average of EU member countries that are also OECD countries. They include Austria, Belgium (Flanders), the Czech Republic, Denmark, Estonia, Finland, Greece, Ireland, Italy, Luxembourg, the Netherlands, Poland, the Slovak Republic, Slovenia, Spain, Sweden and the United Kingdom (England). Mean ICCS scales are based on Rasch Partical Credit Model, and the resulting weighted likelihood estimates (WLEs) were transformed into a metric with a mean of 50 and a standard deviation of 10. Definitions provide more details of the ICCS scale.
Source: International Civic and Citizenship Education Study (ICCS), 2009. See Annex 3 for notes (www.oecd.org/edu/eag2012).
Statlink</t>
  </si>
  <si>
    <t>T_A11.4</t>
  </si>
  <si>
    <t>$A$1:$K$63</t>
  </si>
  <si>
    <t>Notes: Calculations are based on ordinary least squares regressions among adults aged 25-64. Cells highlighted in grey are statistically significant and different from zero at the 5% level. Non-linear models (probit models) produce similar results.
Source: European Social Survey (ESS) 2010; National Survey of Lifelong Learning 2010; General Social Survey (GSS) 2008 for Canada and New Zealand; KEDI's Lifelong Education Survey 2009 and 2010 for Korea. Current Population Survey (CPS) 2008 for the United States. See Annex 3 for notes (www.oecd.org/edu/eag2012).
Statlink</t>
  </si>
  <si>
    <t>T_A11.5 (Web only)</t>
  </si>
  <si>
    <t>$A$1:$O$64</t>
  </si>
  <si>
    <t>Contents</t>
  </si>
  <si>
    <t>$A$1:$O$29</t>
  </si>
  <si>
    <t>OCDE</t>
  </si>
  <si>
    <t>Rank order</t>
  </si>
  <si>
    <t>ID country</t>
  </si>
  <si>
    <t>Australie</t>
  </si>
  <si>
    <t>Autriche</t>
  </si>
  <si>
    <t>Belgique</t>
  </si>
  <si>
    <t>Chili</t>
  </si>
  <si>
    <t>Rép. tchèque</t>
  </si>
  <si>
    <t>Danemark</t>
  </si>
  <si>
    <t>Estonie</t>
  </si>
  <si>
    <t>Finlande</t>
  </si>
  <si>
    <t>Allemagne</t>
  </si>
  <si>
    <t>Grèce</t>
  </si>
  <si>
    <t>Hongrie</t>
  </si>
  <si>
    <t>Islande</t>
  </si>
  <si>
    <t>Irlande</t>
  </si>
  <si>
    <t>Israël</t>
  </si>
  <si>
    <t>Italie</t>
  </si>
  <si>
    <t>Japon</t>
  </si>
  <si>
    <t>Corée</t>
  </si>
  <si>
    <t>Mexique</t>
  </si>
  <si>
    <t>Pays-Bas</t>
  </si>
  <si>
    <t>Nouvelle-Zélande</t>
  </si>
  <si>
    <t>Norvège</t>
  </si>
  <si>
    <t>Pologne</t>
  </si>
  <si>
    <t>Rép. slovaque</t>
  </si>
  <si>
    <t>Slovénie</t>
  </si>
  <si>
    <t>Espagne</t>
  </si>
  <si>
    <t>Suède</t>
  </si>
  <si>
    <t>Suisse</t>
  </si>
  <si>
    <t>Turquie</t>
  </si>
  <si>
    <t>Royaume-Uni</t>
  </si>
  <si>
    <t>États-Unis</t>
  </si>
  <si>
    <t>Moyenne OCDE</t>
  </si>
  <si>
    <t>Countries average</t>
  </si>
  <si>
    <t>Moyenne des pays</t>
  </si>
  <si>
    <t>Moyenne UE21</t>
  </si>
  <si>
    <t>Autres G20</t>
  </si>
  <si>
    <t>Argentine</t>
  </si>
  <si>
    <t>Brésil</t>
  </si>
  <si>
    <t>Chine</t>
  </si>
  <si>
    <t>Fédération de Russie</t>
  </si>
  <si>
    <t>Date</t>
  </si>
  <si>
    <t>Change</t>
  </si>
  <si>
    <t>Done</t>
  </si>
  <si>
    <t>Notified to translators</t>
  </si>
  <si>
    <r>
      <t xml:space="preserve">Countries are ranked in descending order of the proportion of adults aged 25-34 reporting electoral participation.
</t>
    </r>
    <r>
      <rPr>
        <b/>
        <sz val="11"/>
        <color theme="1"/>
        <rFont val="Arial"/>
        <family val="2"/>
      </rPr>
      <t xml:space="preserve">Source: </t>
    </r>
    <r>
      <rPr>
        <sz val="11"/>
        <color theme="1"/>
        <rFont val="Arial"/>
        <family val="2"/>
      </rPr>
      <t>OECD. Table A11.2. See Annex 3 for notes (www.oecd.org/edu/eag2012).
Statlink</t>
    </r>
  </si>
  <si>
    <t>Inde</t>
  </si>
  <si>
    <r>
      <rPr>
        <b/>
        <sz val="8"/>
        <rFont val="Arial"/>
        <family val="2"/>
      </rPr>
      <t>Notes:</t>
    </r>
    <r>
      <rPr>
        <sz val="8"/>
        <rFont val="Arial"/>
        <family val="2"/>
      </rPr>
      <t xml:space="preserve"> Figures for Canada are based on the average between 1991 and 2006. Weighted average of "Level 3 (short of a university bachelor’s degree)” and “Level 4: University degree (bachelor’s or higher)” are used to calculate the figures for Tertiary education; Figures for Ireland are calculated based on the weighted average of figures for ages 20 and 35. Census (2006) is used to calculate the total figure. Figures for Italy are based on 2008. Figures for the Netherlands are based on the average between 2007-2010. Figures for Slovania are based on 2009. Figures for the United States are based on 2005 using adjusted, revised state with 2003 degree-based education items presented in tables 8 and 9 of </t>
    </r>
    <r>
      <rPr>
        <i/>
        <sz val="8"/>
        <rFont val="Arial"/>
        <family val="2"/>
      </rPr>
      <t>http://www.cdc.gov/nchs/data/series/sr_02/sr02_151.pdf</t>
    </r>
    <r>
      <rPr>
        <sz val="8"/>
        <rFont val="Arial"/>
        <family val="2"/>
      </rPr>
      <t xml:space="preserve">.  
</t>
    </r>
    <r>
      <rPr>
        <b/>
        <sz val="8"/>
        <rFont val="Arial"/>
        <family val="2"/>
      </rPr>
      <t>Source:</t>
    </r>
    <r>
      <rPr>
        <sz val="8"/>
        <rFont val="Arial"/>
        <family val="2"/>
      </rPr>
      <t xml:space="preserve"> EUROSTAT (2010): </t>
    </r>
    <r>
      <rPr>
        <i/>
        <sz val="8"/>
        <rFont val="Arial"/>
        <family val="2"/>
      </rPr>
      <t>http://epp.eurostat.ec.europa.eu/portal/page/portal/population/data/database;</t>
    </r>
    <r>
      <rPr>
        <sz val="8"/>
        <rFont val="Arial"/>
        <family val="2"/>
      </rPr>
      <t xml:space="preserve"> Statistics Canada (2012): http://www5.statcan.gc.ca/cansim/home-accueil?lang=eng&amp;p2=50; FitzGerald, Byre and Znuderl (2011) for Ireland; Centers for Disease Control and Prevention (CDC) (2010): http://www.cdc.gov/nchs/data/series/sr_02/sr02_151.pdf for the United States. See Annex 3 for notes (</t>
    </r>
    <r>
      <rPr>
        <i/>
        <sz val="8"/>
        <rFont val="Arial"/>
        <family val="2"/>
      </rPr>
      <t>www.oecd.org/edu/eag2012</t>
    </r>
    <r>
      <rPr>
        <sz val="8"/>
        <rFont val="Arial"/>
        <family val="2"/>
      </rPr>
      <t xml:space="preserve">).      
Statlink   
</t>
    </r>
  </si>
  <si>
    <t>Notes: Figures presented in the column “Below upper secondary education” describe the proportion of adults who have attained below upper secondary education reporting electoral participation. Likewise, figures presented in columns “Upper secondary education” and “Tertiary education” describe the proportion of adults who have attained upper secondary and tertiary education reporting electoral participation. The analysis is limited to adults who are eligible to vote. Countries with compulsory voting are included in the data, i.e. Belgium, Greece and Turkey. For countries with a voting registration requirement which is not enforced or automated (e.g. Ireland and the United Kingdom), the analysis includes those who are potentially eligible (e.g. are citizens of the country) but have not registered for voting. Data for Brazil for older age groups is likely to be affected by small cell size.
Source: European Social Survey (ESS) 2008 and 2010; General Social Survey (GSS) 2008 for Canada; Current Population Survey (CPS) 2008 for the United States; Estudo Eleitoral Brasileiro (ESEB) 2010 – CESOP-UNICAMP. See Annex 3 for notes (www.oecd.org/edu/eag2012).
Statlink</t>
  </si>
  <si>
    <t>added US source</t>
  </si>
  <si>
    <t xml:space="preserve">Notes: Figures for Canada are based on the average between 1991 and 2006. Weighted average of "Level 3 (short of a university bachelor’s degree)” and “Level 4: University degree (bachelor’s or higher)” are used to calculate the figures for Tertiary education; Figures for Ireland are calculated based on the weighted average of figures for ages 20 and 35. Census (2006) is used to calculate the total figure. Figures for Italy are based on 2008. Figures for the Netherlands are based on the average between 2007-2010. Figures for Slovania are based on 2009. Figures for the United States are based on 2005 using adjusted, revised state with 2003 degree-based education items presented in tables 8 and 9 of http://www.cdc.gov/nchs/data/series/sr_02/sr02_151.pdf.  
Source: EUROSTAT (2010): http://epp.eurostat.ec.europa.eu/portal/page/portal/population/data/database; Statistics Canada (2012): http://www5.statcan.gc.ca/cansim/home-accueil?lang=eng&amp;p2=50; FitzGerald, Byre and Znuderl (2011) for Ireland; Centers for Disease Control and Prevention (CDC) (2010): http://www.cdc.gov/nchs/data/series/sr_02/sr02_151.pdf for the United States. See Annex 3 for notes (www.oecd.org/edu/eag2012).      
Statlink
</t>
  </si>
  <si>
    <t>changed CDC to Centers for Disease Control and Prevention (CDC)</t>
  </si>
  <si>
    <r>
      <rPr>
        <b/>
        <sz val="8"/>
        <rFont val="Arial"/>
        <family val="2"/>
      </rPr>
      <t>Notes:</t>
    </r>
    <r>
      <rPr>
        <sz val="8"/>
        <rFont val="Arial"/>
        <family val="2"/>
      </rPr>
      <t xml:space="preserve"> Calculations are based on ordinary least squares regressions among adults aged 25-64. Cells highlighted in grey are statistically significant and different from zero at the 5% level. Non-linear models (probit models) produce similar results.
</t>
    </r>
    <r>
      <rPr>
        <b/>
        <sz val="8"/>
        <rFont val="Arial"/>
        <family val="2"/>
      </rPr>
      <t>Source</t>
    </r>
    <r>
      <rPr>
        <sz val="8"/>
        <rFont val="Arial"/>
        <family val="2"/>
      </rPr>
      <t>: European Social Survey (ESS) 2010; General Social Survey (GSS) 2008 for Canada and New Zealand; KEDI's Lifelong Education Survey 2010 for Korea. Current Population Survey (CPS) 2008 for the United States. See Annex 3 for notes (www.oecd.org/edu/eag2012).
Statlink</t>
    </r>
  </si>
  <si>
    <r>
      <t xml:space="preserve">Notes: Calculations are based on ordinary least squares regressions among adults aged 25-64. Cells highlighted in grey are statistically significant and different from zero at the 5% level. Non-linear models (probit models) produce similar results.
Source: European Social Survey (ESS) 2010; </t>
    </r>
    <r>
      <rPr>
        <strike/>
        <sz val="11"/>
        <color theme="1"/>
        <rFont val="Arial"/>
        <family val="2"/>
      </rPr>
      <t>National Survey of Lifelong Learning 2010;</t>
    </r>
    <r>
      <rPr>
        <sz val="11"/>
        <color theme="1"/>
        <rFont val="Arial"/>
        <family val="2"/>
      </rPr>
      <t xml:space="preserve"> General Social Survey (GSS) 2008 for Canada and New Zealand; KEDI's Lifelong Education Survey</t>
    </r>
    <r>
      <rPr>
        <strike/>
        <sz val="11"/>
        <color theme="1"/>
        <rFont val="Arial"/>
        <family val="2"/>
      </rPr>
      <t xml:space="preserve"> 2009 and</t>
    </r>
    <r>
      <rPr>
        <sz val="11"/>
        <color theme="1"/>
        <rFont val="Arial"/>
        <family val="2"/>
      </rPr>
      <t xml:space="preserve"> 2010 for Korea. Current Population Survey (CPS) 2008 for the United States. See Annex 3 for notes (www.oecd.org/edu/eag2012).
Statlink</t>
    </r>
  </si>
  <si>
    <t xml:space="preserve">Notes: Figures for Canada are based on the average between 1991 and 2006. Weighted average of "Level 3 (short of a university bachelor’s degree)” and “Level 4: University degree (bachelor’s or higher)” are used to calculate the figures for Tertiary education; Figures for Ireland are calculated based on the weighted average of figures for ages 20 and 35. Census (2006) is used to calculate the total figure. Figures for Italy are based on 2008. Figures for the Netherlands are based on the average between 2007-2010. Figures for Slovania are based on 2009. Figures for the United States are based on 2005 using adjusted, revised state with 2003 degree-based education items presented in tables 8 and 9 of http://www.cdc.gov/nchs/data/series/sr_02/sr02_151.pdf.  
Source: EUROSTAT (2010): http://epp.eurostat.ec.europa.eu/portal/page/portal/population/data/database; Statistics Canada (2012): http://www5.statcan.gc.ca/cansim/home-accueil?lang=eng&amp;p2=50; FitzGerald, Byre and Znuderl (2011) for Ireland; Centers for Disease Control and Prevention (CDC) (2010): http://www.cdc.gov/nchs/data/series/sr_02/sr02_151.pdf for the United States. See Annex 3 for notes (www.oecd.org/edu/eag2012).      
Statlink   
</t>
  </si>
  <si>
    <t>Notes: Calculations are based on ordinary least squares regressions among adults aged 25-64. Cells highlighted in grey are statistically significant and different from zero at the 5% level. Non-linear models (probit models) produce similar results.
Source: European Social Survey (ESS) 2010; General Social Survey (GSS) 2008 for Canada and New Zealand; KEDI's Lifelong Education Survey 2010 for Korea. Current Population Survey (CPS) 2008 for the United States. See Annex 3 for notes (www.oecd.org/edu/eag2012).
Statlink</t>
  </si>
  <si>
    <r>
      <t xml:space="preserve">Notes: The figures describe the differences in the expected years of life remaining at age 30 across education levels.
</t>
    </r>
    <r>
      <rPr>
        <sz val="11"/>
        <color theme="1"/>
        <rFont val="Arial"/>
        <family val="2"/>
      </rPr>
      <t xml:space="preserve">1. Year of reference 2009. 
2. Year of reference 2008. 
3. Year of reference 2006. 
4. Year of reference 2005. 
5 Year of reference 2007-2010.
Countries are ranked in descending order of the life expectancy </t>
    </r>
    <r>
      <rPr>
        <sz val="11"/>
        <color rgb="FFFF0000"/>
        <rFont val="Arial"/>
        <family val="2"/>
      </rPr>
      <t>gaps among</t>
    </r>
    <r>
      <rPr>
        <sz val="11"/>
        <color theme="1"/>
        <rFont val="Arial"/>
        <family val="2"/>
      </rPr>
      <t xml:space="preserve"> </t>
    </r>
    <r>
      <rPr>
        <strike/>
        <sz val="11"/>
        <color rgb="FFFF0000"/>
        <rFont val="Arial"/>
        <family val="2"/>
      </rPr>
      <t xml:space="preserve">of </t>
    </r>
    <r>
      <rPr>
        <sz val="11"/>
        <color theme="1"/>
        <rFont val="Arial"/>
        <family val="2"/>
      </rPr>
      <t xml:space="preserve">men at age 30.
</t>
    </r>
    <r>
      <rPr>
        <b/>
        <sz val="11"/>
        <color theme="1"/>
        <rFont val="Arial"/>
        <family val="2"/>
      </rPr>
      <t xml:space="preserve">Source: </t>
    </r>
    <r>
      <rPr>
        <sz val="11"/>
        <color theme="1"/>
        <rFont val="Arial"/>
        <family val="2"/>
      </rPr>
      <t>OECD. Table A11.1. See Annex 3 for notes (www.oecd.org/edu/eag2012).
Statlink</t>
    </r>
  </si>
  <si>
    <t>July 16</t>
  </si>
  <si>
    <t>AZ</t>
  </si>
  <si>
    <r>
      <t xml:space="preserve">Notes: </t>
    </r>
    <r>
      <rPr>
        <sz val="11"/>
        <color theme="1"/>
        <rFont val="Arial"/>
        <family val="2"/>
      </rPr>
      <t xml:space="preserve">Countries are ranked in descending order of the mean scales of Grade 8 students' attitudes towards equal rights for ethnic minorities, among those who have achieved Level 1 in civic knowledge. Mean ICCS scales are based on Rasch Partial Credit Model and the resulting weighted likelihood estimates (WLEs) were transformed into a metric with a mean of 50 and a standard deviation of 10. The Definitions section </t>
    </r>
    <r>
      <rPr>
        <sz val="11"/>
        <color rgb="FFFF0000"/>
        <rFont val="Arial"/>
        <family val="2"/>
      </rPr>
      <t xml:space="preserve">at the end of this indicator </t>
    </r>
    <r>
      <rPr>
        <sz val="11"/>
        <color theme="1"/>
        <rFont val="Arial"/>
        <family val="2"/>
      </rPr>
      <t xml:space="preserve">provides details of the ICCS scale.
</t>
    </r>
    <r>
      <rPr>
        <b/>
        <sz val="11"/>
        <color theme="1"/>
        <rFont val="Arial"/>
        <family val="2"/>
      </rPr>
      <t xml:space="preserve">Source: </t>
    </r>
    <r>
      <rPr>
        <sz val="11"/>
        <color theme="1"/>
        <rFont val="Arial"/>
        <family val="2"/>
      </rPr>
      <t>OECD. Table A11.4. See Annex 3 for notes (www.oecd.org/edu/eag2012).
Statlink</t>
    </r>
  </si>
  <si>
    <t>Indonésie</t>
  </si>
  <si>
    <t>Arabie saoudite</t>
  </si>
  <si>
    <t>Afrique du Sud</t>
  </si>
  <si>
    <t>Moyenne du G20</t>
  </si>
  <si>
    <t>HOMMES</t>
  </si>
  <si>
    <t>Tertiaire</t>
  </si>
  <si>
    <t>FEMMES</t>
  </si>
  <si>
    <t>UE</t>
  </si>
  <si>
    <t>Pourcentage d'adultes âgés de 25 à 64 ans, selon le niveau de formation</t>
  </si>
  <si>
    <t>Pas de contrôle</t>
  </si>
  <si>
    <t>Contrôle de l'âge et du sexe</t>
  </si>
  <si>
    <t>Contrôle de l'âge, du sexe et du revenu</t>
  </si>
  <si>
    <t>Total de l'OCDE</t>
  </si>
  <si>
    <t>Belgique (Fl.)</t>
  </si>
  <si>
    <t>Royaume-Uni (Angleterre)</t>
  </si>
  <si>
    <t>Femmes</t>
  </si>
  <si>
    <t>Tableau A11.1. Années supplémentaires d'espérance de vie à 30 ans, selon le niveau de formation et le sexe (2010)</t>
  </si>
  <si>
    <r>
      <t>Inférieur au 2</t>
    </r>
    <r>
      <rPr>
        <vertAlign val="superscript"/>
        <sz val="10"/>
        <color theme="1"/>
        <rFont val="Arial"/>
        <family val="2"/>
      </rPr>
      <t>e</t>
    </r>
    <r>
      <rPr>
        <sz val="10"/>
        <color theme="1"/>
        <rFont val="Arial"/>
        <family val="2"/>
      </rPr>
      <t xml:space="preserve"> cycle du secondaire</t>
    </r>
  </si>
  <si>
    <r>
      <t>2</t>
    </r>
    <r>
      <rPr>
        <vertAlign val="superscript"/>
        <sz val="10"/>
        <color theme="1"/>
        <rFont val="Arial"/>
        <family val="2"/>
      </rPr>
      <t>e</t>
    </r>
    <r>
      <rPr>
        <sz val="10"/>
        <color theme="1"/>
        <rFont val="Arial"/>
        <family val="2"/>
      </rPr>
      <t xml:space="preserve"> cycle du secondaire</t>
    </r>
  </si>
  <si>
    <t>Tableau A11.2. Taux de participation électorale de la population adulte, selon le niveau de formation et le groupe d'âge (2008 et 2010)</t>
  </si>
  <si>
    <t>Jeunes adultes (25-34 ans)</t>
  </si>
  <si>
    <t>Seniors (55-64 ans)</t>
  </si>
  <si>
    <t>Total (25-64 ans)</t>
  </si>
  <si>
    <t>Proportion d'adultes faisant état d'un engagement dans les activités sociales parmi les diplômés du deuxième cycle de l'enseignement secondaire</t>
  </si>
  <si>
    <r>
      <t>Différence de résultat entre un niveau de formation de 2</t>
    </r>
    <r>
      <rPr>
        <vertAlign val="superscript"/>
        <sz val="10"/>
        <color theme="1"/>
        <rFont val="Arial"/>
        <family val="2"/>
      </rPr>
      <t>e</t>
    </r>
    <r>
      <rPr>
        <sz val="10"/>
        <color theme="1"/>
        <rFont val="Arial"/>
        <family val="2"/>
      </rPr>
      <t> cycle du secondaire et un niveau de formation tertiaire</t>
    </r>
  </si>
  <si>
    <r>
      <t>Différence de résultat entre un niveau de formation inférieur au 2</t>
    </r>
    <r>
      <rPr>
        <vertAlign val="superscript"/>
        <sz val="10"/>
        <color theme="1"/>
        <rFont val="Arial"/>
        <family val="2"/>
      </rPr>
      <t>e</t>
    </r>
    <r>
      <rPr>
        <sz val="10"/>
        <color theme="1"/>
        <rFont val="Arial"/>
        <family val="2"/>
      </rPr>
      <t xml:space="preserve"> cycle du secondaire et un niveau de formation égal au 2</t>
    </r>
    <r>
      <rPr>
        <vertAlign val="superscript"/>
        <sz val="10"/>
        <color theme="1"/>
        <rFont val="Arial"/>
        <family val="2"/>
      </rPr>
      <t>e</t>
    </r>
    <r>
      <rPr>
        <sz val="10"/>
        <color theme="1"/>
        <rFont val="Arial"/>
        <family val="2"/>
      </rPr>
      <t> cycle du secondaire</t>
    </r>
  </si>
  <si>
    <t xml:space="preserve">Tableau A11.4. Score moyen des élèves sur l'échelle des attitudes envers l’égalité des droits des minorités ethniques, selon leur niveau de connaissances civiques (2009)  </t>
  </si>
  <si>
    <r>
      <t>Échelle moyenne des attitudes envers l’égalité des droits des minorités ethniques parmi les élèves de 8</t>
    </r>
    <r>
      <rPr>
        <i/>
        <vertAlign val="superscript"/>
        <sz val="10"/>
        <color theme="1"/>
        <rFont val="Arial"/>
        <family val="2"/>
      </rPr>
      <t>e</t>
    </r>
    <r>
      <rPr>
        <i/>
        <sz val="10"/>
        <color theme="1"/>
        <rFont val="Arial"/>
        <family val="2"/>
      </rPr>
      <t xml:space="preserve"> année, selon leur niveau de connaissances civiques (erreurs types entre parenthèses) </t>
    </r>
  </si>
  <si>
    <t>Total OCDE</t>
  </si>
  <si>
    <t>Niveau de connaissances civiques</t>
  </si>
  <si>
    <t>Sous le niveau 1</t>
  </si>
  <si>
    <t>Scores moyens</t>
  </si>
  <si>
    <t>Er. T.</t>
  </si>
  <si>
    <t>Niveau 1</t>
  </si>
  <si>
    <t>Niveau 2</t>
  </si>
  <si>
    <t>Niveau 3</t>
  </si>
  <si>
    <t>Tableau A11.5. (sur le web uniquement) Différences incrémentales dans la participation électorale et la satisfaction à l’égard de la vie à l’âge adulte liées à une élévation du niveau de formation (2010) (avec et sans contrôle de l’âge, du sexe et du revenu)</t>
  </si>
  <si>
    <r>
      <rPr>
        <b/>
        <sz val="10"/>
        <color theme="1"/>
        <rFont val="Arial"/>
        <family val="2"/>
      </rPr>
      <t>Remarques :</t>
    </r>
    <r>
      <rPr>
        <sz val="10"/>
        <color theme="1"/>
        <rFont val="Arial"/>
        <family val="2"/>
      </rPr>
      <t xml:space="preserve"> les calculs sont fondés sur la méthode des moindres carrés ordinaires parmi les adultes âgés de 25 à 64 ans. Les données dans les cellules grisées sont statistiquement significatives et différentes de zéro à un niveau de confiance de 95 %. Les modèles non linéaires (méthodes Probit) produisent des résultats similaires.
</t>
    </r>
    <r>
      <rPr>
        <b/>
        <sz val="10"/>
        <color theme="1"/>
        <rFont val="Arial"/>
        <family val="2"/>
      </rPr>
      <t>Source :</t>
    </r>
    <r>
      <rPr>
        <sz val="10"/>
        <color theme="1"/>
        <rFont val="Arial"/>
        <family val="2"/>
      </rPr>
      <t xml:space="preserve"> Enquête sociale européenne (ESS) de 2010 ; Enquête sociale générale (GSS) de 2008 pour le Canada et la Nouvelle-Zélande ; Lifelong Education Survey de 2010, KEDI, pour la Corée ; Current Population Survey (CPS) de 2008 pour les États-Unis. Voir les notes à l’annexe 3 (</t>
    </r>
    <r>
      <rPr>
        <i/>
        <sz val="10"/>
        <color theme="1"/>
        <rFont val="Arial"/>
        <family val="2"/>
      </rPr>
      <t>www.oecd.org/edu/eag2012</t>
    </r>
    <r>
      <rPr>
        <sz val="10"/>
        <color theme="1"/>
        <rFont val="Arial"/>
        <family val="2"/>
      </rPr>
      <t>).</t>
    </r>
  </si>
  <si>
    <t>Participation électorale</t>
  </si>
  <si>
    <t>Satisfaction à l'égard de la vie</t>
  </si>
  <si>
    <t>Graphique A11.1. Différences d'espérance de vie entre les individus âgés de 30 ans, selon le niveau de formation (2010)</t>
  </si>
  <si>
    <t>Graphique A11.3. Attitudes des élèves envers l’égalité des droits des minorités ethniques (2009)</t>
  </si>
  <si>
    <t>Hommes</t>
  </si>
  <si>
    <t>Années</t>
  </si>
  <si>
    <t>Pays-Bas5</t>
  </si>
  <si>
    <t>Italie2</t>
  </si>
  <si>
    <t>Irlande3</t>
  </si>
  <si>
    <t>États-Unis4</t>
  </si>
  <si>
    <t>Slovénie1</t>
  </si>
  <si>
    <t>Différences de participation électorale entre les seniors, selon le niveau de formation (55-64 ans)</t>
  </si>
  <si>
    <t>Différences de participation électorale entre les jeunes adultes, selon le niveau de formation (25-34 ans)</t>
  </si>
  <si>
    <r>
      <t>Différences d'espérance de vie entre les adultes diplômés de l'enseignement tertiaire et ceux dont le niveau de formation est inférieur au 2</t>
    </r>
    <r>
      <rPr>
        <vertAlign val="superscript"/>
        <sz val="10"/>
        <color theme="1"/>
        <rFont val="Arial"/>
        <family val="2"/>
      </rPr>
      <t>e</t>
    </r>
    <r>
      <rPr>
        <sz val="10"/>
        <color theme="1"/>
        <rFont val="Arial"/>
        <family val="2"/>
      </rPr>
      <t xml:space="preserve"> cycle du secondaire
Différences d'espérance de vie entre les adultes diplômés du 2</t>
    </r>
    <r>
      <rPr>
        <vertAlign val="superscript"/>
        <sz val="10"/>
        <color theme="1"/>
        <rFont val="Arial"/>
        <family val="2"/>
      </rPr>
      <t>e</t>
    </r>
    <r>
      <rPr>
        <sz val="10"/>
        <color theme="1"/>
        <rFont val="Arial"/>
        <family val="2"/>
      </rPr>
      <t xml:space="preserve"> cycle du secondaire et ceux dont le niveau de formation est inférieur à ce niveau d'enseignement</t>
    </r>
  </si>
  <si>
    <r>
      <rPr>
        <b/>
        <sz val="10"/>
        <color theme="1"/>
        <rFont val="Arial"/>
        <family val="2"/>
      </rPr>
      <t>Remarques :</t>
    </r>
    <r>
      <rPr>
        <sz val="10"/>
        <color theme="1"/>
        <rFont val="Arial"/>
        <family val="2"/>
      </rPr>
      <t xml:space="preserve"> les données présentées montrent les différences d'espérance de vie entre les individus de 30 ans, selon leur niveau de formation. 
1. Année de référence : 2009. 
2. Année de référence : 2008. 
3. Année de référence : 2006. 
4. Année de référence : 2005. 
5. Année de référence : 2007-10.
</t>
    </r>
    <r>
      <rPr>
        <i/>
        <sz val="10"/>
        <color theme="1"/>
        <rFont val="Arial"/>
        <family val="2"/>
      </rPr>
      <t xml:space="preserve">Les pays sont classés par ordre décroissant des différences d'espérance de vie entre les hommes âgés de 30 ans. </t>
    </r>
    <r>
      <rPr>
        <sz val="10"/>
        <color theme="1"/>
        <rFont val="Arial"/>
        <family val="2"/>
      </rPr>
      <t xml:space="preserve">
</t>
    </r>
    <r>
      <rPr>
        <b/>
        <sz val="10"/>
        <color theme="1"/>
        <rFont val="Arial"/>
        <family val="2"/>
      </rPr>
      <t xml:space="preserve">Source : </t>
    </r>
    <r>
      <rPr>
        <sz val="10"/>
        <color theme="1"/>
        <rFont val="Arial"/>
        <family val="2"/>
      </rPr>
      <t>OCDE. Tableau A11.1. Voir les notes à l'annexe 3 (</t>
    </r>
    <r>
      <rPr>
        <i/>
        <sz val="10"/>
        <color theme="1"/>
        <rFont val="Arial"/>
        <family val="2"/>
      </rPr>
      <t>www.oecd.org/edu/eag2012</t>
    </r>
    <r>
      <rPr>
        <sz val="10"/>
        <color theme="1"/>
        <rFont val="Arial"/>
        <family val="2"/>
      </rPr>
      <t xml:space="preserve">).
</t>
    </r>
  </si>
  <si>
    <r>
      <rPr>
        <b/>
        <sz val="10"/>
        <color theme="1"/>
        <rFont val="Arial"/>
        <family val="2"/>
      </rPr>
      <t>Graphique A11.1. Différences d'espérance de vie entre les individus âgés de 30 ans, selon le niveau de formation (2010)</t>
    </r>
    <r>
      <rPr>
        <sz val="10"/>
        <color theme="1"/>
        <rFont val="Arial"/>
        <family val="2"/>
      </rPr>
      <t xml:space="preserve">
</t>
    </r>
    <r>
      <rPr>
        <i/>
        <sz val="10"/>
        <color theme="1"/>
        <rFont val="Arial"/>
        <family val="2"/>
      </rPr>
      <t>Différences d'espérance de vie entre les adultes âgés de 30 ans diplômés de l'enseignement tertiaire et ceux dont le niveau de formation est inférieur au 2</t>
    </r>
    <r>
      <rPr>
        <i/>
        <vertAlign val="superscript"/>
        <sz val="10"/>
        <color theme="1"/>
        <rFont val="Arial"/>
        <family val="2"/>
      </rPr>
      <t>e</t>
    </r>
    <r>
      <rPr>
        <i/>
        <sz val="10"/>
        <color theme="1"/>
        <rFont val="Arial"/>
        <family val="2"/>
      </rPr>
      <t xml:space="preserve"> cycle du secondaire, selon le sexe </t>
    </r>
  </si>
  <si>
    <r>
      <rPr>
        <i/>
        <sz val="10"/>
        <color theme="1"/>
        <rFont val="Arial"/>
        <family val="2"/>
      </rPr>
      <t xml:space="preserve">Les pays sont classés par ordre décroissant de la proportion d'adultes âgés de 25 à 34 ans faisant état d'une participation électorale. </t>
    </r>
    <r>
      <rPr>
        <sz val="10"/>
        <color theme="1"/>
        <rFont val="Arial"/>
        <family val="2"/>
      </rPr>
      <t xml:space="preserve">
</t>
    </r>
    <r>
      <rPr>
        <b/>
        <sz val="10"/>
        <color theme="1"/>
        <rFont val="Arial"/>
        <family val="2"/>
      </rPr>
      <t>Source :</t>
    </r>
    <r>
      <rPr>
        <sz val="10"/>
        <color theme="1"/>
        <rFont val="Arial"/>
        <family val="2"/>
      </rPr>
      <t xml:space="preserve"> OCDE. Tableau A11.2. Voir les notes à l'annexe 3 (</t>
    </r>
    <r>
      <rPr>
        <i/>
        <sz val="10"/>
        <color theme="1"/>
        <rFont val="Arial"/>
        <family val="2"/>
      </rPr>
      <t>www.oecd.org/edu/eag2012</t>
    </r>
    <r>
      <rPr>
        <sz val="10"/>
        <color theme="1"/>
        <rFont val="Arial"/>
        <family val="2"/>
      </rPr>
      <t>).</t>
    </r>
  </si>
  <si>
    <t>Points de pourcentage</t>
  </si>
  <si>
    <t>Graphique A11.2. Différences de participation électorale dans la population adulte, selon le niveau de formation (2008, 2010)</t>
  </si>
  <si>
    <r>
      <rPr>
        <b/>
        <sz val="10"/>
        <color theme="1"/>
        <rFont val="Arial"/>
        <family val="2"/>
      </rPr>
      <t xml:space="preserve">Remarques : </t>
    </r>
    <r>
      <rPr>
        <sz val="10"/>
        <color theme="1"/>
        <rFont val="Arial"/>
        <family val="2"/>
      </rPr>
      <t>les pays sont classés par ordre décroissant des échelles moyennes d'attitudes envers l’égalité des droits des minorités ethniques des élèves de 8</t>
    </r>
    <r>
      <rPr>
        <vertAlign val="superscript"/>
        <sz val="10"/>
        <color theme="1"/>
        <rFont val="Arial"/>
        <family val="2"/>
      </rPr>
      <t>e</t>
    </r>
    <r>
      <rPr>
        <sz val="10"/>
        <color theme="1"/>
        <rFont val="Arial"/>
        <family val="2"/>
      </rPr>
      <t xml:space="preserve"> année se situant au niveau 1 de connaissances civiques. Les échelles moyennes ICCS se fondent sur le modèle de crédit partiel de Rasch et les estimations pondérées de la vraisemblance (</t>
    </r>
    <r>
      <rPr>
        <i/>
        <sz val="10"/>
        <color theme="1"/>
        <rFont val="Arial"/>
        <family val="2"/>
      </rPr>
      <t>weighted likelihood estimates</t>
    </r>
    <r>
      <rPr>
        <sz val="10"/>
        <color theme="1"/>
        <rFont val="Arial"/>
        <family val="2"/>
      </rPr>
      <t xml:space="preserve">, WLE) qui en résultent ont été converties au système métrique de sorte que la moyenne est égale à 50 et l’écart type, à 10. Pour une présentation plus détaillée de l’échelle ICCS, consulter la section « Définitions » à la fin de cet indicateur.
</t>
    </r>
    <r>
      <rPr>
        <b/>
        <sz val="10"/>
        <color theme="1"/>
        <rFont val="Arial"/>
        <family val="2"/>
      </rPr>
      <t xml:space="preserve">Source : </t>
    </r>
    <r>
      <rPr>
        <sz val="10"/>
        <color theme="1"/>
        <rFont val="Arial"/>
        <family val="2"/>
      </rPr>
      <t>OCDE. Tableau A11.4. Voir les notes à l'annexe 3 (</t>
    </r>
    <r>
      <rPr>
        <i/>
        <sz val="10"/>
        <color theme="1"/>
        <rFont val="Arial"/>
        <family val="2"/>
      </rPr>
      <t>www.oecd.org/edu/eag2012</t>
    </r>
    <r>
      <rPr>
        <sz val="10"/>
        <color theme="1"/>
        <rFont val="Arial"/>
        <family val="2"/>
      </rPr>
      <t xml:space="preserve">). </t>
    </r>
    <r>
      <rPr>
        <b/>
        <sz val="10"/>
        <color theme="1"/>
        <rFont val="Arial"/>
        <family val="2"/>
      </rPr>
      <t/>
    </r>
  </si>
  <si>
    <r>
      <rPr>
        <b/>
        <sz val="10"/>
        <color theme="1"/>
        <rFont val="Arial"/>
        <family val="2"/>
      </rPr>
      <t>Remarques :</t>
    </r>
    <r>
      <rPr>
        <sz val="10"/>
        <color theme="1"/>
        <rFont val="Arial"/>
        <family val="2"/>
      </rPr>
      <t xml:space="preserve"> les chiffres présentés dans la colonne « Sous le niveau 1 » correspondent aux échelles moyennes d’engagement civique des élèves de 8</t>
    </r>
    <r>
      <rPr>
        <vertAlign val="superscript"/>
        <sz val="10"/>
        <color theme="1"/>
        <rFont val="Arial"/>
        <family val="2"/>
      </rPr>
      <t>e</t>
    </r>
    <r>
      <rPr>
        <sz val="10"/>
        <color theme="1"/>
        <rFont val="Arial"/>
        <family val="2"/>
      </rPr>
      <t xml:space="preserve"> année (mesure dans laquelle ils sont favorables à ce que toutes les minorités ethniques jouissent des mêmes droits que le reste de la population) parmi les élèves se situant sous le niveau 1 de connaissances civiques. De même, les chiffres présentés dans les colonnes « Niveau 1 », « Niveau 2 » et « Niveau 3 » correspondent aux échelles moyennes de l’engagement civique des élèves parmi les élèves se situant au niveau 1, 2 ou 3 de connaissances civiques. La moyenne de l’UE21 correspond à la moyenne pondérée des pays membres de l’Union européenne qui sont également membres de l’OCDE, soit l’Autriche, la Belgique (Communauté flamande), le Danemark, l’Espagne, la Finlande, la Grèce, l’Irlande, l’Italie, le Luxembourg, les Pays-Bas, la Pologne, la République slovaque, la République tchèque, le Royaume-Uni (Angleterre), la Slovénie et la Suède. Les échelles moyennes ICCS se fondent sur le modèle de crédit partiel de Rasch et les estimations pondérées de la vraisemblance (</t>
    </r>
    <r>
      <rPr>
        <i/>
        <sz val="10"/>
        <color theme="1"/>
        <rFont val="Arial"/>
        <family val="2"/>
      </rPr>
      <t>weighted likelihood estimates</t>
    </r>
    <r>
      <rPr>
        <sz val="10"/>
        <color theme="1"/>
        <rFont val="Arial"/>
        <family val="2"/>
      </rPr>
      <t xml:space="preserve">, WLE) qui en résultent ont été converties au système métrique de sorte que la moyenne est égale à 50 et l’écart type, à 10. Pour une présentation plus détaillée de l’échelle ICCS, consulter la section « Définitions ».
</t>
    </r>
    <r>
      <rPr>
        <b/>
        <sz val="10"/>
        <color theme="1"/>
        <rFont val="Arial"/>
        <family val="2"/>
      </rPr>
      <t xml:space="preserve">Source : </t>
    </r>
    <r>
      <rPr>
        <sz val="10"/>
        <color theme="1"/>
        <rFont val="Arial"/>
        <family val="2"/>
      </rPr>
      <t>Enquête internationale de l’éducation à la citoyenneté (</t>
    </r>
    <r>
      <rPr>
        <i/>
        <sz val="10"/>
        <color theme="1"/>
        <rFont val="Arial"/>
        <family val="2"/>
      </rPr>
      <t>International Civic and Citizenship Education Study</t>
    </r>
    <r>
      <rPr>
        <sz val="10"/>
        <color theme="1"/>
        <rFont val="Arial"/>
        <family val="2"/>
      </rPr>
      <t>, ICCS). Voir les notes à l'annexe 3 (</t>
    </r>
    <r>
      <rPr>
        <i/>
        <sz val="10"/>
        <color theme="1"/>
        <rFont val="Arial"/>
        <family val="2"/>
      </rPr>
      <t>www.oecd.org/edu/eag2012</t>
    </r>
    <r>
      <rPr>
        <sz val="10"/>
        <color theme="1"/>
        <rFont val="Arial"/>
        <family val="2"/>
      </rPr>
      <t xml:space="preserve">). </t>
    </r>
    <r>
      <rPr>
        <b/>
        <sz val="10"/>
        <color theme="1"/>
        <rFont val="Arial"/>
        <family val="2"/>
      </rPr>
      <t/>
    </r>
  </si>
  <si>
    <t>Belgique (Fr.)</t>
  </si>
  <si>
    <r>
      <rPr>
        <b/>
        <sz val="10"/>
        <color theme="1"/>
        <rFont val="Arial"/>
        <family val="2"/>
      </rPr>
      <t xml:space="preserve">Remarques : </t>
    </r>
    <r>
      <rPr>
        <sz val="10"/>
        <color theme="1"/>
        <rFont val="Arial"/>
        <family val="2"/>
      </rPr>
      <t xml:space="preserve">les données du Canada proviennent de la moyenne des données de 1991 et de 2006. Une moyenne pondérée du « Niveau 3 (diplôme universitaire inférieur à la licence) » et du « Niveau 4 (diplôme universitaire de licence ou supérieur) » est utilisée pour le calcul des données de l'enseignement tertiaire ; les données de l'Irlande sont calculées sur la base d'une moyenne pondérée des données relatives aux individus âgés de 20 ans et de celles relatives aux individus âgés de 35 ans. Les données du recensement de 2006 sont utilisées pour calculer le total. Les données de l'Italie sont celles de 2008. Les données des Pays-Bas résultent de la moyenne de 2007-2010. Les données de la Slovénie sont celles de 2009. Les données des États-Unis sont celles de 2005 sur la base de données révisées et ajustées, cf. tableaux 8 et 9 sur </t>
    </r>
    <r>
      <rPr>
        <i/>
        <sz val="10"/>
        <color theme="1"/>
        <rFont val="Arial"/>
        <family val="2"/>
      </rPr>
      <t>http://www.cdc.gov/nchs/data/series/sr_02/sr02_151.pdf</t>
    </r>
    <r>
      <rPr>
        <sz val="10"/>
        <color theme="1"/>
        <rFont val="Arial"/>
        <family val="2"/>
      </rPr>
      <t xml:space="preserve">.      
</t>
    </r>
    <r>
      <rPr>
        <b/>
        <sz val="10"/>
        <color theme="1"/>
        <rFont val="Arial"/>
        <family val="2"/>
      </rPr>
      <t>Source :</t>
    </r>
    <r>
      <rPr>
        <sz val="10"/>
        <color theme="1"/>
        <rFont val="Arial"/>
        <family val="2"/>
      </rPr>
      <t xml:space="preserve"> EUROSTAT (2010) : </t>
    </r>
    <r>
      <rPr>
        <i/>
        <sz val="10"/>
        <color theme="1"/>
        <rFont val="Arial"/>
        <family val="2"/>
      </rPr>
      <t xml:space="preserve">http://epp.eurostat.ec.europa.eu/portal/page/portal/population/data/database </t>
    </r>
    <r>
      <rPr>
        <sz val="10"/>
        <color theme="1"/>
        <rFont val="Arial"/>
        <family val="2"/>
      </rPr>
      <t xml:space="preserve">; Statistique Canada (2012) : </t>
    </r>
    <r>
      <rPr>
        <i/>
        <sz val="10"/>
        <color theme="1"/>
        <rFont val="Arial"/>
        <family val="2"/>
      </rPr>
      <t>http://www5.statcan.gc.ca/cansim/home-accueil?lang=eng&amp;p2=50 </t>
    </r>
    <r>
      <rPr>
        <sz val="10"/>
        <color theme="1"/>
        <rFont val="Arial"/>
        <family val="2"/>
      </rPr>
      <t xml:space="preserve">; FitzGerald, Byre et Znuderl (2011) pour l'Irlande ; Centre pour le contrôle et la prévention des maladies (CDC) (2010) : </t>
    </r>
    <r>
      <rPr>
        <i/>
        <sz val="10"/>
        <color theme="1"/>
        <rFont val="Arial"/>
        <family val="2"/>
      </rPr>
      <t>http://www.cdc.gov/nchs/data/series/sr_02/sr02_151.pdf</t>
    </r>
    <r>
      <rPr>
        <sz val="10"/>
        <color theme="1"/>
        <rFont val="Arial"/>
        <family val="2"/>
      </rPr>
      <t xml:space="preserve"> pour les États-Unis. Voir les notes à l'annexe 3 (</t>
    </r>
    <r>
      <rPr>
        <i/>
        <sz val="10"/>
        <color theme="1"/>
        <rFont val="Arial"/>
        <family val="2"/>
      </rPr>
      <t>www.oecd.org/edu/eag2012</t>
    </r>
    <r>
      <rPr>
        <sz val="10"/>
        <color theme="1"/>
        <rFont val="Arial"/>
        <family val="2"/>
      </rPr>
      <t xml:space="preserve">).      
Statlink   </t>
    </r>
  </si>
  <si>
    <r>
      <rPr>
        <b/>
        <sz val="10"/>
        <rFont val="Arial"/>
        <family val="2"/>
      </rPr>
      <t>Remarques :</t>
    </r>
    <r>
      <rPr>
        <sz val="10"/>
        <rFont val="Arial"/>
        <family val="2"/>
      </rPr>
      <t xml:space="preserve"> les chiffres présentés dans la colonne « Inférieur au 2</t>
    </r>
    <r>
      <rPr>
        <vertAlign val="superscript"/>
        <sz val="10"/>
        <rFont val="Arial"/>
        <family val="2"/>
      </rPr>
      <t>e</t>
    </r>
    <r>
      <rPr>
        <sz val="10"/>
        <rFont val="Arial"/>
        <family val="2"/>
      </rPr>
      <t xml:space="preserve"> cycle du secondaire » correspondent à la proportion d'adultes dont le niveau de formation est inférieur au 2</t>
    </r>
    <r>
      <rPr>
        <vertAlign val="superscript"/>
        <sz val="10"/>
        <rFont val="Arial"/>
        <family val="2"/>
      </rPr>
      <t xml:space="preserve">e </t>
    </r>
    <r>
      <rPr>
        <sz val="10"/>
        <rFont val="Arial"/>
        <family val="2"/>
      </rPr>
      <t>cycle du secondaire faisant état d'une participation électorale. De même, les chiffres présentés dans les colonnes « 2</t>
    </r>
    <r>
      <rPr>
        <vertAlign val="superscript"/>
        <sz val="10"/>
        <rFont val="Arial"/>
        <family val="2"/>
      </rPr>
      <t>e</t>
    </r>
    <r>
      <rPr>
        <sz val="10"/>
        <rFont val="Arial"/>
        <family val="2"/>
      </rPr>
      <t xml:space="preserve"> cycle du secondaire » et « Tertiaire » correspondent à la proportion d'adultes diplômés du 2</t>
    </r>
    <r>
      <rPr>
        <vertAlign val="superscript"/>
        <sz val="10"/>
        <rFont val="Arial"/>
        <family val="2"/>
      </rPr>
      <t>e</t>
    </r>
    <r>
      <rPr>
        <sz val="10"/>
        <rFont val="Arial"/>
        <family val="2"/>
      </rPr>
      <t xml:space="preserve"> cycle de l'enseignement secondaire et de l'enseignement tertiaire faisant état d'une participation électorale. L'analyse inclut uniquement les personnes bénéficiant du droit de vote. Les pays où le suffrage est obligatoire sont inclus dans les données, à savoir la Belgique, la Grèce et la Turquie. Pour les pays où l’inscription en tant qu’électeur n’est pas obligatoire ou automatique (en Irlande et au Royaume-Uni, par exemple), les analyses portent sur les individus ayant potentiellement le droit de vote (soit les ressortissants nationaux) qu’ils soient inscrits ou non. Les données du Brésil concernant les seniors sont susceptibles d'être limitées par la taille de l'échantillon. 
</t>
    </r>
    <r>
      <rPr>
        <b/>
        <sz val="10"/>
        <rFont val="Arial"/>
        <family val="2"/>
      </rPr>
      <t>Source :</t>
    </r>
    <r>
      <rPr>
        <sz val="10"/>
        <rFont val="Arial"/>
        <family val="2"/>
      </rPr>
      <t xml:space="preserve"> Enquête sociale européenne (ESS) de 2008 et 2010 ; Enquête sociale générale (GSS) de 2008 pour le Canada ; Current Population Survey (CPS) de 2008 pour les États-Unis ; Estudo Eleitoral Brasileiro (ESEB) de 2010 – CESOP-UNICAMP. Voir les notes à l'annexe 3 (</t>
    </r>
    <r>
      <rPr>
        <i/>
        <sz val="10"/>
        <rFont val="Arial"/>
        <family val="2"/>
      </rPr>
      <t>www.oecd.org/edu/eag2012</t>
    </r>
    <r>
      <rPr>
        <sz val="10"/>
        <rFont val="Arial"/>
        <family val="2"/>
      </rPr>
      <t xml:space="preserve">). </t>
    </r>
  </si>
  <si>
    <t>Tableau A11.3. Différences incrémentales (en points de pourcentage) dans l’engagement dans les activités sociales, liées à une élévation du niveau de formation (2010) (avec et sans contrôle de l'âge, du sexe et du revenu)</t>
  </si>
  <si>
    <r>
      <rPr>
        <b/>
        <sz val="10"/>
        <color theme="1"/>
        <rFont val="Arial"/>
        <family val="2"/>
      </rPr>
      <t xml:space="preserve">Remarques : </t>
    </r>
    <r>
      <rPr>
        <sz val="10"/>
        <color theme="1"/>
        <rFont val="Arial"/>
        <family val="2"/>
      </rPr>
      <t xml:space="preserve">cet indicateur est dérivé des réponses des individus interrogés à la question de savoir à quelle fréquence ils participent à des activités sociales par comparaison avec des individus du même âge qu’eux. Par activités sociales, on entend les événements et rencontres auxquels les individus participent par choix et non par obligation ou pour des raisons professionnelles. Les individus ayant répondu qu'ils participaient à ces activités à une fréquence équivalente ou supérieure par comparaison aux autres sont considérés comme faisant preuve d'engagement. À l’exception des données de la première colonne, les calculs se fondent sur la méthode des moindres carrés ordinaires pour la population adulte âgée de 25 à 64 ans. Les données dans les cellules grisées sont statistiquement significatives et différentes de zéro à un niveau de confiance de 95 %. Les modèles non linéaires (méthodes Probit) produisent des résultats similaires. 
</t>
    </r>
    <r>
      <rPr>
        <b/>
        <sz val="10"/>
        <color theme="1"/>
        <rFont val="Arial"/>
        <family val="2"/>
      </rPr>
      <t>Source :</t>
    </r>
    <r>
      <rPr>
        <sz val="10"/>
        <color theme="1"/>
        <rFont val="Arial"/>
        <family val="2"/>
      </rPr>
      <t xml:space="preserve"> Enquête sociale européenne (ESS) de 2010. Voir les notes à l'annexe 3 (</t>
    </r>
    <r>
      <rPr>
        <i/>
        <sz val="10"/>
        <color theme="1"/>
        <rFont val="Arial"/>
        <family val="2"/>
      </rPr>
      <t>www.oecd.org/edu/eag2012</t>
    </r>
    <r>
      <rPr>
        <sz val="10"/>
        <color theme="1"/>
        <rFont val="Arial"/>
        <family val="2"/>
      </rPr>
      <t xml:space="preserve">).
</t>
    </r>
    <r>
      <rPr>
        <b/>
        <sz val="10"/>
        <color theme="1"/>
        <rFont val="Arial"/>
        <family val="2"/>
      </rPr>
      <t/>
    </r>
  </si>
  <si>
    <r>
      <rPr>
        <b/>
        <sz val="10"/>
        <color theme="1"/>
        <rFont val="Arial"/>
        <family val="2"/>
      </rPr>
      <t>Graphique A11.2. Différences de participation électorale dans la population adulte, selon le niveau de formation (2008, 2010)</t>
    </r>
    <r>
      <rPr>
        <sz val="10"/>
        <color theme="1"/>
        <rFont val="Arial"/>
        <family val="2"/>
      </rPr>
      <t xml:space="preserve">
</t>
    </r>
    <r>
      <rPr>
        <i/>
        <sz val="10"/>
        <color theme="1"/>
        <rFont val="Arial"/>
        <family val="2"/>
      </rPr>
      <t>Différences de participation électorale entre les jeunes adultes (25-34 ans) et les seniors (55-64 ans), selon le niveau de formation (niveau de formation tertiaire ou inférieur au 2</t>
    </r>
    <r>
      <rPr>
        <i/>
        <vertAlign val="superscript"/>
        <sz val="10"/>
        <color theme="1"/>
        <rFont val="Arial"/>
        <family val="2"/>
      </rPr>
      <t xml:space="preserve">e </t>
    </r>
    <r>
      <rPr>
        <i/>
        <sz val="10"/>
        <color theme="1"/>
        <rFont val="Arial"/>
        <family val="2"/>
      </rPr>
      <t>cycle du secondaire)</t>
    </r>
  </si>
  <si>
    <r>
      <t xml:space="preserve">Chart A11.1. </t>
    </r>
    <r>
      <rPr>
        <sz val="10"/>
        <color rgb="FFFF0000"/>
        <rFont val="Arial"/>
        <family val="2"/>
      </rPr>
      <t>Difference in life expectancy by educational attainment at age 30</t>
    </r>
    <r>
      <rPr>
        <sz val="10"/>
        <color theme="1"/>
        <rFont val="Arial"/>
        <family val="2"/>
      </rPr>
      <t xml:space="preserve"> </t>
    </r>
    <r>
      <rPr>
        <strike/>
        <sz val="10"/>
        <color theme="1"/>
        <rFont val="Arial"/>
        <family val="2"/>
      </rPr>
      <t>Life expectancy gaps between high and low educated at age 30</t>
    </r>
    <r>
      <rPr>
        <sz val="10"/>
        <color theme="1"/>
        <rFont val="Arial"/>
        <family val="2"/>
      </rPr>
      <t xml:space="preserve"> (2010)
Differences </t>
    </r>
    <r>
      <rPr>
        <strike/>
        <sz val="10"/>
        <color theme="1"/>
        <rFont val="Arial"/>
        <family val="2"/>
      </rPr>
      <t>in life expectancy</t>
    </r>
    <r>
      <rPr>
        <sz val="10"/>
        <color theme="1"/>
        <rFont val="Arial"/>
        <family val="2"/>
      </rPr>
      <t xml:space="preserve"> between those with 'tertiary eduation and higher' and 'below upper-secondary' education at age 30, by gender
</t>
    </r>
  </si>
  <si>
    <t>17 July and 20 July</t>
  </si>
  <si>
    <r>
      <rPr>
        <sz val="10"/>
        <color theme="1"/>
        <rFont val="Arial"/>
        <family val="2"/>
      </rPr>
      <t xml:space="preserve">Chart A11.2. </t>
    </r>
    <r>
      <rPr>
        <sz val="10"/>
        <color rgb="FFFF0000"/>
        <rFont val="Arial"/>
        <family val="2"/>
      </rPr>
      <t xml:space="preserve">Voting gaps between adults with high and low levels of education </t>
    </r>
    <r>
      <rPr>
        <strike/>
        <sz val="10"/>
        <color rgb="FFFF0000"/>
        <rFont val="Arial"/>
        <family val="2"/>
      </rPr>
      <t>Voting gaps between high and low educated adults</t>
    </r>
    <r>
      <rPr>
        <sz val="10"/>
        <color rgb="FFFF0000"/>
        <rFont val="Arial"/>
        <family val="2"/>
      </rPr>
      <t xml:space="preserve"> </t>
    </r>
    <r>
      <rPr>
        <sz val="10"/>
        <color theme="1"/>
        <rFont val="Arial"/>
        <family val="2"/>
      </rPr>
      <t>(2008, 2010)
Differences in voting rates between those with 'tertiary education' and 'below upper-secondary education' among younger adults (</t>
    </r>
    <r>
      <rPr>
        <strike/>
        <sz val="10"/>
        <color rgb="FFFF0000"/>
        <rFont val="Arial"/>
        <family val="2"/>
      </rPr>
      <t>at age</t>
    </r>
    <r>
      <rPr>
        <strike/>
        <sz val="10"/>
        <color theme="1"/>
        <rFont val="Arial"/>
        <family val="2"/>
      </rPr>
      <t xml:space="preserve"> </t>
    </r>
    <r>
      <rPr>
        <sz val="10"/>
        <color theme="1"/>
        <rFont val="Arial"/>
        <family val="2"/>
      </rPr>
      <t xml:space="preserve">25-34 </t>
    </r>
    <r>
      <rPr>
        <sz val="10"/>
        <color rgb="FFFF0000"/>
        <rFont val="Arial"/>
        <family val="2"/>
      </rPr>
      <t>year-olds)</t>
    </r>
    <r>
      <rPr>
        <sz val="10"/>
        <color theme="1"/>
        <rFont val="Arial"/>
        <family val="2"/>
      </rPr>
      <t xml:space="preserve"> and older adults</t>
    </r>
    <r>
      <rPr>
        <sz val="10"/>
        <color rgb="FFFF0000"/>
        <rFont val="Arial"/>
        <family val="2"/>
      </rPr>
      <t xml:space="preserve"> </t>
    </r>
    <r>
      <rPr>
        <sz val="10"/>
        <color theme="1"/>
        <rFont val="Arial"/>
        <family val="2"/>
      </rPr>
      <t>(</t>
    </r>
    <r>
      <rPr>
        <strike/>
        <sz val="10"/>
        <color rgb="FFFF0000"/>
        <rFont val="Arial"/>
        <family val="2"/>
      </rPr>
      <t>at age</t>
    </r>
    <r>
      <rPr>
        <strike/>
        <sz val="10"/>
        <color theme="1"/>
        <rFont val="Arial"/>
        <family val="2"/>
      </rPr>
      <t xml:space="preserve"> </t>
    </r>
    <r>
      <rPr>
        <sz val="10"/>
        <color theme="1"/>
        <rFont val="Arial"/>
        <family val="2"/>
      </rPr>
      <t>55-64</t>
    </r>
    <r>
      <rPr>
        <sz val="10"/>
        <color rgb="FFFF0000"/>
        <rFont val="Arial"/>
        <family val="2"/>
      </rPr>
      <t xml:space="preserve"> year-olds</t>
    </r>
    <r>
      <rPr>
        <sz val="10"/>
        <color theme="1"/>
        <rFont val="Arial"/>
        <family val="2"/>
      </rPr>
      <t>)</t>
    </r>
    <r>
      <rPr>
        <sz val="10"/>
        <color rgb="FFFF0000"/>
        <rFont val="Arial"/>
        <family val="2"/>
      </rPr>
      <t xml:space="preserve">
Also, please note that right part of the chart has changed but related table &amp; text are ok (just bars have changed).</t>
    </r>
  </si>
  <si>
    <r>
      <t>Younger (25-34 year</t>
    </r>
    <r>
      <rPr>
        <sz val="10"/>
        <color rgb="FFFF0000"/>
        <rFont val="Arial"/>
        <family val="2"/>
      </rPr>
      <t>s-</t>
    </r>
    <r>
      <rPr>
        <sz val="10"/>
        <color theme="1"/>
        <rFont val="Arial"/>
        <family val="2"/>
      </rPr>
      <t>old</t>
    </r>
    <r>
      <rPr>
        <strike/>
        <sz val="10"/>
        <color theme="1"/>
        <rFont val="Arial"/>
        <family val="2"/>
      </rPr>
      <t>s</t>
    </r>
    <r>
      <rPr>
        <sz val="10"/>
        <color theme="1"/>
        <rFont val="Arial"/>
        <family val="2"/>
      </rPr>
      <t>)</t>
    </r>
  </si>
  <si>
    <r>
      <t>Older (55-64 year</t>
    </r>
    <r>
      <rPr>
        <sz val="10"/>
        <color rgb="FFFF0000"/>
        <rFont val="Arial"/>
        <family val="2"/>
      </rPr>
      <t>s-</t>
    </r>
    <r>
      <rPr>
        <sz val="10"/>
        <color theme="1"/>
        <rFont val="Arial"/>
        <family val="2"/>
      </rPr>
      <t>old</t>
    </r>
    <r>
      <rPr>
        <strike/>
        <sz val="10"/>
        <color theme="1"/>
        <rFont val="Arial"/>
        <family val="2"/>
      </rPr>
      <t>s</t>
    </r>
    <r>
      <rPr>
        <sz val="10"/>
        <color theme="1"/>
        <rFont val="Arial"/>
        <family val="2"/>
      </rPr>
      <t>)</t>
    </r>
  </si>
  <si>
    <r>
      <t>Total (25-64 year</t>
    </r>
    <r>
      <rPr>
        <sz val="10"/>
        <color rgb="FFFF0000"/>
        <rFont val="Arial"/>
        <family val="2"/>
      </rPr>
      <t>s-</t>
    </r>
    <r>
      <rPr>
        <sz val="10"/>
        <color theme="1"/>
        <rFont val="Arial"/>
        <family val="2"/>
      </rPr>
      <t xml:space="preserve"> old</t>
    </r>
    <r>
      <rPr>
        <strike/>
        <sz val="10"/>
        <color theme="1"/>
        <rFont val="Arial"/>
        <family val="2"/>
      </rPr>
      <t>s</t>
    </r>
    <r>
      <rPr>
        <sz val="10"/>
        <color theme="1"/>
        <rFont val="Arial"/>
        <family val="2"/>
      </rPr>
      <t>)</t>
    </r>
  </si>
  <si>
    <r>
      <t>Percentage of 25-64 year</t>
    </r>
    <r>
      <rPr>
        <sz val="10"/>
        <color rgb="FFFF0000"/>
        <rFont val="Arial"/>
        <family val="2"/>
      </rPr>
      <t>s</t>
    </r>
    <r>
      <rPr>
        <sz val="10"/>
        <color theme="1"/>
        <rFont val="Arial"/>
        <family val="2"/>
      </rPr>
      <t>-old</t>
    </r>
    <r>
      <rPr>
        <strike/>
        <sz val="10"/>
        <color theme="1"/>
        <rFont val="Arial"/>
        <family val="2"/>
      </rPr>
      <t>s</t>
    </r>
    <r>
      <rPr>
        <sz val="10"/>
        <color theme="1"/>
        <rFont val="Arial"/>
        <family val="2"/>
      </rPr>
      <t>, by level of educational attainment</t>
    </r>
  </si>
  <si>
    <r>
      <t>Inférieur au 2</t>
    </r>
    <r>
      <rPr>
        <vertAlign val="superscript"/>
        <sz val="8"/>
        <rFont val="Arial"/>
        <family val="2"/>
      </rPr>
      <t>e</t>
    </r>
    <r>
      <rPr>
        <sz val="8"/>
        <rFont val="Arial"/>
        <family val="2"/>
      </rPr>
      <t xml:space="preserve"> cycle du secondaire</t>
    </r>
  </si>
  <si>
    <r>
      <t>2</t>
    </r>
    <r>
      <rPr>
        <vertAlign val="superscript"/>
        <sz val="8"/>
        <rFont val="Arial"/>
        <family val="2"/>
      </rPr>
      <t>e</t>
    </r>
    <r>
      <rPr>
        <sz val="8"/>
        <rFont val="Arial"/>
        <family val="2"/>
      </rPr>
      <t xml:space="preserve"> cycle du secondaire</t>
    </r>
  </si>
  <si>
    <r>
      <t>Différence de résultat entre un niveau de formation inférieur au 2</t>
    </r>
    <r>
      <rPr>
        <b/>
        <vertAlign val="superscript"/>
        <sz val="8"/>
        <rFont val="Arial"/>
        <family val="2"/>
      </rPr>
      <t>e</t>
    </r>
    <r>
      <rPr>
        <b/>
        <sz val="8"/>
        <rFont val="Arial"/>
        <family val="2"/>
      </rPr>
      <t xml:space="preserve"> cycle du secondaire et un niveau de formation égal au 2</t>
    </r>
    <r>
      <rPr>
        <b/>
        <vertAlign val="superscript"/>
        <sz val="8"/>
        <rFont val="Arial"/>
        <family val="2"/>
      </rPr>
      <t>e</t>
    </r>
    <r>
      <rPr>
        <b/>
        <sz val="8"/>
        <rFont val="Arial"/>
        <family val="2"/>
      </rPr>
      <t> cycle du secondaire</t>
    </r>
  </si>
  <si>
    <r>
      <t>Différence de résultat entre un niveau de formation de 2</t>
    </r>
    <r>
      <rPr>
        <b/>
        <vertAlign val="superscript"/>
        <sz val="8"/>
        <rFont val="Arial"/>
        <family val="2"/>
      </rPr>
      <t>e</t>
    </r>
    <r>
      <rPr>
        <b/>
        <sz val="8"/>
        <rFont val="Arial"/>
        <family val="2"/>
      </rPr>
      <t> cycle du secondaire et un niveau de formation tertiaire</t>
    </r>
  </si>
  <si>
    <r>
      <t>Échelle moyenne des attitudes envers l’égalité des droits des minorités ethniques parmi les élèves de 8</t>
    </r>
    <r>
      <rPr>
        <i/>
        <vertAlign val="superscript"/>
        <sz val="8"/>
        <rFont val="Arial"/>
        <family val="2"/>
      </rPr>
      <t>e</t>
    </r>
    <r>
      <rPr>
        <i/>
        <sz val="8"/>
        <rFont val="Arial"/>
        <family val="2"/>
      </rPr>
      <t xml:space="preserve"> année, selon leur niveau de connaissances civiques (erreurs types entre parenthèses) </t>
    </r>
  </si>
  <si>
    <r>
      <t>Différence de résultat entre un niveau de formation inférieur au 2</t>
    </r>
    <r>
      <rPr>
        <vertAlign val="superscript"/>
        <sz val="8"/>
        <rFont val="Arial"/>
        <family val="2"/>
      </rPr>
      <t>e</t>
    </r>
    <r>
      <rPr>
        <sz val="8"/>
        <rFont val="Arial"/>
        <family val="2"/>
      </rPr>
      <t xml:space="preserve"> cycle du secondaire et un niveau de formation égal au 2</t>
    </r>
    <r>
      <rPr>
        <vertAlign val="superscript"/>
        <sz val="8"/>
        <rFont val="Arial"/>
        <family val="2"/>
      </rPr>
      <t>e</t>
    </r>
    <r>
      <rPr>
        <sz val="8"/>
        <rFont val="Arial"/>
        <family val="2"/>
      </rPr>
      <t> cycle du secondaire</t>
    </r>
  </si>
  <si>
    <r>
      <t>Différence de résultat entre un niveau de formation de 2</t>
    </r>
    <r>
      <rPr>
        <vertAlign val="superscript"/>
        <sz val="8"/>
        <rFont val="Arial"/>
        <family val="2"/>
      </rPr>
      <t>e</t>
    </r>
    <r>
      <rPr>
        <sz val="8"/>
        <rFont val="Arial"/>
        <family val="2"/>
      </rPr>
      <t> cycle du secondaire et un niveau de formation tertiaire</t>
    </r>
  </si>
  <si>
    <r>
      <t>Remarques :</t>
    </r>
    <r>
      <rPr>
        <sz val="8"/>
        <rFont val="Arial"/>
        <family val="2"/>
      </rPr>
      <t xml:space="preserve"> les calculs sont fondés sur la méthode des moindres carrés ordinaires parmi les adultes âgés de 25 à 64 ans. Les données dans les cellules grisées sont statistiquement significatives et différentes de zéro à un niveau de confiance de 95 %. Les modèles non linéaires (méthodes Probit) produisent des résultats similaires.
</t>
    </r>
    <r>
      <rPr>
        <b/>
        <sz val="8"/>
        <rFont val="Arial"/>
        <family val="2"/>
      </rPr>
      <t>Source :</t>
    </r>
    <r>
      <rPr>
        <sz val="8"/>
        <rFont val="Arial"/>
        <family val="2"/>
      </rPr>
      <t xml:space="preserve"> Enquête sociale européenne (ESS) de 2010 ; Enquête sociale générale (GSS) de 2008 pour le Canada et la Nouvelle-Zélande ; Lifelong Education Survey de 2010, KEDI, pour la Corée ; Current Population Survey (CPS) de 2008 pour les États-Unis. Voir les notes à l’annexe 3 (</t>
    </r>
    <r>
      <rPr>
        <i/>
        <sz val="8"/>
        <rFont val="Arial"/>
        <family val="2"/>
      </rPr>
      <t>www.oecd.org/edu/eag2012</t>
    </r>
    <r>
      <rPr>
        <sz val="8"/>
        <rFont val="Arial"/>
        <family val="2"/>
      </rPr>
      <t>).</t>
    </r>
  </si>
  <si>
    <t>Échelle moyenne ICCS</t>
  </si>
  <si>
    <r>
      <rPr>
        <b/>
        <sz val="8"/>
        <rFont val="Arial"/>
        <family val="2"/>
      </rPr>
      <t>Notes:</t>
    </r>
    <r>
      <rPr>
        <i/>
        <sz val="8"/>
        <rFont val="Arial"/>
        <family val="2"/>
      </rPr>
      <t xml:space="preserve"> </t>
    </r>
    <r>
      <rPr>
        <sz val="8"/>
        <rFont val="Arial"/>
        <family val="2"/>
      </rPr>
      <t xml:space="preserve">Figures presented in the column "Below Level 1" describe the mean scales of Grade 8 students' civic engagement (i.e. express support for equal rights for all ethnic groups) among those who have scored "Below Level 1" in civic knowledge. Likewise, figures presented in the columns "Level 1", "Level 2" and "Level 3" describe the mean scales of students' civic engagement among those who have scored at "Level 1", "Level 2" and "Level 3" in civic knowledge. EU21 average represents weighted average of EU member countries that are also OECD countries. They include Austria, Belgium (Flanders), the Czech Republic, Denmark, Estonia, Finland, Greece, Ireland, Italy, Luxembourg, the Netherlands, Poland, the Slovak Republic, Slovenia, Spain, Sweden and the United Kingdom (England). Mean ICCS scales are based on Rasch Partical Credit Model, and the resulting weighted likelihood estimates (WLEs) were transformed into a metric with a mean of 50 and a standard deviation of 10. The </t>
    </r>
    <r>
      <rPr>
        <i/>
        <sz val="8"/>
        <rFont val="Arial"/>
        <family val="2"/>
      </rPr>
      <t xml:space="preserve">Definitions </t>
    </r>
    <r>
      <rPr>
        <sz val="8"/>
        <rFont val="Arial"/>
        <family val="2"/>
      </rPr>
      <t xml:space="preserve">section provides more details of the ICCS scale.
</t>
    </r>
    <r>
      <rPr>
        <b/>
        <sz val="8"/>
        <rFont val="Arial"/>
        <family val="2"/>
      </rPr>
      <t>Source</t>
    </r>
    <r>
      <rPr>
        <sz val="8"/>
        <rFont val="Arial"/>
        <family val="2"/>
      </rPr>
      <t>: International Civic and Citizenship Education Study (ICCS), 2009. See Annex 3 for notes (</t>
    </r>
    <r>
      <rPr>
        <i/>
        <sz val="8"/>
        <rFont val="Arial"/>
        <family val="2"/>
      </rPr>
      <t>www.oecd.org/edu/eag2012</t>
    </r>
    <r>
      <rPr>
        <sz val="8"/>
        <rFont val="Arial"/>
        <family val="2"/>
      </rPr>
      <t>).
Statlink</t>
    </r>
  </si>
  <si>
    <r>
      <rPr>
        <b/>
        <sz val="8"/>
        <rFont val="Arial"/>
        <family val="2"/>
      </rPr>
      <t xml:space="preserve">Notes: </t>
    </r>
    <r>
      <rPr>
        <sz val="8"/>
        <rFont val="Arial"/>
        <family val="2"/>
      </rPr>
      <t xml:space="preserve">Figures presented in the column “Below upper secondary education” describe the proportion of adults who have attained below upper secondary education reporting electoral participation. Likewise, figures presented in columns “Upper secondary education” and “Tertiary education” describe the proportion of adults who have attained upper secondary and tertiary education reporting electoral participation. The analysis is limited to adults who are eligible to vote. Countries with compulsory voting are included in the data, i.e. Belgium, Greece and Turkey. For countries with a voting registration requirement which is not enforced or automated (e.g. Ireland, the United Kingdom and the United States), the analysis includes those who are potentially eligible (e.g. are citizens of the country) but have not registered for voting. Data for Brazil for older age groups is likely to be affected by small cell size.
</t>
    </r>
    <r>
      <rPr>
        <b/>
        <sz val="8"/>
        <rFont val="Arial"/>
        <family val="2"/>
      </rPr>
      <t>Source:</t>
    </r>
    <r>
      <rPr>
        <sz val="8"/>
        <rFont val="Arial"/>
        <family val="2"/>
      </rPr>
      <t xml:space="preserve"> European Social Survey (ESS) 2008 and 2010; General Social Survey (GSS) 2008 for Canada; Current Population Survey (CPS) 2008 for the United States; Estudo Eleitoral Brasileiro (ESEB) 2010 – CESOP-UNICAMP. See Annex 3 for notes (</t>
    </r>
    <r>
      <rPr>
        <i/>
        <sz val="8"/>
        <rFont val="Arial"/>
        <family val="2"/>
      </rPr>
      <t>www.oecd.org/edu/eag2012</t>
    </r>
    <r>
      <rPr>
        <sz val="8"/>
        <rFont val="Arial"/>
        <family val="2"/>
      </rPr>
      <t xml:space="preserve">).
Statlink </t>
    </r>
  </si>
  <si>
    <r>
      <rPr>
        <b/>
        <sz val="8"/>
        <rFont val="Arial"/>
        <family val="2"/>
      </rPr>
      <t>Notes</t>
    </r>
    <r>
      <rPr>
        <sz val="8"/>
        <rFont val="Arial"/>
        <family val="2"/>
      </rPr>
      <t xml:space="preserve">: This indicator is based on a question 'Compared to other people of your age, how often would you say you take part in social activities?'. Social activities relate to events/encounters with other people, by choice and for enjoyment rather than for reasons of work or duty. Those responded that they take part in activities 'about the same’ or more are considered engaged. Except for the first column, calculations are based on ordinary least squares regressions among adults aged 25-64. Cells highlighted in grey are statistically significant and different from zero at the 5% level. Non-linear models (probit models) produce similar results.
</t>
    </r>
    <r>
      <rPr>
        <b/>
        <sz val="8"/>
        <rFont val="Arial"/>
        <family val="2"/>
      </rPr>
      <t>Source</t>
    </r>
    <r>
      <rPr>
        <sz val="8"/>
        <rFont val="Arial"/>
        <family val="2"/>
      </rPr>
      <t>: European Social Survey (ESS) 2010; See Annex 3 for notes (</t>
    </r>
    <r>
      <rPr>
        <i/>
        <sz val="8"/>
        <rFont val="Arial"/>
        <family val="2"/>
      </rPr>
      <t>www.oecd.org/edu/eag2012</t>
    </r>
    <r>
      <rPr>
        <sz val="8"/>
        <rFont val="Arial"/>
        <family val="2"/>
      </rPr>
      <t>).
Statlink</t>
    </r>
  </si>
  <si>
    <r>
      <t>Proportion d'adultes faisant état d'un engagement dans les activités sociales parmi les diplômés du 2</t>
    </r>
    <r>
      <rPr>
        <vertAlign val="superscript"/>
        <sz val="8"/>
        <rFont val="Arial"/>
        <family val="2"/>
      </rPr>
      <t>e</t>
    </r>
    <r>
      <rPr>
        <sz val="8"/>
        <rFont val="Arial"/>
        <family val="2"/>
      </rPr>
      <t xml:space="preserve"> cycle de l'enseignement secondaire</t>
    </r>
  </si>
  <si>
    <r>
      <t xml:space="preserve">Remarques : </t>
    </r>
    <r>
      <rPr>
        <sz val="8"/>
        <rFont val="Arial"/>
        <family val="2"/>
      </rPr>
      <t xml:space="preserve">cet indicateur est dérivé des réponses des individus interrogés à la question de savoir à quelle fréquence ils participent à des activités sociales par comparaison avec des individus du même âge qu’eux. Par activités sociales, on entend les événements et rencontres auxquels les individus participent par choix et non par obligation ou pour des raisons professionnelles. Les individus ayant répondu qu'ils participaient à ces activités à une fréquence équivalente ou supérieure par comparaison aux autres sont considérés comme faisant preuve d'engagement. À l’exception des données de la première colonne, les calculs se fondent sur la méthode des moindres carrés ordinaires pour la population adulte âgée de 25 à 64 ans. Les données dans les cellules grisées sont statistiquement significatives et différentes de zéro à un niveau de confiance de 95 %. Les modèles non linéaires (méthodes Probit) produisent des résultats similaires. 
</t>
    </r>
    <r>
      <rPr>
        <b/>
        <sz val="8"/>
        <rFont val="Arial"/>
        <family val="2"/>
      </rPr>
      <t xml:space="preserve">Source : </t>
    </r>
    <r>
      <rPr>
        <sz val="8"/>
        <rFont val="Arial"/>
        <family val="2"/>
      </rPr>
      <t>Enquête sociale européenne (ESS) de 2010. Voir les notes à l'annexe 3 (</t>
    </r>
    <r>
      <rPr>
        <i/>
        <sz val="8"/>
        <rFont val="Arial"/>
        <family val="2"/>
      </rPr>
      <t>www.oecd.org/edu/eag2012</t>
    </r>
    <r>
      <rPr>
        <sz val="8"/>
        <rFont val="Arial"/>
        <family val="2"/>
      </rPr>
      <t xml:space="preserve">).
</t>
    </r>
  </si>
  <si>
    <r>
      <t xml:space="preserve">Remarques : </t>
    </r>
    <r>
      <rPr>
        <sz val="8"/>
        <rFont val="Arial"/>
        <family val="2"/>
      </rPr>
      <t xml:space="preserve">les données du Canada proviennent de la moyenne des données de 1991 et de 2006. Une moyenne pondérée du « Niveau 3 (diplôme universitaire inférieur à la licence) » et du « Niveau 4 (diplôme universitaire de licence ou supérieur) » est utilisée pour le calcul des données de l'enseignement tertiaire. Les données de l'Irlande sont calculées sur la base d'une moyenne pondérée des données relatives aux individus âgés de 20 ans et de celles relatives aux individus âgés de 35 ans. Les données du recensement de 2006 sont utilisées pour calculer le total. Les données de l'Italie sont celles de 2008. Les données des Pays-Bas résultent de la moyenne de 2007-10. Les données de la Slovénie sont celles de 2009. Les données des États-Unis sont celles de 2005 sur la base de données révisées et ajustées, cf. tableaux 8 et 9 sur </t>
    </r>
    <r>
      <rPr>
        <i/>
        <sz val="8"/>
        <rFont val="Arial"/>
        <family val="2"/>
      </rPr>
      <t>www.cdc.gov/nchs/data/series/sr_02/sr02_151.pdf</t>
    </r>
    <r>
      <rPr>
        <sz val="8"/>
        <rFont val="Arial"/>
        <family val="2"/>
      </rPr>
      <t xml:space="preserve">.      
</t>
    </r>
    <r>
      <rPr>
        <b/>
        <sz val="8"/>
        <rFont val="Arial"/>
        <family val="2"/>
      </rPr>
      <t>Source :</t>
    </r>
    <r>
      <rPr>
        <sz val="8"/>
        <rFont val="Arial"/>
        <family val="2"/>
      </rPr>
      <t xml:space="preserve"> EUROSTAT (2010) : </t>
    </r>
    <r>
      <rPr>
        <i/>
        <sz val="8"/>
        <rFont val="Arial"/>
        <family val="2"/>
      </rPr>
      <t xml:space="preserve">http://epp.eurostat.ec.europa.eu/portal/page/portal/population/data/database </t>
    </r>
    <r>
      <rPr>
        <sz val="8"/>
        <rFont val="Arial"/>
        <family val="2"/>
      </rPr>
      <t xml:space="preserve">; Statistique Canada (2012) : </t>
    </r>
    <r>
      <rPr>
        <i/>
        <sz val="8"/>
        <rFont val="Arial"/>
        <family val="2"/>
      </rPr>
      <t>www5.statcan.gc.ca/cansim/home-accueil?lang=eng&amp;p2=50 </t>
    </r>
    <r>
      <rPr>
        <sz val="8"/>
        <rFont val="Arial"/>
        <family val="2"/>
      </rPr>
      <t xml:space="preserve">; FitzGerald, Byre et Znuderl (2011) pour l'Irlande ; Centre pour le contrôle et la prévention des maladies (CDC) (2010) : </t>
    </r>
    <r>
      <rPr>
        <i/>
        <sz val="8"/>
        <rFont val="Arial"/>
        <family val="2"/>
      </rPr>
      <t>www.cdc.gov/nchs/data/series/sr_02/sr02_151.pdf</t>
    </r>
    <r>
      <rPr>
        <sz val="8"/>
        <rFont val="Arial"/>
        <family val="2"/>
      </rPr>
      <t xml:space="preserve"> pour les États-Unis. Voir les notes à l'annexe 3 (</t>
    </r>
    <r>
      <rPr>
        <i/>
        <sz val="8"/>
        <rFont val="Arial"/>
        <family val="2"/>
      </rPr>
      <t>www.oecd.org/edu/eag2012</t>
    </r>
    <r>
      <rPr>
        <sz val="8"/>
        <rFont val="Arial"/>
        <family val="2"/>
      </rPr>
      <t xml:space="preserve">).      
Statlink   </t>
    </r>
  </si>
  <si>
    <r>
      <t>Remarques :</t>
    </r>
    <r>
      <rPr>
        <sz val="8"/>
        <rFont val="Arial"/>
        <family val="2"/>
      </rPr>
      <t xml:space="preserve"> les chiffres présentés dans la colonne « Inférieur au 2</t>
    </r>
    <r>
      <rPr>
        <vertAlign val="superscript"/>
        <sz val="8"/>
        <rFont val="Arial"/>
        <family val="2"/>
      </rPr>
      <t>e</t>
    </r>
    <r>
      <rPr>
        <sz val="8"/>
        <rFont val="Arial"/>
        <family val="2"/>
      </rPr>
      <t xml:space="preserve"> cycle du secondaire » correspondent à la proportion d'adultes dont le niveau de formation est inférieur au 2</t>
    </r>
    <r>
      <rPr>
        <vertAlign val="superscript"/>
        <sz val="8"/>
        <rFont val="Arial"/>
        <family val="2"/>
      </rPr>
      <t xml:space="preserve">e </t>
    </r>
    <r>
      <rPr>
        <sz val="8"/>
        <rFont val="Arial"/>
        <family val="2"/>
      </rPr>
      <t>cycle du secondaire faisant état d'une participation électorale. De même, les chiffres présentés dans les colonnes « 2</t>
    </r>
    <r>
      <rPr>
        <vertAlign val="superscript"/>
        <sz val="8"/>
        <rFont val="Arial"/>
        <family val="2"/>
      </rPr>
      <t>e</t>
    </r>
    <r>
      <rPr>
        <sz val="8"/>
        <rFont val="Arial"/>
        <family val="2"/>
      </rPr>
      <t xml:space="preserve"> cycle du secondaire » et « Tertiaire » correspondent à la proportion d'adultes diplômés du 2</t>
    </r>
    <r>
      <rPr>
        <vertAlign val="superscript"/>
        <sz val="8"/>
        <rFont val="Arial"/>
        <family val="2"/>
      </rPr>
      <t>e</t>
    </r>
    <r>
      <rPr>
        <sz val="8"/>
        <rFont val="Arial"/>
        <family val="2"/>
      </rPr>
      <t xml:space="preserve"> cycle de l'enseignement secondaire et de l'enseignement tertiaire faisant état d'une participation électorale. L'analyse inclut uniquement les personnes bénéficiant du droit de vote. Les pays où le suffrage est obligatoire sont inclus dans les données, à savoir la Belgique, la Grèce et la Turquie. Pour les pays où l’inscription en tant qu’électeur n’est pas obligatoire ou automatique (aux États-Unis, en Irlande, au Royaume-Uni, par exemple), les analyses portent sur les individus ayant potentiellement le droit de vote (soit les ressortissants nationaux) qu’ils soient inscrits ou non. Les données du Brésil concernant les seniors sont susceptibles d'être limitées par la taille de l'échantillon. 
</t>
    </r>
    <r>
      <rPr>
        <b/>
        <sz val="8"/>
        <rFont val="Arial"/>
        <family val="2"/>
      </rPr>
      <t>Source :</t>
    </r>
    <r>
      <rPr>
        <sz val="8"/>
        <rFont val="Arial"/>
        <family val="2"/>
      </rPr>
      <t xml:space="preserve"> Enquête sociale européenne (ESS) de 2008 et 2010 ; Enquête sociale générale (GSS) de 2008 pour le Canada ; Current Population Survey (CPS) de 2008 pour les États-Unis ; Estudo Eleitoral Brasileiro (ESEB) de 2010 – CESOP-UNICAMP. Voir les notes à l'annexe 3 (</t>
    </r>
    <r>
      <rPr>
        <i/>
        <sz val="8"/>
        <rFont val="Arial"/>
        <family val="2"/>
      </rPr>
      <t>www.oecd.org/edu/eag2012</t>
    </r>
    <r>
      <rPr>
        <sz val="8"/>
        <rFont val="Arial"/>
        <family val="2"/>
      </rPr>
      <t xml:space="preserve">). </t>
    </r>
  </si>
  <si>
    <r>
      <rPr>
        <b/>
        <sz val="8"/>
        <rFont val="Arial"/>
        <family val="2"/>
      </rPr>
      <t>Remarques :</t>
    </r>
    <r>
      <rPr>
        <sz val="8"/>
        <rFont val="Arial"/>
        <family val="2"/>
      </rPr>
      <t xml:space="preserve"> les chiffres présentés dans la colonne « Sous le niveau 1 » correspondent aux échelles moyennes d’engagement civique des élèves de 8</t>
    </r>
    <r>
      <rPr>
        <vertAlign val="superscript"/>
        <sz val="8"/>
        <rFont val="Arial"/>
        <family val="2"/>
      </rPr>
      <t>e</t>
    </r>
    <r>
      <rPr>
        <sz val="8"/>
        <rFont val="Arial"/>
        <family val="2"/>
      </rPr>
      <t xml:space="preserve"> année (mesure dans laquelle ils sont favorables à ce que toutes les minorités ethniques jouissent des mêmes droits que le reste de la population) parmi les élèves se situant sous le niveau 1 de connaissances civiques. De même, les chiffres présentés dans les colonnes « Niveau 1 », « Niveau 2 » et « Niveau 3 » correspondent aux échelles moyennes de l’engagement civique des élèves parmi les élèves se situant au niveau 1, 2 ou 3 de connaissances civiques. La moyenne de l’UE21 correspond à la moyenne pondérée des pays membres de l’Union européenne qui sont également membres de l’OCDE, soit l’Autriche, la Belgique (Communauté flamande), le Danemark, l’Espagne, l'Estonie, la Finlande, la Grèce, l’Irlande, l’Italie, le Luxembourg, les Pays-Bas, la Pologne, la République slovaque, la République tchèque, le Royaume-Uni (Angleterre), la Slovénie et la Suède. Les échelles moyennes ICCS se fondent sur le modèle de crédit partiel de Rasch et les estimations pondérées de la vraisemblance (</t>
    </r>
    <r>
      <rPr>
        <i/>
        <sz val="8"/>
        <rFont val="Arial"/>
        <family val="2"/>
      </rPr>
      <t>weighted likelihood estimates</t>
    </r>
    <r>
      <rPr>
        <sz val="8"/>
        <rFont val="Arial"/>
        <family val="2"/>
      </rPr>
      <t xml:space="preserve">, WLE) qui en résultent ont été converties au système métrique de sorte que la moyenne est égale à 50 et l’écart type, à 10. Pour une présentation plus détaillée de l’échelle ICCS, consulter la section « Définitions ».
</t>
    </r>
    <r>
      <rPr>
        <b/>
        <sz val="8"/>
        <rFont val="Arial"/>
        <family val="2"/>
      </rPr>
      <t xml:space="preserve">Source : </t>
    </r>
    <r>
      <rPr>
        <sz val="8"/>
        <rFont val="Arial"/>
        <family val="2"/>
      </rPr>
      <t>Enquête internationale de l’éducation à la citoyenneté (International Civic and Citizenship Education Study, ICCS). Voir les notes à l'annexe 3 (</t>
    </r>
    <r>
      <rPr>
        <i/>
        <sz val="8"/>
        <rFont val="Arial"/>
        <family val="2"/>
      </rPr>
      <t>www.oecd.org/edu/eag2012</t>
    </r>
    <r>
      <rPr>
        <sz val="8"/>
        <rFont val="Arial"/>
        <family val="2"/>
      </rPr>
      <t xml:space="preserve">). </t>
    </r>
  </si>
</sst>
</file>

<file path=xl/styles.xml><?xml version="1.0" encoding="utf-8"?>
<styleSheet xmlns="http://schemas.openxmlformats.org/spreadsheetml/2006/main">
  <numFmts count="7">
    <numFmt numFmtId="164" formatCode="_(* #,##0.00_);_(* \(#,##0.00\);_(* &quot;-&quot;??_);_(@_)"/>
    <numFmt numFmtId="165" formatCode="0.000"/>
    <numFmt numFmtId="166" formatCode="0.0"/>
    <numFmt numFmtId="167" formatCode="\(0.0\)"/>
    <numFmt numFmtId="168" formatCode="0.0000"/>
    <numFmt numFmtId="169" formatCode="#,##0.0"/>
    <numFmt numFmtId="170" formatCode="[=0]0.0\ \ ;[&lt;0.05]\ \ &quot;n.  &quot;;0.0\ \ ;@\ \ "/>
  </numFmts>
  <fonts count="70">
    <font>
      <sz val="10"/>
      <color theme="1"/>
      <name val="Arial"/>
      <family val="2"/>
    </font>
    <font>
      <sz val="10"/>
      <color indexed="8"/>
      <name val="Arial"/>
      <family val="2"/>
    </font>
    <font>
      <sz val="8"/>
      <color indexed="8"/>
      <name val="Arial"/>
      <family val="2"/>
    </font>
    <font>
      <b/>
      <sz val="8"/>
      <name val="Arial"/>
      <family val="2"/>
    </font>
    <font>
      <i/>
      <sz val="8"/>
      <name val="Arial"/>
      <family val="2"/>
    </font>
    <font>
      <sz val="8"/>
      <name val="Arial"/>
      <family val="2"/>
    </font>
    <font>
      <b/>
      <i/>
      <sz val="8"/>
      <name val="Arial"/>
      <family val="2"/>
    </font>
    <font>
      <b/>
      <sz val="8.5"/>
      <color indexed="12"/>
      <name val="MS Sans Serif"/>
      <family val="2"/>
    </font>
    <font>
      <sz val="10"/>
      <name val="Arial"/>
      <family val="2"/>
    </font>
    <font>
      <b/>
      <sz val="8"/>
      <color indexed="12"/>
      <name val="Arial"/>
      <family val="2"/>
    </font>
    <font>
      <sz val="10"/>
      <color indexed="8"/>
      <name val="MS Sans Serif"/>
      <family val="2"/>
    </font>
    <font>
      <sz val="10"/>
      <color indexed="8"/>
      <name val="Arial"/>
      <family val="2"/>
    </font>
    <font>
      <b/>
      <sz val="8"/>
      <color indexed="8"/>
      <name val="MS Sans Serif"/>
      <family val="2"/>
    </font>
    <font>
      <u/>
      <sz val="7.5"/>
      <color indexed="12"/>
      <name val="Courier"/>
      <family val="3"/>
    </font>
    <font>
      <b/>
      <sz val="10"/>
      <name val="Arial"/>
      <family val="2"/>
    </font>
    <font>
      <sz val="8"/>
      <name val="Arial"/>
      <family val="2"/>
      <charset val="238"/>
    </font>
    <font>
      <b/>
      <u/>
      <sz val="10"/>
      <color indexed="8"/>
      <name val="MS Sans Serif"/>
      <family val="2"/>
    </font>
    <font>
      <b/>
      <sz val="8.5"/>
      <color indexed="8"/>
      <name val="MS Sans Serif"/>
      <family val="2"/>
    </font>
    <font>
      <sz val="8"/>
      <color indexed="8"/>
      <name val="MS Sans Serif"/>
      <family val="2"/>
    </font>
    <font>
      <sz val="10"/>
      <name val="Courier"/>
      <family val="3"/>
    </font>
    <font>
      <b/>
      <u/>
      <sz val="8.5"/>
      <color indexed="8"/>
      <name val="MS Sans Serif"/>
      <family val="2"/>
    </font>
    <font>
      <b/>
      <sz val="8"/>
      <color indexed="8"/>
      <name val="Arial"/>
      <family val="2"/>
    </font>
    <font>
      <sz val="11"/>
      <name val="Arial"/>
      <family val="2"/>
    </font>
    <font>
      <sz val="11"/>
      <name val="Times New Roman"/>
      <family val="1"/>
    </font>
    <font>
      <i/>
      <sz val="8"/>
      <color indexed="8"/>
      <name val="Arial"/>
      <family val="2"/>
    </font>
    <font>
      <b/>
      <i/>
      <sz val="8"/>
      <color indexed="8"/>
      <name val="Arial"/>
      <family val="2"/>
    </font>
    <font>
      <b/>
      <sz val="10"/>
      <color indexed="8"/>
      <name val="Arial"/>
      <family val="2"/>
    </font>
    <font>
      <sz val="8"/>
      <color indexed="10"/>
      <name val="Arial"/>
      <family val="2"/>
    </font>
    <font>
      <i/>
      <sz val="10"/>
      <name val="Arial"/>
      <family val="2"/>
    </font>
    <font>
      <i/>
      <vertAlign val="superscript"/>
      <sz val="10"/>
      <name val="Arial"/>
      <family val="2"/>
    </font>
    <font>
      <i/>
      <sz val="10"/>
      <color indexed="8"/>
      <name val="Arial"/>
      <family val="2"/>
    </font>
    <font>
      <u/>
      <sz val="8.5"/>
      <color theme="10"/>
      <name val="Arial"/>
      <family val="2"/>
    </font>
    <font>
      <sz val="8"/>
      <color theme="1"/>
      <name val="Arial"/>
      <family val="2"/>
    </font>
    <font>
      <sz val="11"/>
      <color theme="1"/>
      <name val="Calibri"/>
      <family val="2"/>
      <scheme val="minor"/>
    </font>
    <font>
      <sz val="10"/>
      <color rgb="FFFF0000"/>
      <name val="Arial"/>
      <family val="2"/>
    </font>
    <font>
      <b/>
      <sz val="8"/>
      <color theme="1"/>
      <name val="Arial"/>
      <family val="2"/>
    </font>
    <font>
      <sz val="10"/>
      <color theme="1"/>
      <name val="Times New Roman"/>
      <family val="1"/>
    </font>
    <font>
      <sz val="11"/>
      <color theme="1"/>
      <name val="Times New Roman"/>
      <family val="1"/>
    </font>
    <font>
      <i/>
      <sz val="8"/>
      <color theme="1"/>
      <name val="Arial"/>
      <family val="2"/>
    </font>
    <font>
      <sz val="8"/>
      <color rgb="FF000000"/>
      <name val="Arial"/>
      <family val="2"/>
    </font>
    <font>
      <i/>
      <sz val="8"/>
      <color rgb="FF000000"/>
      <name val="Arial"/>
      <family val="2"/>
    </font>
    <font>
      <b/>
      <sz val="10"/>
      <color rgb="FF000000"/>
      <name val="Arial"/>
      <family val="2"/>
    </font>
    <font>
      <sz val="8"/>
      <color rgb="FFFF0000"/>
      <name val="Arial"/>
      <family val="2"/>
    </font>
    <font>
      <b/>
      <sz val="8"/>
      <color rgb="FFFF0000"/>
      <name val="Arial"/>
      <family val="2"/>
    </font>
    <font>
      <b/>
      <i/>
      <sz val="8"/>
      <color rgb="FFFF0000"/>
      <name val="Arial"/>
      <family val="2"/>
    </font>
    <font>
      <i/>
      <sz val="10"/>
      <color rgb="FF000000"/>
      <name val="Arial"/>
      <family val="2"/>
    </font>
    <font>
      <b/>
      <sz val="12"/>
      <color theme="1"/>
      <name val="Arial"/>
      <family val="2"/>
    </font>
    <font>
      <sz val="11"/>
      <color theme="1"/>
      <name val="Arial"/>
      <family val="2"/>
    </font>
    <font>
      <b/>
      <sz val="11"/>
      <color theme="1"/>
      <name val="Arial"/>
      <family val="2"/>
    </font>
    <font>
      <i/>
      <sz val="11"/>
      <color theme="1"/>
      <name val="Arial"/>
      <family val="2"/>
    </font>
    <font>
      <b/>
      <i/>
      <sz val="8"/>
      <color theme="1"/>
      <name val="Arial"/>
      <family val="2"/>
    </font>
    <font>
      <b/>
      <sz val="12"/>
      <color theme="0"/>
      <name val="Arial"/>
      <family val="2"/>
    </font>
    <font>
      <sz val="10"/>
      <name val="Times New Roman"/>
      <family val="1"/>
    </font>
    <font>
      <b/>
      <sz val="12"/>
      <color rgb="FFFF0000"/>
      <name val="Arial"/>
      <family val="2"/>
    </font>
    <font>
      <sz val="11"/>
      <color theme="1"/>
      <name val="Calibri"/>
      <family val="2"/>
    </font>
    <font>
      <strike/>
      <sz val="11"/>
      <color theme="1"/>
      <name val="Arial"/>
      <family val="2"/>
    </font>
    <font>
      <strike/>
      <sz val="11"/>
      <color rgb="FFFF0000"/>
      <name val="Arial"/>
      <family val="2"/>
    </font>
    <font>
      <sz val="11"/>
      <color rgb="FFFF0000"/>
      <name val="Arial"/>
      <family val="2"/>
    </font>
    <font>
      <b/>
      <sz val="10"/>
      <color theme="0"/>
      <name val="Arial"/>
      <family val="2"/>
    </font>
    <font>
      <b/>
      <sz val="10"/>
      <color theme="1"/>
      <name val="Arial"/>
      <family val="2"/>
    </font>
    <font>
      <i/>
      <sz val="10"/>
      <color theme="1"/>
      <name val="Arial"/>
      <family val="2"/>
    </font>
    <font>
      <vertAlign val="superscript"/>
      <sz val="10"/>
      <color theme="1"/>
      <name val="Arial"/>
      <family val="2"/>
    </font>
    <font>
      <vertAlign val="superscript"/>
      <sz val="10"/>
      <name val="Arial"/>
      <family val="2"/>
    </font>
    <font>
      <i/>
      <vertAlign val="superscript"/>
      <sz val="10"/>
      <color theme="1"/>
      <name val="Arial"/>
      <family val="2"/>
    </font>
    <font>
      <strike/>
      <sz val="10"/>
      <color theme="1"/>
      <name val="Arial"/>
      <family val="2"/>
    </font>
    <font>
      <strike/>
      <sz val="10"/>
      <color rgb="FFFF0000"/>
      <name val="Arial"/>
      <family val="2"/>
    </font>
    <font>
      <vertAlign val="superscript"/>
      <sz val="8"/>
      <name val="Arial"/>
      <family val="2"/>
    </font>
    <font>
      <b/>
      <vertAlign val="superscript"/>
      <sz val="8"/>
      <name val="Arial"/>
      <family val="2"/>
    </font>
    <font>
      <i/>
      <vertAlign val="superscript"/>
      <sz val="8"/>
      <name val="Arial"/>
      <family val="2"/>
    </font>
    <font>
      <sz val="9"/>
      <color rgb="FF000000"/>
      <name val="MS Shell Dlg 2"/>
    </font>
  </fonts>
  <fills count="19">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FFFF00"/>
        <bgColor theme="4" tint="0.79998168889431442"/>
      </patternFill>
    </fill>
  </fills>
  <borders count="28">
    <border>
      <left/>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39">
    <xf numFmtId="0" fontId="0" fillId="0" borderId="0"/>
    <xf numFmtId="0" fontId="5" fillId="2" borderId="1"/>
    <xf numFmtId="0" fontId="5" fillId="0" borderId="2"/>
    <xf numFmtId="0" fontId="7" fillId="3" borderId="0">
      <alignment horizontal="center" vertical="center"/>
    </xf>
    <xf numFmtId="0" fontId="8" fillId="4" borderId="0">
      <alignment horizontal="center" wrapText="1"/>
    </xf>
    <xf numFmtId="0" fontId="9" fillId="3" borderId="0">
      <alignment horizontal="center"/>
    </xf>
    <xf numFmtId="164" fontId="8" fillId="0" borderId="0" applyFont="0" applyFill="0" applyBorder="0" applyAlignment="0" applyProtection="0"/>
    <xf numFmtId="0" fontId="10" fillId="5" borderId="1" applyBorder="0">
      <protection locked="0"/>
    </xf>
    <xf numFmtId="0" fontId="2" fillId="3" borderId="2">
      <alignment horizontal="left"/>
    </xf>
    <xf numFmtId="0" fontId="11" fillId="3" borderId="0">
      <alignment horizontal="left"/>
    </xf>
    <xf numFmtId="0" fontId="12" fillId="6" borderId="0">
      <alignment horizontal="right" vertical="top" textRotation="90" wrapText="1"/>
    </xf>
    <xf numFmtId="0" fontId="31"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4" fillId="4" borderId="0">
      <alignment horizontal="center"/>
    </xf>
    <xf numFmtId="0" fontId="15" fillId="3" borderId="3">
      <alignment wrapText="1"/>
    </xf>
    <xf numFmtId="0" fontId="15" fillId="3" borderId="4"/>
    <xf numFmtId="0" fontId="15" fillId="3" borderId="5"/>
    <xf numFmtId="0" fontId="5" fillId="3" borderId="6">
      <alignment horizontal="center" wrapText="1"/>
    </xf>
    <xf numFmtId="0" fontId="8" fillId="0" borderId="0"/>
    <xf numFmtId="0" fontId="8" fillId="0" borderId="0"/>
    <xf numFmtId="0" fontId="22" fillId="0" borderId="0"/>
    <xf numFmtId="0" fontId="32" fillId="0" borderId="0"/>
    <xf numFmtId="0" fontId="33" fillId="0" borderId="0"/>
    <xf numFmtId="0" fontId="10" fillId="0" borderId="0" applyNumberFormat="0" applyFont="0" applyFill="0" applyBorder="0" applyAlignment="0" applyProtection="0"/>
    <xf numFmtId="9" fontId="8" fillId="0" borderId="0" applyFont="0" applyFill="0" applyBorder="0" applyAlignment="0" applyProtection="0"/>
    <xf numFmtId="9" fontId="8" fillId="0" borderId="0" applyNumberFormat="0" applyFont="0" applyFill="0" applyBorder="0" applyAlignment="0" applyProtection="0"/>
    <xf numFmtId="0" fontId="5" fillId="3" borderId="2"/>
    <xf numFmtId="0" fontId="7" fillId="3" borderId="0">
      <alignment horizontal="right"/>
    </xf>
    <xf numFmtId="0" fontId="16" fillId="7" borderId="0">
      <alignment horizontal="center"/>
    </xf>
    <xf numFmtId="0" fontId="17" fillId="4" borderId="0"/>
    <xf numFmtId="0" fontId="18" fillId="6" borderId="7">
      <alignment horizontal="left" vertical="top" wrapText="1"/>
    </xf>
    <xf numFmtId="0" fontId="18" fillId="6" borderId="8">
      <alignment horizontal="left" vertical="top"/>
    </xf>
    <xf numFmtId="37" fontId="19" fillId="0" borderId="0"/>
    <xf numFmtId="0" fontId="20" fillId="3" borderId="0">
      <alignment horizontal="center"/>
    </xf>
    <xf numFmtId="0" fontId="3" fillId="3" borderId="0"/>
    <xf numFmtId="0" fontId="8" fillId="0" borderId="0"/>
    <xf numFmtId="0" fontId="52" fillId="0" borderId="0"/>
    <xf numFmtId="0" fontId="52" fillId="0" borderId="0"/>
    <xf numFmtId="0" fontId="8" fillId="0" borderId="0"/>
  </cellStyleXfs>
  <cellXfs count="468">
    <xf numFmtId="0" fontId="0" fillId="0" borderId="0" xfId="0"/>
    <xf numFmtId="0" fontId="4" fillId="0" borderId="0" xfId="0" applyFont="1" applyAlignment="1">
      <alignment horizontal="left"/>
    </xf>
    <xf numFmtId="165" fontId="5" fillId="0" borderId="9" xfId="0" applyNumberFormat="1" applyFont="1" applyBorder="1" applyAlignment="1">
      <alignment horizontal="center" vertical="center" textRotation="90" wrapText="1"/>
    </xf>
    <xf numFmtId="165" fontId="6" fillId="0" borderId="4" xfId="0" applyNumberFormat="1" applyFont="1" applyBorder="1" applyAlignment="1">
      <alignment horizontal="left" wrapText="1"/>
    </xf>
    <xf numFmtId="0" fontId="5" fillId="0" borderId="0" xfId="0" applyFont="1"/>
    <xf numFmtId="0" fontId="5" fillId="0" borderId="0" xfId="0" applyFont="1" applyAlignment="1">
      <alignment horizontal="left"/>
    </xf>
    <xf numFmtId="165" fontId="3" fillId="0" borderId="9" xfId="0" applyNumberFormat="1" applyFont="1" applyBorder="1" applyAlignment="1">
      <alignment horizontal="left" wrapText="1"/>
    </xf>
    <xf numFmtId="2" fontId="3" fillId="0" borderId="10" xfId="0" applyNumberFormat="1" applyFont="1" applyFill="1" applyBorder="1" applyAlignment="1">
      <alignment horizontal="center" wrapText="1"/>
    </xf>
    <xf numFmtId="2" fontId="3" fillId="0" borderId="11" xfId="0" applyNumberFormat="1" applyFont="1" applyFill="1" applyBorder="1" applyAlignment="1">
      <alignment horizontal="center" wrapText="1"/>
    </xf>
    <xf numFmtId="165" fontId="5" fillId="0" borderId="4" xfId="0" applyNumberFormat="1" applyFont="1" applyBorder="1" applyAlignment="1">
      <alignment horizontal="left" wrapText="1"/>
    </xf>
    <xf numFmtId="2" fontId="5" fillId="0" borderId="0" xfId="0" applyNumberFormat="1" applyFont="1" applyFill="1" applyBorder="1" applyAlignment="1">
      <alignment horizontal="center" wrapText="1"/>
    </xf>
    <xf numFmtId="2" fontId="5" fillId="0" borderId="12" xfId="0" applyNumberFormat="1" applyFont="1" applyFill="1" applyBorder="1" applyAlignment="1">
      <alignment horizontal="center" wrapText="1"/>
    </xf>
    <xf numFmtId="166" fontId="5" fillId="0" borderId="0" xfId="0" applyNumberFormat="1" applyFont="1" applyFill="1" applyBorder="1" applyAlignment="1">
      <alignment horizontal="center" wrapText="1"/>
    </xf>
    <xf numFmtId="166" fontId="5" fillId="0" borderId="12" xfId="0" applyNumberFormat="1" applyFont="1" applyFill="1" applyBorder="1" applyAlignment="1">
      <alignment horizontal="center" wrapText="1"/>
    </xf>
    <xf numFmtId="165" fontId="3" fillId="0" borderId="4" xfId="0" applyNumberFormat="1" applyFont="1" applyBorder="1" applyAlignment="1">
      <alignment horizontal="left" wrapText="1"/>
    </xf>
    <xf numFmtId="165" fontId="5" fillId="0" borderId="6" xfId="0" applyNumberFormat="1" applyFont="1" applyBorder="1" applyAlignment="1">
      <alignment horizontal="left" wrapText="1"/>
    </xf>
    <xf numFmtId="0" fontId="4" fillId="0" borderId="0" xfId="0" applyFont="1" applyAlignment="1">
      <alignment horizontal="center" vertical="center"/>
    </xf>
    <xf numFmtId="166" fontId="5" fillId="0" borderId="0" xfId="0" applyNumberFormat="1" applyFont="1" applyFill="1" applyBorder="1" applyAlignment="1">
      <alignment horizontal="center" vertical="center" wrapText="1"/>
    </xf>
    <xf numFmtId="166" fontId="5" fillId="0" borderId="12" xfId="0" applyNumberFormat="1" applyFont="1" applyFill="1" applyBorder="1" applyAlignment="1">
      <alignment horizontal="center" vertical="center" wrapText="1"/>
    </xf>
    <xf numFmtId="0" fontId="5" fillId="0" borderId="0" xfId="0" applyFont="1" applyAlignment="1">
      <alignment horizontal="center" vertical="center"/>
    </xf>
    <xf numFmtId="2" fontId="5" fillId="0" borderId="13" xfId="0" applyNumberFormat="1" applyFont="1" applyFill="1" applyBorder="1" applyAlignment="1">
      <alignment horizontal="center" wrapText="1"/>
    </xf>
    <xf numFmtId="166" fontId="5" fillId="0" borderId="13" xfId="0" applyNumberFormat="1" applyFont="1" applyFill="1" applyBorder="1" applyAlignment="1">
      <alignment horizontal="center" wrapText="1"/>
    </xf>
    <xf numFmtId="2" fontId="3" fillId="0" borderId="14" xfId="0" applyNumberFormat="1" applyFont="1" applyFill="1" applyBorder="1" applyAlignment="1">
      <alignment horizontal="center" wrapText="1"/>
    </xf>
    <xf numFmtId="165" fontId="5" fillId="0" borderId="5" xfId="0" applyNumberFormat="1" applyFont="1" applyBorder="1" applyAlignment="1">
      <alignment horizontal="left" vertical="center" wrapText="1"/>
    </xf>
    <xf numFmtId="167" fontId="5" fillId="0" borderId="0" xfId="0" applyNumberFormat="1" applyFont="1" applyFill="1" applyBorder="1" applyAlignment="1">
      <alignment horizontal="center" wrapText="1"/>
    </xf>
    <xf numFmtId="167" fontId="5" fillId="0" borderId="12" xfId="0" applyNumberFormat="1" applyFont="1" applyFill="1" applyBorder="1" applyAlignment="1">
      <alignment horizontal="center" wrapText="1"/>
    </xf>
    <xf numFmtId="166" fontId="5" fillId="0" borderId="4" xfId="0" applyNumberFormat="1" applyFont="1" applyBorder="1" applyAlignment="1">
      <alignment horizontal="left" wrapText="1"/>
    </xf>
    <xf numFmtId="0" fontId="5" fillId="0" borderId="4" xfId="0" applyFont="1" applyBorder="1" applyAlignment="1">
      <alignment horizontal="left" vertical="center"/>
    </xf>
    <xf numFmtId="0" fontId="4" fillId="0" borderId="0" xfId="0" applyFont="1" applyAlignment="1">
      <alignment horizontal="center"/>
    </xf>
    <xf numFmtId="166" fontId="5" fillId="0" borderId="0" xfId="0" applyNumberFormat="1" applyFont="1" applyFill="1" applyBorder="1" applyAlignment="1">
      <alignment horizontal="right" wrapText="1" indent="1"/>
    </xf>
    <xf numFmtId="166" fontId="5" fillId="0" borderId="13" xfId="0" applyNumberFormat="1" applyFont="1" applyFill="1" applyBorder="1" applyAlignment="1">
      <alignment horizontal="right" wrapText="1" indent="1"/>
    </xf>
    <xf numFmtId="166" fontId="5" fillId="0" borderId="12" xfId="0" applyNumberFormat="1" applyFont="1" applyFill="1" applyBorder="1" applyAlignment="1">
      <alignment horizontal="right" wrapText="1" indent="1"/>
    </xf>
    <xf numFmtId="166" fontId="8" fillId="0" borderId="0" xfId="0" applyNumberFormat="1" applyFont="1" applyBorder="1" applyAlignment="1">
      <alignment horizontal="right" indent="1"/>
    </xf>
    <xf numFmtId="166" fontId="8" fillId="0" borderId="12" xfId="0" applyNumberFormat="1" applyFont="1" applyBorder="1" applyAlignment="1">
      <alignment horizontal="right" indent="1"/>
    </xf>
    <xf numFmtId="166" fontId="8" fillId="0" borderId="13" xfId="0" applyNumberFormat="1" applyFont="1" applyBorder="1" applyAlignment="1">
      <alignment horizontal="right" indent="1"/>
    </xf>
    <xf numFmtId="166" fontId="5" fillId="8" borderId="0" xfId="0" applyNumberFormat="1" applyFont="1" applyFill="1" applyBorder="1" applyAlignment="1">
      <alignment horizontal="center" vertical="center" wrapText="1"/>
    </xf>
    <xf numFmtId="166" fontId="3" fillId="0" borderId="10" xfId="0" applyNumberFormat="1" applyFont="1" applyFill="1" applyBorder="1" applyAlignment="1">
      <alignment horizontal="center" vertical="center" wrapText="1"/>
    </xf>
    <xf numFmtId="166" fontId="3" fillId="0" borderId="11" xfId="0" applyNumberFormat="1" applyFont="1" applyFill="1" applyBorder="1" applyAlignment="1">
      <alignment horizontal="center" vertical="center" wrapText="1"/>
    </xf>
    <xf numFmtId="165" fontId="5" fillId="0" borderId="0" xfId="0" applyNumberFormat="1" applyFont="1" applyFill="1" applyBorder="1" applyAlignment="1">
      <alignment horizontal="center" vertical="center" wrapText="1"/>
    </xf>
    <xf numFmtId="165" fontId="5" fillId="0" borderId="12" xfId="0" applyNumberFormat="1" applyFont="1" applyFill="1" applyBorder="1" applyAlignment="1">
      <alignment horizontal="center" vertical="center" wrapText="1"/>
    </xf>
    <xf numFmtId="165" fontId="8" fillId="0" borderId="0" xfId="0" applyNumberFormat="1" applyFont="1" applyBorder="1" applyAlignment="1">
      <alignment horizontal="center" vertical="center"/>
    </xf>
    <xf numFmtId="165" fontId="8" fillId="0" borderId="12" xfId="0" applyNumberFormat="1" applyFont="1" applyBorder="1" applyAlignment="1">
      <alignment horizontal="center" vertical="center"/>
    </xf>
    <xf numFmtId="0" fontId="5" fillId="0" borderId="0" xfId="0" applyFont="1" applyAlignment="1">
      <alignment horizontal="center"/>
    </xf>
    <xf numFmtId="166" fontId="5" fillId="8" borderId="12" xfId="0" applyNumberFormat="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66" fontId="3" fillId="0" borderId="12" xfId="0" applyNumberFormat="1" applyFont="1" applyFill="1" applyBorder="1" applyAlignment="1">
      <alignment horizontal="center" vertical="center" wrapText="1"/>
    </xf>
    <xf numFmtId="168" fontId="5" fillId="0" borderId="0" xfId="0" applyNumberFormat="1" applyFont="1" applyAlignment="1">
      <alignment horizontal="center"/>
    </xf>
    <xf numFmtId="1" fontId="3" fillId="0" borderId="10" xfId="0" applyNumberFormat="1" applyFont="1" applyFill="1" applyBorder="1" applyAlignment="1">
      <alignment horizontal="center" wrapText="1"/>
    </xf>
    <xf numFmtId="1" fontId="3" fillId="0" borderId="11" xfId="0" applyNumberFormat="1" applyFont="1" applyFill="1" applyBorder="1" applyAlignment="1">
      <alignment horizontal="center" wrapText="1"/>
    </xf>
    <xf numFmtId="1" fontId="3" fillId="0" borderId="14" xfId="0" applyNumberFormat="1" applyFont="1" applyFill="1" applyBorder="1" applyAlignment="1">
      <alignment horizontal="center" wrapText="1"/>
    </xf>
    <xf numFmtId="166" fontId="3" fillId="0" borderId="0" xfId="0" applyNumberFormat="1" applyFont="1" applyFill="1" applyBorder="1" applyAlignment="1">
      <alignment horizontal="right" wrapText="1" indent="1"/>
    </xf>
    <xf numFmtId="166" fontId="3" fillId="0" borderId="12" xfId="0" applyNumberFormat="1" applyFont="1" applyFill="1" applyBorder="1" applyAlignment="1">
      <alignment horizontal="right" wrapText="1" indent="1"/>
    </xf>
    <xf numFmtId="166" fontId="3" fillId="0" borderId="13" xfId="0" applyNumberFormat="1" applyFont="1" applyFill="1" applyBorder="1" applyAlignment="1">
      <alignment horizontal="right" wrapText="1" indent="1"/>
    </xf>
    <xf numFmtId="166" fontId="5" fillId="8" borderId="12" xfId="0" applyNumberFormat="1" applyFont="1" applyFill="1" applyBorder="1" applyAlignment="1">
      <alignment horizontal="center" wrapText="1"/>
    </xf>
    <xf numFmtId="166" fontId="5" fillId="8" borderId="13" xfId="0" applyNumberFormat="1" applyFont="1" applyFill="1" applyBorder="1" applyAlignment="1">
      <alignment horizontal="center" wrapText="1"/>
    </xf>
    <xf numFmtId="166" fontId="5" fillId="8" borderId="0" xfId="0" applyNumberFormat="1" applyFont="1" applyFill="1" applyBorder="1" applyAlignment="1">
      <alignment horizontal="center" wrapText="1"/>
    </xf>
    <xf numFmtId="0" fontId="5" fillId="0" borderId="0" xfId="0" applyFont="1" applyFill="1"/>
    <xf numFmtId="165" fontId="5" fillId="0" borderId="13" xfId="0" applyNumberFormat="1" applyFont="1" applyFill="1" applyBorder="1" applyAlignment="1">
      <alignment horizontal="center" vertical="center" textRotation="90" wrapText="1"/>
    </xf>
    <xf numFmtId="165" fontId="5" fillId="0" borderId="12" xfId="0" applyNumberFormat="1" applyFont="1" applyFill="1" applyBorder="1" applyAlignment="1">
      <alignment horizontal="center" vertical="center" textRotation="90" wrapText="1"/>
    </xf>
    <xf numFmtId="166" fontId="3" fillId="0" borderId="13" xfId="0" applyNumberFormat="1" applyFont="1" applyFill="1" applyBorder="1" applyAlignment="1">
      <alignment horizontal="center" wrapText="1"/>
    </xf>
    <xf numFmtId="167" fontId="3" fillId="0" borderId="0" xfId="0" applyNumberFormat="1" applyFont="1" applyFill="1" applyBorder="1" applyAlignment="1">
      <alignment horizontal="center" wrapText="1"/>
    </xf>
    <xf numFmtId="166" fontId="3" fillId="0" borderId="0" xfId="0" applyNumberFormat="1" applyFont="1" applyFill="1" applyBorder="1" applyAlignment="1">
      <alignment horizontal="center" wrapText="1"/>
    </xf>
    <xf numFmtId="167" fontId="3" fillId="0" borderId="12" xfId="0" applyNumberFormat="1" applyFont="1" applyFill="1" applyBorder="1" applyAlignment="1">
      <alignment horizontal="center" wrapText="1"/>
    </xf>
    <xf numFmtId="0" fontId="0" fillId="0" borderId="0" xfId="0" applyFill="1"/>
    <xf numFmtId="0" fontId="32" fillId="0" borderId="0" xfId="0" applyFont="1"/>
    <xf numFmtId="165" fontId="5" fillId="0" borderId="5" xfId="0" applyNumberFormat="1" applyFont="1" applyFill="1" applyBorder="1" applyAlignment="1">
      <alignment horizontal="center" vertical="center" wrapText="1"/>
    </xf>
    <xf numFmtId="165" fontId="5" fillId="0" borderId="15" xfId="0" applyNumberFormat="1" applyFont="1" applyFill="1" applyBorder="1" applyAlignment="1">
      <alignment horizontal="center" vertical="center" wrapText="1"/>
    </xf>
    <xf numFmtId="166" fontId="5" fillId="0" borderId="0" xfId="0" applyNumberFormat="1" applyFont="1" applyAlignment="1">
      <alignment horizontal="center" vertical="center"/>
    </xf>
    <xf numFmtId="166" fontId="5" fillId="0" borderId="0" xfId="0" applyNumberFormat="1" applyFont="1"/>
    <xf numFmtId="166" fontId="32" fillId="0" borderId="0" xfId="0" applyNumberFormat="1" applyFont="1"/>
    <xf numFmtId="166" fontId="32" fillId="0" borderId="14" xfId="0" applyNumberFormat="1" applyFont="1" applyBorder="1"/>
    <xf numFmtId="166" fontId="32" fillId="0" borderId="10" xfId="0" applyNumberFormat="1" applyFont="1" applyBorder="1"/>
    <xf numFmtId="166" fontId="32" fillId="0" borderId="11" xfId="0" applyNumberFormat="1" applyFont="1" applyBorder="1"/>
    <xf numFmtId="166" fontId="32" fillId="0" borderId="13" xfId="0" applyNumberFormat="1" applyFont="1" applyBorder="1" applyAlignment="1">
      <alignment horizontal="center" vertical="center"/>
    </xf>
    <xf numFmtId="166" fontId="32" fillId="0" borderId="0" xfId="0" applyNumberFormat="1" applyFont="1" applyBorder="1" applyAlignment="1">
      <alignment horizontal="center" vertical="center"/>
    </xf>
    <xf numFmtId="166" fontId="32" fillId="0" borderId="12" xfId="0" applyNumberFormat="1" applyFont="1" applyBorder="1" applyAlignment="1">
      <alignment horizontal="center" vertical="center"/>
    </xf>
    <xf numFmtId="166" fontId="32" fillId="0" borderId="13" xfId="0" applyNumberFormat="1" applyFont="1" applyBorder="1"/>
    <xf numFmtId="166" fontId="32" fillId="0" borderId="0" xfId="0" applyNumberFormat="1" applyFont="1" applyBorder="1"/>
    <xf numFmtId="166" fontId="32" fillId="0" borderId="12" xfId="0" applyNumberFormat="1" applyFont="1" applyBorder="1"/>
    <xf numFmtId="166" fontId="35" fillId="0" borderId="13" xfId="0" applyNumberFormat="1" applyFont="1" applyBorder="1" applyAlignment="1">
      <alignment horizontal="center" vertical="center"/>
    </xf>
    <xf numFmtId="166" fontId="35" fillId="0" borderId="0" xfId="0" applyNumberFormat="1" applyFont="1" applyBorder="1" applyAlignment="1">
      <alignment horizontal="center" vertical="center"/>
    </xf>
    <xf numFmtId="166" fontId="35" fillId="0" borderId="12" xfId="0" applyNumberFormat="1" applyFont="1" applyBorder="1" applyAlignment="1">
      <alignment horizontal="center" vertical="center"/>
    </xf>
    <xf numFmtId="166" fontId="32" fillId="0" borderId="16" xfId="0" applyNumberFormat="1" applyFont="1" applyBorder="1" applyAlignment="1">
      <alignment horizontal="center" vertical="center"/>
    </xf>
    <xf numFmtId="166" fontId="32" fillId="0" borderId="5" xfId="0" applyNumberFormat="1" applyFont="1" applyBorder="1" applyAlignment="1">
      <alignment horizontal="center" vertical="center"/>
    </xf>
    <xf numFmtId="166" fontId="32" fillId="0" borderId="15" xfId="0" applyNumberFormat="1" applyFont="1" applyBorder="1" applyAlignment="1">
      <alignment horizontal="center" vertical="center"/>
    </xf>
    <xf numFmtId="0" fontId="36" fillId="0" borderId="0" xfId="0" applyFont="1"/>
    <xf numFmtId="0" fontId="37" fillId="0" borderId="0" xfId="0" applyFont="1" applyAlignment="1">
      <alignment horizontal="justify"/>
    </xf>
    <xf numFmtId="0" fontId="23" fillId="0" borderId="0" xfId="20" applyFont="1"/>
    <xf numFmtId="0" fontId="33" fillId="0" borderId="0" xfId="22"/>
    <xf numFmtId="0" fontId="8" fillId="0" borderId="0" xfId="0" applyFont="1"/>
    <xf numFmtId="0" fontId="8" fillId="9" borderId="15" xfId="0" applyFont="1" applyFill="1" applyBorder="1"/>
    <xf numFmtId="0" fontId="8" fillId="9" borderId="5" xfId="0" applyFont="1" applyFill="1" applyBorder="1"/>
    <xf numFmtId="0" fontId="8" fillId="9" borderId="16" xfId="0" applyFont="1" applyFill="1" applyBorder="1"/>
    <xf numFmtId="0" fontId="8" fillId="5" borderId="15" xfId="0" applyFont="1" applyFill="1" applyBorder="1"/>
    <xf numFmtId="0" fontId="8" fillId="5" borderId="5" xfId="0" applyFont="1" applyFill="1" applyBorder="1"/>
    <xf numFmtId="0" fontId="3" fillId="5" borderId="12" xfId="18" applyFont="1" applyFill="1" applyBorder="1" applyAlignment="1">
      <alignment horizontal="left"/>
    </xf>
    <xf numFmtId="0" fontId="3" fillId="5" borderId="0" xfId="18" applyFont="1" applyFill="1" applyBorder="1" applyAlignment="1">
      <alignment horizontal="left"/>
    </xf>
    <xf numFmtId="0" fontId="5" fillId="9" borderId="12" xfId="18" applyFont="1" applyFill="1" applyBorder="1" applyAlignment="1">
      <alignment horizontal="left"/>
    </xf>
    <xf numFmtId="0" fontId="5" fillId="9" borderId="0" xfId="18" applyFont="1" applyFill="1" applyBorder="1" applyAlignment="1">
      <alignment horizontal="left"/>
    </xf>
    <xf numFmtId="0" fontId="8" fillId="9" borderId="13" xfId="0" applyFont="1" applyFill="1" applyBorder="1"/>
    <xf numFmtId="0" fontId="5" fillId="5" borderId="12" xfId="18" applyFont="1" applyFill="1" applyBorder="1" applyAlignment="1">
      <alignment horizontal="left"/>
    </xf>
    <xf numFmtId="0" fontId="5" fillId="5" borderId="0" xfId="18" applyFont="1" applyFill="1" applyBorder="1" applyAlignment="1">
      <alignment horizontal="left"/>
    </xf>
    <xf numFmtId="0" fontId="8" fillId="0" borderId="0" xfId="0" applyFont="1" applyAlignment="1">
      <alignment vertical="center"/>
    </xf>
    <xf numFmtId="0" fontId="5" fillId="5" borderId="12"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9" borderId="12" xfId="0" applyFont="1" applyFill="1" applyBorder="1" applyAlignment="1" applyProtection="1">
      <alignment horizontal="left" wrapText="1"/>
      <protection locked="0"/>
    </xf>
    <xf numFmtId="0" fontId="5" fillId="9" borderId="0" xfId="0" applyFont="1" applyFill="1" applyBorder="1" applyAlignment="1" applyProtection="1">
      <alignment horizontal="left" wrapText="1"/>
      <protection locked="0"/>
    </xf>
    <xf numFmtId="0" fontId="4" fillId="9" borderId="13" xfId="0" applyFont="1" applyFill="1" applyBorder="1" applyAlignment="1" applyProtection="1">
      <alignment horizontal="left" wrapText="1"/>
      <protection locked="0"/>
    </xf>
    <xf numFmtId="0" fontId="5" fillId="5" borderId="12" xfId="0" applyFont="1" applyFill="1" applyBorder="1" applyAlignment="1" applyProtection="1">
      <alignment horizontal="left" wrapText="1"/>
      <protection locked="0"/>
    </xf>
    <xf numFmtId="0" fontId="5" fillId="5" borderId="0" xfId="0" applyFont="1" applyFill="1" applyBorder="1" applyAlignment="1" applyProtection="1">
      <alignment horizontal="left" wrapText="1"/>
      <protection locked="0"/>
    </xf>
    <xf numFmtId="0" fontId="4" fillId="5" borderId="0" xfId="0" applyFont="1" applyFill="1" applyBorder="1" applyAlignment="1" applyProtection="1">
      <alignment horizontal="left" wrapText="1"/>
      <protection locked="0"/>
    </xf>
    <xf numFmtId="0" fontId="5" fillId="9" borderId="13" xfId="0" applyFont="1" applyFill="1" applyBorder="1" applyAlignment="1" applyProtection="1">
      <alignment horizontal="left" wrapText="1"/>
      <protection locked="0"/>
    </xf>
    <xf numFmtId="0" fontId="5" fillId="5" borderId="0" xfId="0" applyFont="1" applyFill="1" applyBorder="1" applyAlignment="1" applyProtection="1">
      <alignment horizontal="center" vertical="center"/>
      <protection locked="0"/>
    </xf>
    <xf numFmtId="0" fontId="5" fillId="9" borderId="12" xfId="0" applyFont="1" applyFill="1" applyBorder="1" applyAlignment="1" applyProtection="1">
      <protection locked="0"/>
    </xf>
    <xf numFmtId="0" fontId="5" fillId="9" borderId="0" xfId="0" applyFont="1" applyFill="1" applyBorder="1" applyAlignment="1" applyProtection="1">
      <protection locked="0"/>
    </xf>
    <xf numFmtId="0" fontId="5" fillId="9" borderId="13" xfId="0" applyFont="1" applyFill="1" applyBorder="1" applyAlignment="1" applyProtection="1">
      <alignment horizontal="left"/>
      <protection locked="0"/>
    </xf>
    <xf numFmtId="0" fontId="5" fillId="5" borderId="0" xfId="0" applyFont="1" applyFill="1" applyBorder="1" applyAlignment="1" applyProtection="1">
      <alignment horizontal="left"/>
      <protection locked="0"/>
    </xf>
    <xf numFmtId="0" fontId="4" fillId="9" borderId="12" xfId="18" applyFont="1" applyFill="1" applyBorder="1" applyAlignment="1">
      <alignment horizontal="left"/>
    </xf>
    <xf numFmtId="0" fontId="4" fillId="9" borderId="0" xfId="18" applyFont="1" applyFill="1" applyBorder="1" applyAlignment="1">
      <alignment horizontal="left"/>
    </xf>
    <xf numFmtId="0" fontId="5" fillId="9" borderId="13" xfId="18" applyFont="1" applyFill="1" applyBorder="1" applyAlignment="1">
      <alignment horizontal="left"/>
    </xf>
    <xf numFmtId="0" fontId="4" fillId="5" borderId="12" xfId="18" applyFont="1" applyFill="1" applyBorder="1" applyAlignment="1">
      <alignment horizontal="left"/>
    </xf>
    <xf numFmtId="0" fontId="4" fillId="5" borderId="0" xfId="18" applyFont="1" applyFill="1" applyBorder="1" applyAlignment="1">
      <alignment horizontal="left"/>
    </xf>
    <xf numFmtId="0" fontId="4" fillId="9" borderId="13" xfId="18" applyFont="1" applyFill="1" applyBorder="1" applyAlignment="1">
      <alignment horizontal="left"/>
    </xf>
    <xf numFmtId="0" fontId="3" fillId="9" borderId="12" xfId="18" applyFont="1" applyFill="1" applyBorder="1" applyAlignment="1">
      <alignment horizontal="left"/>
    </xf>
    <xf numFmtId="0" fontId="3" fillId="9" borderId="0" xfId="18" applyFont="1" applyFill="1" applyBorder="1" applyAlignment="1">
      <alignment horizontal="left"/>
    </xf>
    <xf numFmtId="0" fontId="3" fillId="9" borderId="13" xfId="18" applyFont="1" applyFill="1" applyBorder="1" applyAlignment="1">
      <alignment horizontal="left"/>
    </xf>
    <xf numFmtId="0" fontId="3" fillId="0" borderId="0" xfId="0" applyFont="1" applyAlignment="1">
      <alignment horizontal="left" vertical="center"/>
    </xf>
    <xf numFmtId="0" fontId="3" fillId="0" borderId="0" xfId="0" applyFont="1" applyFill="1"/>
    <xf numFmtId="0" fontId="38" fillId="0" borderId="0" xfId="0" applyFont="1" applyBorder="1" applyAlignment="1">
      <alignment horizontal="left" vertical="center"/>
    </xf>
    <xf numFmtId="0" fontId="5" fillId="0" borderId="2" xfId="20" applyNumberFormat="1" applyFont="1" applyFill="1" applyBorder="1" applyAlignment="1"/>
    <xf numFmtId="169" fontId="5" fillId="0" borderId="2" xfId="20" applyNumberFormat="1" applyFont="1" applyFill="1" applyBorder="1" applyAlignment="1"/>
    <xf numFmtId="166" fontId="5" fillId="0" borderId="2" xfId="0" applyNumberFormat="1" applyFont="1" applyBorder="1"/>
    <xf numFmtId="0" fontId="5" fillId="0" borderId="2" xfId="0" applyFont="1" applyBorder="1"/>
    <xf numFmtId="169" fontId="5" fillId="0" borderId="2" xfId="0" applyNumberFormat="1" applyFont="1" applyFill="1" applyBorder="1"/>
    <xf numFmtId="4" fontId="5" fillId="0" borderId="2" xfId="20" applyNumberFormat="1" applyFont="1" applyFill="1" applyBorder="1" applyAlignment="1"/>
    <xf numFmtId="166" fontId="32" fillId="0" borderId="2" xfId="0" applyNumberFormat="1" applyFont="1" applyBorder="1"/>
    <xf numFmtId="2" fontId="32" fillId="0" borderId="2" xfId="0" applyNumberFormat="1" applyFont="1" applyBorder="1"/>
    <xf numFmtId="0" fontId="32" fillId="0" borderId="17" xfId="22" applyFont="1" applyBorder="1" applyAlignment="1">
      <alignment horizontal="center" vertical="center" wrapText="1"/>
    </xf>
    <xf numFmtId="0" fontId="32" fillId="0" borderId="17" xfId="22" applyFont="1" applyBorder="1" applyAlignment="1">
      <alignment horizontal="left" vertical="center" wrapText="1"/>
    </xf>
    <xf numFmtId="0" fontId="32" fillId="0" borderId="0" xfId="22" applyFont="1"/>
    <xf numFmtId="0" fontId="32" fillId="0" borderId="17" xfId="22" applyFont="1" applyBorder="1"/>
    <xf numFmtId="0" fontId="32" fillId="0" borderId="6" xfId="22" applyFont="1" applyBorder="1"/>
    <xf numFmtId="0" fontId="32" fillId="0" borderId="2" xfId="22" applyFont="1" applyBorder="1"/>
    <xf numFmtId="2" fontId="32" fillId="0" borderId="2" xfId="22" applyNumberFormat="1" applyFont="1" applyBorder="1"/>
    <xf numFmtId="0" fontId="35" fillId="0" borderId="2" xfId="22" applyFont="1" applyBorder="1"/>
    <xf numFmtId="0" fontId="35" fillId="0" borderId="0" xfId="22" applyFont="1"/>
    <xf numFmtId="0" fontId="32" fillId="0" borderId="0" xfId="0" applyFont="1" applyAlignment="1"/>
    <xf numFmtId="0" fontId="0" fillId="0" borderId="0" xfId="0" applyBorder="1"/>
    <xf numFmtId="0" fontId="5" fillId="0" borderId="0" xfId="0" applyFont="1" applyBorder="1" applyAlignment="1">
      <alignment horizontal="center" vertical="center"/>
    </xf>
    <xf numFmtId="0" fontId="8" fillId="0" borderId="0" xfId="0" applyFont="1" applyAlignment="1">
      <alignment horizontal="left"/>
    </xf>
    <xf numFmtId="165" fontId="3" fillId="0" borderId="9" xfId="0" applyNumberFormat="1" applyFont="1" applyBorder="1" applyAlignment="1">
      <alignment horizontal="left" vertical="center" wrapText="1"/>
    </xf>
    <xf numFmtId="166" fontId="0" fillId="0" borderId="0" xfId="0" applyNumberFormat="1"/>
    <xf numFmtId="0" fontId="0" fillId="10" borderId="0" xfId="0" applyFill="1"/>
    <xf numFmtId="0" fontId="39" fillId="10" borderId="0" xfId="0" applyFont="1" applyFill="1" applyAlignment="1">
      <alignment horizontal="left" readingOrder="1"/>
    </xf>
    <xf numFmtId="0" fontId="40" fillId="10" borderId="0" xfId="0" applyFont="1" applyFill="1" applyAlignment="1">
      <alignment horizontal="left" readingOrder="1"/>
    </xf>
    <xf numFmtId="0" fontId="41" fillId="10" borderId="0" xfId="0" applyFont="1" applyFill="1" applyAlignment="1">
      <alignment horizontal="left" readingOrder="1"/>
    </xf>
    <xf numFmtId="0" fontId="1" fillId="0" borderId="0" xfId="21" applyFont="1" applyBorder="1"/>
    <xf numFmtId="0" fontId="2" fillId="0" borderId="0" xfId="21" applyFont="1" applyBorder="1"/>
    <xf numFmtId="0" fontId="2" fillId="0" borderId="0" xfId="21" applyFont="1" applyFill="1" applyBorder="1"/>
    <xf numFmtId="2" fontId="2" fillId="0" borderId="0" xfId="21" applyNumberFormat="1" applyFont="1" applyFill="1" applyBorder="1"/>
    <xf numFmtId="1" fontId="2" fillId="0" borderId="0" xfId="21" applyNumberFormat="1" applyFont="1" applyFill="1" applyBorder="1" applyAlignment="1">
      <alignment horizontal="right"/>
    </xf>
    <xf numFmtId="0" fontId="27" fillId="0" borderId="0" xfId="21" applyFont="1" applyFill="1" applyBorder="1"/>
    <xf numFmtId="164" fontId="2" fillId="0" borderId="0" xfId="21" applyNumberFormat="1" applyFont="1" applyFill="1" applyBorder="1"/>
    <xf numFmtId="170" fontId="2" fillId="0" borderId="0" xfId="23" applyNumberFormat="1" applyFont="1" applyFill="1" applyBorder="1" applyAlignment="1">
      <alignment horizontal="left"/>
    </xf>
    <xf numFmtId="0" fontId="1" fillId="0" borderId="0" xfId="21" applyFont="1" applyFill="1" applyBorder="1"/>
    <xf numFmtId="2" fontId="2" fillId="0" borderId="0" xfId="23" applyNumberFormat="1" applyFont="1" applyFill="1" applyBorder="1" applyAlignment="1">
      <alignment horizontal="right"/>
    </xf>
    <xf numFmtId="1" fontId="2" fillId="0" borderId="0" xfId="23" applyNumberFormat="1" applyFont="1" applyFill="1" applyBorder="1" applyAlignment="1">
      <alignment horizontal="right"/>
    </xf>
    <xf numFmtId="2" fontId="27" fillId="0" borderId="0" xfId="21" applyNumberFormat="1" applyFont="1" applyFill="1" applyBorder="1"/>
    <xf numFmtId="166" fontId="25" fillId="0" borderId="0" xfId="0" applyNumberFormat="1" applyFont="1" applyBorder="1" applyAlignment="1">
      <alignment horizontal="center" wrapText="1"/>
    </xf>
    <xf numFmtId="166" fontId="6" fillId="0" borderId="0" xfId="0" applyNumberFormat="1" applyFont="1" applyBorder="1" applyAlignment="1">
      <alignment horizontal="center" wrapText="1"/>
    </xf>
    <xf numFmtId="166" fontId="2" fillId="0" borderId="0" xfId="0" applyNumberFormat="1" applyFont="1" applyFill="1" applyBorder="1" applyAlignment="1">
      <alignment horizontal="center" wrapText="1"/>
    </xf>
    <xf numFmtId="166" fontId="25" fillId="11" borderId="6" xfId="0" applyNumberFormat="1" applyFont="1" applyFill="1" applyBorder="1" applyAlignment="1">
      <alignment horizontal="center" wrapText="1"/>
    </xf>
    <xf numFmtId="165" fontId="6" fillId="0" borderId="6" xfId="0" applyNumberFormat="1" applyFont="1" applyBorder="1" applyAlignment="1">
      <alignment horizontal="center" wrapText="1"/>
    </xf>
    <xf numFmtId="165" fontId="6" fillId="11" borderId="6" xfId="0" applyNumberFormat="1" applyFont="1" applyFill="1" applyBorder="1" applyAlignment="1">
      <alignment horizontal="center" wrapText="1"/>
    </xf>
    <xf numFmtId="166" fontId="25" fillId="0" borderId="16" xfId="0" applyNumberFormat="1" applyFont="1" applyBorder="1" applyAlignment="1">
      <alignment horizontal="center" wrapText="1"/>
    </xf>
    <xf numFmtId="166" fontId="2" fillId="11" borderId="4" xfId="0" applyNumberFormat="1" applyFont="1" applyFill="1" applyBorder="1" applyAlignment="1">
      <alignment horizontal="center" wrapText="1"/>
    </xf>
    <xf numFmtId="165" fontId="2" fillId="0" borderId="4" xfId="0" applyNumberFormat="1" applyFont="1" applyBorder="1" applyAlignment="1">
      <alignment horizontal="center" wrapText="1"/>
    </xf>
    <xf numFmtId="165" fontId="2" fillId="11" borderId="4" xfId="0" applyNumberFormat="1" applyFont="1" applyFill="1" applyBorder="1" applyAlignment="1">
      <alignment horizontal="center" wrapText="1"/>
    </xf>
    <xf numFmtId="166" fontId="2" fillId="0" borderId="4" xfId="0" applyNumberFormat="1" applyFont="1" applyBorder="1" applyAlignment="1">
      <alignment horizontal="center" wrapText="1"/>
    </xf>
    <xf numFmtId="0" fontId="2" fillId="0" borderId="4" xfId="0" applyFont="1" applyBorder="1" applyAlignment="1">
      <alignment horizontal="center" vertical="center"/>
    </xf>
    <xf numFmtId="0" fontId="2" fillId="11" borderId="4" xfId="0" applyFont="1" applyFill="1" applyBorder="1" applyAlignment="1">
      <alignment horizontal="center" vertical="center"/>
    </xf>
    <xf numFmtId="166" fontId="42" fillId="9" borderId="4" xfId="0" applyNumberFormat="1" applyFont="1" applyFill="1" applyBorder="1" applyAlignment="1">
      <alignment horizontal="center" wrapText="1"/>
    </xf>
    <xf numFmtId="165" fontId="42" fillId="9" borderId="4" xfId="0" applyNumberFormat="1" applyFont="1" applyFill="1" applyBorder="1" applyAlignment="1">
      <alignment horizontal="center" wrapText="1"/>
    </xf>
    <xf numFmtId="166" fontId="43" fillId="9" borderId="4" xfId="0" applyNumberFormat="1" applyFont="1" applyFill="1" applyBorder="1" applyAlignment="1">
      <alignment horizontal="center" wrapText="1"/>
    </xf>
    <xf numFmtId="166" fontId="21" fillId="11" borderId="4" xfId="0" applyNumberFormat="1" applyFont="1" applyFill="1" applyBorder="1" applyAlignment="1">
      <alignment horizontal="center" wrapText="1"/>
    </xf>
    <xf numFmtId="165" fontId="6" fillId="0" borderId="4" xfId="0" applyNumberFormat="1" applyFont="1" applyBorder="1" applyAlignment="1">
      <alignment horizontal="center" wrapText="1"/>
    </xf>
    <xf numFmtId="165" fontId="44" fillId="9" borderId="4" xfId="0" applyNumberFormat="1" applyFont="1" applyFill="1" applyBorder="1" applyAlignment="1">
      <alignment horizontal="center" wrapText="1"/>
    </xf>
    <xf numFmtId="0" fontId="26" fillId="0" borderId="0" xfId="21" applyFont="1" applyFill="1" applyBorder="1"/>
    <xf numFmtId="2" fontId="21" fillId="0" borderId="0" xfId="0" applyNumberFormat="1" applyFont="1" applyFill="1" applyBorder="1" applyAlignment="1">
      <alignment horizontal="center" wrapText="1"/>
    </xf>
    <xf numFmtId="2" fontId="21" fillId="11" borderId="2" xfId="0" applyNumberFormat="1" applyFont="1" applyFill="1" applyBorder="1" applyAlignment="1">
      <alignment horizontal="center" wrapText="1"/>
    </xf>
    <xf numFmtId="2" fontId="21" fillId="0" borderId="10" xfId="0" applyNumberFormat="1" applyFont="1" applyFill="1" applyBorder="1" applyAlignment="1">
      <alignment horizontal="center" wrapText="1"/>
    </xf>
    <xf numFmtId="165" fontId="2" fillId="0" borderId="2" xfId="0" applyNumberFormat="1" applyFont="1" applyBorder="1" applyAlignment="1">
      <alignment horizontal="center" wrapText="1"/>
    </xf>
    <xf numFmtId="165" fontId="21" fillId="11" borderId="2" xfId="0" applyNumberFormat="1" applyFont="1" applyFill="1" applyBorder="1" applyAlignment="1">
      <alignment horizontal="center" wrapText="1"/>
    </xf>
    <xf numFmtId="165" fontId="21" fillId="0" borderId="2" xfId="0" applyNumberFormat="1" applyFont="1" applyBorder="1" applyAlignment="1">
      <alignment horizontal="center" wrapText="1"/>
    </xf>
    <xf numFmtId="2" fontId="21" fillId="0" borderId="14" xfId="0" applyNumberFormat="1" applyFont="1" applyFill="1" applyBorder="1" applyAlignment="1">
      <alignment horizontal="center" wrapText="1"/>
    </xf>
    <xf numFmtId="165" fontId="2" fillId="0" borderId="0" xfId="0" applyNumberFormat="1" applyFont="1" applyBorder="1" applyAlignment="1">
      <alignment horizontal="center" vertical="center" wrapText="1"/>
    </xf>
    <xf numFmtId="165" fontId="2" fillId="12" borderId="6" xfId="0" applyNumberFormat="1" applyFont="1" applyFill="1" applyBorder="1" applyAlignment="1">
      <alignment horizontal="center" vertical="center" wrapText="1"/>
    </xf>
    <xf numFmtId="165" fontId="2" fillId="12" borderId="16" xfId="0" applyNumberFormat="1" applyFont="1" applyFill="1" applyBorder="1" applyAlignment="1">
      <alignment horizontal="center" vertical="center" wrapText="1"/>
    </xf>
    <xf numFmtId="165" fontId="2" fillId="0" borderId="5" xfId="0" applyNumberFormat="1" applyFont="1" applyBorder="1" applyAlignment="1">
      <alignment horizontal="center" vertical="center" wrapText="1"/>
    </xf>
    <xf numFmtId="165" fontId="2" fillId="12" borderId="9" xfId="0" applyNumberFormat="1" applyFont="1" applyFill="1" applyBorder="1" applyAlignment="1">
      <alignment horizontal="center" vertical="center" wrapText="1"/>
    </xf>
    <xf numFmtId="165" fontId="2" fillId="12" borderId="14" xfId="0" applyNumberFormat="1" applyFont="1" applyFill="1" applyBorder="1" applyAlignment="1">
      <alignment horizontal="center" vertical="center" wrapText="1"/>
    </xf>
    <xf numFmtId="0" fontId="2" fillId="0" borderId="0" xfId="0" applyFont="1"/>
    <xf numFmtId="0" fontId="24" fillId="0" borderId="0" xfId="21" applyFont="1" applyFill="1" applyBorder="1" applyAlignment="1">
      <alignment vertical="center" wrapText="1"/>
    </xf>
    <xf numFmtId="0" fontId="4" fillId="0" borderId="0" xfId="21" applyFont="1" applyBorder="1" applyAlignment="1">
      <alignment vertical="center" wrapText="1"/>
    </xf>
    <xf numFmtId="0" fontId="5" fillId="0" borderId="0" xfId="21" applyFont="1" applyBorder="1" applyAlignment="1">
      <alignment vertical="center" wrapText="1"/>
    </xf>
    <xf numFmtId="0" fontId="2" fillId="0" borderId="0" xfId="0" applyFont="1" applyBorder="1" applyAlignment="1">
      <alignment horizontal="center"/>
    </xf>
    <xf numFmtId="0" fontId="24" fillId="0" borderId="0" xfId="21" applyFont="1" applyFill="1" applyBorder="1"/>
    <xf numFmtId="165" fontId="5" fillId="9" borderId="16" xfId="0" applyNumberFormat="1" applyFont="1" applyFill="1" applyBorder="1" applyAlignment="1">
      <alignment horizontal="center" vertical="center" wrapText="1"/>
    </xf>
    <xf numFmtId="0" fontId="3" fillId="0" borderId="0" xfId="0" applyFont="1" applyAlignment="1">
      <alignment horizontal="left"/>
    </xf>
    <xf numFmtId="0" fontId="3" fillId="0" borderId="0" xfId="21" applyFont="1" applyFill="1" applyBorder="1" applyAlignment="1">
      <alignment vertical="top" wrapText="1" readingOrder="1"/>
    </xf>
    <xf numFmtId="0" fontId="21" fillId="0" borderId="0" xfId="21" applyFont="1" applyFill="1" applyBorder="1" applyAlignment="1">
      <alignment vertical="top" readingOrder="1"/>
    </xf>
    <xf numFmtId="165" fontId="5" fillId="9" borderId="9" xfId="0" applyNumberFormat="1" applyFont="1" applyFill="1" applyBorder="1" applyAlignment="1">
      <alignment horizontal="center" vertical="center" wrapText="1"/>
    </xf>
    <xf numFmtId="165" fontId="5" fillId="9" borderId="14" xfId="0" applyNumberFormat="1" applyFont="1" applyFill="1" applyBorder="1" applyAlignment="1">
      <alignment horizontal="center" vertical="center" wrapText="1"/>
    </xf>
    <xf numFmtId="0" fontId="4" fillId="0" borderId="0" xfId="21" applyFont="1" applyBorder="1" applyAlignment="1">
      <alignment horizontal="left" vertical="center" wrapText="1"/>
    </xf>
    <xf numFmtId="0" fontId="5" fillId="0" borderId="0" xfId="21" applyFont="1" applyBorder="1" applyAlignment="1">
      <alignment horizontal="left" vertical="center" wrapText="1"/>
    </xf>
    <xf numFmtId="0" fontId="34" fillId="9" borderId="0" xfId="21" applyFont="1" applyFill="1" applyBorder="1"/>
    <xf numFmtId="0" fontId="28" fillId="9" borderId="0" xfId="21" applyFont="1" applyFill="1" applyBorder="1"/>
    <xf numFmtId="0" fontId="1" fillId="0" borderId="5" xfId="21" applyFont="1" applyBorder="1"/>
    <xf numFmtId="0" fontId="2" fillId="0" borderId="5" xfId="21" applyFont="1" applyBorder="1"/>
    <xf numFmtId="0" fontId="24" fillId="0" borderId="16" xfId="21" applyFont="1" applyBorder="1"/>
    <xf numFmtId="0" fontId="2" fillId="9" borderId="0" xfId="21" applyFont="1" applyFill="1" applyBorder="1" applyAlignment="1">
      <alignment vertical="top"/>
    </xf>
    <xf numFmtId="0" fontId="2" fillId="0" borderId="10" xfId="21" applyFont="1" applyBorder="1" applyAlignment="1">
      <alignment vertical="top"/>
    </xf>
    <xf numFmtId="166" fontId="5" fillId="0" borderId="4" xfId="0" applyNumberFormat="1" applyFont="1" applyBorder="1" applyAlignment="1">
      <alignment horizontal="center" vertical="center" wrapText="1"/>
    </xf>
    <xf numFmtId="166" fontId="3" fillId="0" borderId="4" xfId="0" applyNumberFormat="1" applyFont="1" applyBorder="1" applyAlignment="1">
      <alignment horizontal="center" vertical="center" wrapText="1"/>
    </xf>
    <xf numFmtId="166" fontId="5" fillId="0" borderId="6" xfId="0" applyNumberFormat="1" applyFont="1" applyBorder="1" applyAlignment="1">
      <alignment horizontal="center" vertical="center" wrapText="1"/>
    </xf>
    <xf numFmtId="166" fontId="3" fillId="0" borderId="4" xfId="0" applyNumberFormat="1" applyFont="1" applyFill="1" applyBorder="1" applyAlignment="1">
      <alignment horizontal="center" vertical="center" wrapText="1"/>
    </xf>
    <xf numFmtId="0" fontId="3" fillId="0" borderId="0" xfId="0" applyFont="1" applyAlignment="1">
      <alignment vertical="center"/>
    </xf>
    <xf numFmtId="166" fontId="32" fillId="0" borderId="13" xfId="0" applyNumberFormat="1" applyFont="1" applyFill="1" applyBorder="1" applyAlignment="1">
      <alignment horizontal="center" vertical="center"/>
    </xf>
    <xf numFmtId="166" fontId="32" fillId="0" borderId="0" xfId="0" applyNumberFormat="1" applyFont="1" applyFill="1" applyBorder="1" applyAlignment="1">
      <alignment horizontal="center" vertical="center"/>
    </xf>
    <xf numFmtId="166" fontId="32" fillId="0" borderId="13" xfId="0" applyNumberFormat="1" applyFont="1" applyFill="1" applyBorder="1"/>
    <xf numFmtId="166" fontId="32" fillId="0" borderId="0" xfId="0" applyNumberFormat="1" applyFont="1" applyFill="1" applyBorder="1"/>
    <xf numFmtId="166" fontId="35" fillId="0" borderId="13" xfId="0" applyNumberFormat="1" applyFont="1" applyFill="1" applyBorder="1" applyAlignment="1">
      <alignment horizontal="center" vertical="center"/>
    </xf>
    <xf numFmtId="166" fontId="35" fillId="0" borderId="0" xfId="0" applyNumberFormat="1" applyFont="1" applyFill="1" applyBorder="1" applyAlignment="1">
      <alignment horizontal="center" vertical="center"/>
    </xf>
    <xf numFmtId="166" fontId="5" fillId="8" borderId="0" xfId="0" applyNumberFormat="1" applyFont="1" applyFill="1" applyBorder="1" applyAlignment="1">
      <alignment horizontal="right" wrapText="1" indent="1"/>
    </xf>
    <xf numFmtId="166" fontId="5" fillId="8" borderId="12" xfId="0" applyNumberFormat="1" applyFont="1" applyFill="1" applyBorder="1" applyAlignment="1">
      <alignment horizontal="right" wrapText="1" indent="1"/>
    </xf>
    <xf numFmtId="166" fontId="5" fillId="8" borderId="13" xfId="0" applyNumberFormat="1" applyFont="1" applyFill="1" applyBorder="1" applyAlignment="1">
      <alignment horizontal="right" wrapText="1" indent="1"/>
    </xf>
    <xf numFmtId="2" fontId="32" fillId="0" borderId="0" xfId="22" applyNumberFormat="1" applyFont="1"/>
    <xf numFmtId="0" fontId="0" fillId="0" borderId="0" xfId="0"/>
    <xf numFmtId="0" fontId="0" fillId="0" borderId="0" xfId="0"/>
    <xf numFmtId="166" fontId="5" fillId="0" borderId="9" xfId="18" applyNumberFormat="1" applyFont="1" applyFill="1" applyBorder="1" applyAlignment="1">
      <alignment horizontal="center" vertical="center" wrapText="1"/>
    </xf>
    <xf numFmtId="165" fontId="5" fillId="0" borderId="12" xfId="0" applyNumberFormat="1" applyFont="1" applyBorder="1" applyAlignment="1">
      <alignment horizontal="left" vertical="center" wrapText="1"/>
    </xf>
    <xf numFmtId="166" fontId="35" fillId="0" borderId="8" xfId="0" applyNumberFormat="1" applyFont="1" applyBorder="1" applyAlignment="1">
      <alignment horizontal="center" vertical="center"/>
    </xf>
    <xf numFmtId="166" fontId="35" fillId="0" borderId="3" xfId="0" applyNumberFormat="1" applyFont="1" applyBorder="1" applyAlignment="1">
      <alignment horizontal="center" vertical="center"/>
    </xf>
    <xf numFmtId="166" fontId="35" fillId="0" borderId="7" xfId="0" applyNumberFormat="1" applyFont="1" applyBorder="1" applyAlignment="1">
      <alignment horizontal="center" vertical="center"/>
    </xf>
    <xf numFmtId="1" fontId="0" fillId="0" borderId="0" xfId="0" applyNumberFormat="1"/>
    <xf numFmtId="1" fontId="0" fillId="13" borderId="0" xfId="0" applyNumberFormat="1" applyFill="1"/>
    <xf numFmtId="1" fontId="0" fillId="0" borderId="0" xfId="0" applyNumberFormat="1" applyFill="1"/>
    <xf numFmtId="166" fontId="33" fillId="0" borderId="0" xfId="22" applyNumberFormat="1"/>
    <xf numFmtId="0" fontId="21" fillId="0" borderId="14" xfId="21" applyFont="1" applyBorder="1" applyAlignment="1">
      <alignment vertical="top" wrapText="1"/>
    </xf>
    <xf numFmtId="0" fontId="3" fillId="9" borderId="0" xfId="21" applyFont="1" applyFill="1" applyBorder="1" applyAlignment="1">
      <alignment vertical="top" wrapText="1"/>
    </xf>
    <xf numFmtId="0" fontId="32" fillId="0" borderId="2" xfId="22" applyFont="1" applyFill="1" applyBorder="1"/>
    <xf numFmtId="0" fontId="0" fillId="0" borderId="0" xfId="0"/>
    <xf numFmtId="0" fontId="38" fillId="0" borderId="0" xfId="0" applyFont="1" applyBorder="1" applyAlignment="1">
      <alignment vertical="center" wrapText="1"/>
    </xf>
    <xf numFmtId="0" fontId="35" fillId="10" borderId="0" xfId="0" applyFont="1" applyFill="1" applyAlignment="1">
      <alignment vertical="center"/>
    </xf>
    <xf numFmtId="0" fontId="38" fillId="0" borderId="0" xfId="0" applyFont="1" applyBorder="1" applyAlignment="1">
      <alignment vertical="center"/>
    </xf>
    <xf numFmtId="0" fontId="33" fillId="0" borderId="0" xfId="22" applyAlignment="1"/>
    <xf numFmtId="0" fontId="24" fillId="0" borderId="0" xfId="0" applyFont="1" applyAlignment="1"/>
    <xf numFmtId="0" fontId="38" fillId="0" borderId="0" xfId="0" applyFont="1" applyAlignment="1"/>
    <xf numFmtId="0" fontId="0" fillId="0" borderId="0" xfId="0"/>
    <xf numFmtId="0" fontId="0" fillId="0" borderId="0" xfId="0" applyProtection="1">
      <protection locked="0"/>
    </xf>
    <xf numFmtId="0" fontId="38" fillId="0" borderId="0" xfId="0" applyFont="1" applyAlignment="1" applyProtection="1">
      <alignment horizontal="left" vertical="center"/>
    </xf>
    <xf numFmtId="0" fontId="46" fillId="0" borderId="0" xfId="0" applyFont="1" applyAlignment="1" applyProtection="1">
      <alignment horizontal="center" vertical="center"/>
    </xf>
    <xf numFmtId="15" fontId="38" fillId="0" borderId="0" xfId="0" applyNumberFormat="1" applyFont="1" applyAlignment="1" applyProtection="1">
      <alignment horizontal="left" vertical="center"/>
    </xf>
    <xf numFmtId="20" fontId="38" fillId="0" borderId="0" xfId="0" applyNumberFormat="1" applyFont="1" applyAlignment="1" applyProtection="1">
      <alignment horizontal="left" vertical="center"/>
    </xf>
    <xf numFmtId="0" fontId="47" fillId="0" borderId="0" xfId="0" applyNumberFormat="1" applyFont="1" applyAlignment="1" applyProtection="1">
      <alignment wrapText="1"/>
      <protection locked="0"/>
    </xf>
    <xf numFmtId="49" fontId="47" fillId="0" borderId="0" xfId="0" applyNumberFormat="1" applyFont="1" applyAlignment="1" applyProtection="1">
      <alignment wrapText="1"/>
      <protection locked="0"/>
    </xf>
    <xf numFmtId="0" fontId="50" fillId="0" borderId="0" xfId="0" applyFont="1" applyAlignment="1" applyProtection="1">
      <alignment horizontal="left" vertical="center"/>
    </xf>
    <xf numFmtId="0" fontId="0" fillId="0" borderId="0" xfId="0" applyNumberFormat="1" applyProtection="1">
      <protection locked="0"/>
    </xf>
    <xf numFmtId="0" fontId="51" fillId="14" borderId="21" xfId="0" applyFont="1" applyFill="1" applyBorder="1" applyAlignment="1">
      <alignment horizontal="center" vertical="center"/>
    </xf>
    <xf numFmtId="0" fontId="0" fillId="15" borderId="23" xfId="0" applyFont="1" applyFill="1" applyBorder="1"/>
    <xf numFmtId="0" fontId="0" fillId="15" borderId="24" xfId="0" applyFont="1" applyFill="1" applyBorder="1"/>
    <xf numFmtId="0" fontId="0" fillId="16" borderId="23" xfId="0" applyFont="1" applyFill="1" applyBorder="1"/>
    <xf numFmtId="0" fontId="0" fillId="16" borderId="24" xfId="0" applyFont="1" applyFill="1" applyBorder="1"/>
    <xf numFmtId="0" fontId="47" fillId="15" borderId="23" xfId="0" applyNumberFormat="1" applyFont="1" applyFill="1" applyBorder="1" applyAlignment="1">
      <alignment wrapText="1"/>
    </xf>
    <xf numFmtId="49" fontId="47" fillId="16" borderId="23" xfId="0" applyNumberFormat="1" applyFont="1" applyFill="1" applyBorder="1" applyAlignment="1">
      <alignment wrapText="1"/>
    </xf>
    <xf numFmtId="0" fontId="47" fillId="16" borderId="23" xfId="0" applyNumberFormat="1" applyFont="1" applyFill="1" applyBorder="1" applyAlignment="1">
      <alignment wrapText="1"/>
    </xf>
    <xf numFmtId="49" fontId="47" fillId="15" borderId="23" xfId="0" applyNumberFormat="1" applyFont="1" applyFill="1" applyBorder="1" applyAlignment="1">
      <alignment wrapText="1"/>
    </xf>
    <xf numFmtId="166" fontId="3" fillId="0" borderId="26" xfId="36" applyNumberFormat="1" applyFont="1" applyFill="1" applyBorder="1" applyAlignment="1">
      <alignment horizontal="left"/>
    </xf>
    <xf numFmtId="0" fontId="21" fillId="12" borderId="9" xfId="37" applyFont="1" applyFill="1" applyBorder="1" applyAlignment="1">
      <alignment horizontal="left"/>
    </xf>
    <xf numFmtId="1" fontId="3" fillId="0" borderId="26" xfId="36" applyNumberFormat="1" applyFont="1" applyFill="1" applyBorder="1" applyAlignment="1">
      <alignment horizontal="right"/>
    </xf>
    <xf numFmtId="166" fontId="5" fillId="0" borderId="27" xfId="36" applyNumberFormat="1" applyFont="1" applyFill="1" applyBorder="1" applyAlignment="1">
      <alignment horizontal="left"/>
    </xf>
    <xf numFmtId="170" fontId="2" fillId="12" borderId="13" xfId="23" applyNumberFormat="1" applyFont="1" applyFill="1" applyBorder="1" applyAlignment="1">
      <alignment horizontal="left"/>
    </xf>
    <xf numFmtId="1" fontId="5" fillId="0" borderId="27" xfId="36" applyNumberFormat="1" applyFont="1" applyFill="1" applyBorder="1" applyAlignment="1">
      <alignment horizontal="right"/>
    </xf>
    <xf numFmtId="0" fontId="5" fillId="0" borderId="27" xfId="38" applyFont="1" applyFill="1" applyBorder="1"/>
    <xf numFmtId="0" fontId="2" fillId="12" borderId="4" xfId="37" applyFont="1" applyFill="1" applyBorder="1" applyAlignment="1">
      <alignment horizontal="left"/>
    </xf>
    <xf numFmtId="166" fontId="2" fillId="12" borderId="12" xfId="36" applyNumberFormat="1" applyFont="1" applyFill="1" applyBorder="1" applyAlignment="1">
      <alignment horizontal="left"/>
    </xf>
    <xf numFmtId="166" fontId="5" fillId="0" borderId="27" xfId="0" applyNumberFormat="1" applyFont="1" applyFill="1" applyBorder="1" applyAlignment="1">
      <alignment horizontal="left"/>
    </xf>
    <xf numFmtId="0" fontId="3" fillId="0" borderId="4" xfId="37" applyFont="1" applyFill="1" applyBorder="1" applyAlignment="1">
      <alignment horizontal="left"/>
    </xf>
    <xf numFmtId="0" fontId="21" fillId="12" borderId="4" xfId="37" applyFont="1" applyFill="1" applyBorder="1" applyAlignment="1">
      <alignment horizontal="left"/>
    </xf>
    <xf numFmtId="1" fontId="3" fillId="0" borderId="4" xfId="37" applyNumberFormat="1" applyFont="1" applyFill="1" applyBorder="1" applyAlignment="1">
      <alignment horizontal="right"/>
    </xf>
    <xf numFmtId="0" fontId="3" fillId="0" borderId="12" xfId="37" applyFont="1" applyFill="1" applyBorder="1" applyAlignment="1">
      <alignment horizontal="left"/>
    </xf>
    <xf numFmtId="1" fontId="3" fillId="0" borderId="12" xfId="37" applyNumberFormat="1" applyFont="1" applyFill="1" applyBorder="1" applyAlignment="1">
      <alignment horizontal="right"/>
    </xf>
    <xf numFmtId="166" fontId="3" fillId="0" borderId="27" xfId="36" applyNumberFormat="1" applyFont="1" applyFill="1" applyBorder="1" applyAlignment="1">
      <alignment horizontal="left"/>
    </xf>
    <xf numFmtId="1" fontId="3" fillId="0" borderId="27" xfId="36" applyNumberFormat="1" applyFont="1" applyFill="1" applyBorder="1" applyAlignment="1">
      <alignment horizontal="right"/>
    </xf>
    <xf numFmtId="1" fontId="0" fillId="0" borderId="0" xfId="0" applyNumberFormat="1" applyAlignment="1">
      <alignment horizontal="right"/>
    </xf>
    <xf numFmtId="166" fontId="3" fillId="0" borderId="0" xfId="0" applyNumberFormat="1" applyFont="1" applyFill="1" applyAlignment="1">
      <alignment horizontal="left" vertical="center"/>
    </xf>
    <xf numFmtId="169" fontId="42" fillId="0" borderId="4" xfId="20" applyNumberFormat="1" applyFont="1" applyFill="1" applyBorder="1" applyAlignment="1"/>
    <xf numFmtId="169" fontId="42" fillId="0" borderId="2" xfId="20" applyNumberFormat="1" applyFont="1" applyFill="1" applyBorder="1" applyAlignment="1">
      <alignment vertical="center" wrapText="1" shrinkToFit="1"/>
    </xf>
    <xf numFmtId="169" fontId="42" fillId="0" borderId="2" xfId="20" applyNumberFormat="1" applyFont="1" applyFill="1" applyBorder="1" applyAlignment="1"/>
    <xf numFmtId="4" fontId="42" fillId="0" borderId="2" xfId="20" applyNumberFormat="1" applyFont="1" applyFill="1" applyBorder="1" applyAlignment="1"/>
    <xf numFmtId="0" fontId="53" fillId="0" borderId="0" xfId="0" applyFont="1" applyAlignment="1" applyProtection="1">
      <alignment horizontal="center" vertical="center"/>
    </xf>
    <xf numFmtId="49" fontId="48" fillId="0" borderId="0" xfId="0" applyNumberFormat="1" applyFont="1" applyProtection="1">
      <protection locked="0"/>
    </xf>
    <xf numFmtId="0" fontId="48" fillId="0" borderId="0" xfId="0" applyNumberFormat="1" applyFont="1" applyAlignment="1" applyProtection="1">
      <alignment wrapText="1"/>
      <protection locked="0"/>
    </xf>
    <xf numFmtId="0" fontId="49" fillId="0" borderId="0" xfId="0" applyNumberFormat="1" applyFont="1" applyAlignment="1" applyProtection="1">
      <alignment wrapText="1"/>
      <protection locked="0"/>
    </xf>
    <xf numFmtId="49" fontId="48" fillId="0" borderId="0" xfId="0" applyNumberFormat="1" applyFont="1" applyAlignment="1" applyProtection="1">
      <alignment wrapText="1"/>
      <protection locked="0"/>
    </xf>
    <xf numFmtId="0" fontId="53" fillId="14" borderId="21" xfId="0" applyFont="1" applyFill="1" applyBorder="1" applyAlignment="1">
      <alignment horizontal="center" vertical="center"/>
    </xf>
    <xf numFmtId="0" fontId="53" fillId="14" borderId="22" xfId="0" applyFont="1" applyFill="1" applyBorder="1" applyAlignment="1">
      <alignment horizontal="center" vertical="center"/>
    </xf>
    <xf numFmtId="0" fontId="47" fillId="15" borderId="25" xfId="0" applyNumberFormat="1" applyFont="1" applyFill="1" applyBorder="1" applyAlignment="1">
      <alignment wrapText="1"/>
    </xf>
    <xf numFmtId="0" fontId="0" fillId="15" borderId="25" xfId="0" applyFont="1" applyFill="1" applyBorder="1"/>
    <xf numFmtId="0" fontId="0" fillId="15" borderId="0" xfId="0" applyFont="1" applyFill="1"/>
    <xf numFmtId="0" fontId="0" fillId="16" borderId="23" xfId="0" applyFill="1" applyBorder="1"/>
    <xf numFmtId="16" fontId="0" fillId="16" borderId="23" xfId="0" applyNumberFormat="1" applyFont="1" applyFill="1" applyBorder="1"/>
    <xf numFmtId="0" fontId="54" fillId="13" borderId="0" xfId="0" applyFont="1" applyFill="1"/>
    <xf numFmtId="0" fontId="0" fillId="18" borderId="23" xfId="0" applyFill="1" applyBorder="1"/>
    <xf numFmtId="0" fontId="47" fillId="18" borderId="23" xfId="0" applyNumberFormat="1" applyFont="1" applyFill="1" applyBorder="1" applyAlignment="1">
      <alignment wrapText="1"/>
    </xf>
    <xf numFmtId="14" fontId="47" fillId="15" borderId="23" xfId="0" applyNumberFormat="1" applyFont="1" applyFill="1" applyBorder="1" applyAlignment="1">
      <alignment wrapText="1"/>
    </xf>
    <xf numFmtId="49" fontId="48" fillId="15" borderId="23" xfId="0" applyNumberFormat="1" applyFont="1" applyFill="1" applyBorder="1"/>
    <xf numFmtId="0" fontId="0" fillId="15" borderId="23" xfId="0" applyNumberFormat="1" applyFont="1" applyFill="1" applyBorder="1"/>
    <xf numFmtId="49" fontId="48" fillId="16" borderId="23" xfId="0" applyNumberFormat="1" applyFont="1" applyFill="1" applyBorder="1"/>
    <xf numFmtId="0" fontId="0" fillId="16" borderId="23" xfId="0" applyNumberFormat="1" applyFont="1" applyFill="1" applyBorder="1"/>
    <xf numFmtId="0" fontId="48" fillId="16" borderId="23" xfId="0" applyNumberFormat="1" applyFont="1" applyFill="1" applyBorder="1" applyAlignment="1">
      <alignment wrapText="1"/>
    </xf>
    <xf numFmtId="0" fontId="49" fillId="15" borderId="23" xfId="0" applyNumberFormat="1" applyFont="1" applyFill="1" applyBorder="1" applyAlignment="1">
      <alignment wrapText="1"/>
    </xf>
    <xf numFmtId="0" fontId="48" fillId="15" borderId="23" xfId="0" applyNumberFormat="1" applyFont="1" applyFill="1" applyBorder="1" applyAlignment="1">
      <alignment wrapText="1"/>
    </xf>
    <xf numFmtId="49" fontId="48" fillId="16" borderId="23" xfId="0" applyNumberFormat="1" applyFont="1" applyFill="1" applyBorder="1" applyAlignment="1">
      <alignment wrapText="1"/>
    </xf>
    <xf numFmtId="0" fontId="47" fillId="16" borderId="25" xfId="0" applyNumberFormat="1" applyFont="1" applyFill="1" applyBorder="1" applyAlignment="1">
      <alignment wrapText="1"/>
    </xf>
    <xf numFmtId="0" fontId="0" fillId="16" borderId="25" xfId="0" applyNumberFormat="1" applyFont="1" applyFill="1" applyBorder="1"/>
    <xf numFmtId="0" fontId="0" fillId="16" borderId="25" xfId="0" applyFont="1" applyFill="1" applyBorder="1"/>
    <xf numFmtId="0" fontId="0" fillId="16" borderId="0" xfId="0" applyFont="1" applyFill="1"/>
    <xf numFmtId="0" fontId="0" fillId="0" borderId="0" xfId="0"/>
    <xf numFmtId="0" fontId="34" fillId="0" borderId="0" xfId="0" applyFont="1" applyProtection="1">
      <protection locked="0"/>
    </xf>
    <xf numFmtId="0" fontId="58" fillId="14" borderId="21" xfId="0" applyFont="1" applyFill="1" applyBorder="1" applyAlignment="1">
      <alignment horizontal="center" vertical="center"/>
    </xf>
    <xf numFmtId="0" fontId="0" fillId="15" borderId="23" xfId="0" applyNumberFormat="1" applyFont="1" applyFill="1" applyBorder="1" applyAlignment="1">
      <alignment wrapText="1"/>
    </xf>
    <xf numFmtId="49" fontId="0" fillId="16" borderId="23" xfId="0" applyNumberFormat="1" applyFont="1" applyFill="1" applyBorder="1" applyAlignment="1">
      <alignment wrapText="1"/>
    </xf>
    <xf numFmtId="0" fontId="0" fillId="16" borderId="23" xfId="0" applyNumberFormat="1" applyFont="1" applyFill="1" applyBorder="1" applyAlignment="1">
      <alignment wrapText="1"/>
    </xf>
    <xf numFmtId="49" fontId="0" fillId="15" borderId="23" xfId="0" applyNumberFormat="1" applyFont="1" applyFill="1" applyBorder="1" applyAlignment="1">
      <alignment wrapText="1"/>
    </xf>
    <xf numFmtId="0" fontId="0" fillId="15" borderId="25" xfId="0" applyNumberFormat="1" applyFont="1" applyFill="1" applyBorder="1" applyAlignment="1">
      <alignment wrapText="1"/>
    </xf>
    <xf numFmtId="0" fontId="0" fillId="0" borderId="0" xfId="0" applyNumberFormat="1" applyFont="1" applyAlignment="1" applyProtection="1">
      <alignment wrapText="1"/>
      <protection locked="0"/>
    </xf>
    <xf numFmtId="0" fontId="0" fillId="0" borderId="0" xfId="0" applyFont="1" applyProtection="1">
      <protection locked="0"/>
    </xf>
    <xf numFmtId="0" fontId="0" fillId="15" borderId="23" xfId="0" applyNumberFormat="1" applyFill="1" applyBorder="1" applyAlignment="1">
      <alignment wrapText="1"/>
    </xf>
    <xf numFmtId="0" fontId="0" fillId="16" borderId="23" xfId="0" applyNumberFormat="1" applyFill="1" applyBorder="1" applyAlignment="1">
      <alignment wrapText="1"/>
    </xf>
    <xf numFmtId="0" fontId="0" fillId="15" borderId="25" xfId="0" applyNumberFormat="1" applyFill="1" applyBorder="1" applyAlignment="1">
      <alignment wrapText="1"/>
    </xf>
    <xf numFmtId="165" fontId="32" fillId="0" borderId="2" xfId="22" applyNumberFormat="1" applyFont="1" applyBorder="1"/>
    <xf numFmtId="0" fontId="34" fillId="0" borderId="0" xfId="0" applyFont="1" applyAlignment="1" applyProtection="1">
      <alignment wrapText="1"/>
      <protection locked="0"/>
    </xf>
    <xf numFmtId="0" fontId="59" fillId="15" borderId="23" xfId="0" applyNumberFormat="1" applyFont="1" applyFill="1" applyBorder="1" applyAlignment="1">
      <alignment wrapText="1"/>
    </xf>
    <xf numFmtId="0" fontId="8" fillId="16" borderId="23" xfId="0" applyNumberFormat="1" applyFont="1" applyFill="1" applyBorder="1" applyAlignment="1">
      <alignment wrapText="1"/>
    </xf>
    <xf numFmtId="0" fontId="59" fillId="16" borderId="23" xfId="0" applyNumberFormat="1" applyFont="1" applyFill="1" applyBorder="1" applyAlignment="1">
      <alignment wrapText="1"/>
    </xf>
    <xf numFmtId="0" fontId="60" fillId="16" borderId="23" xfId="0" applyNumberFormat="1" applyFont="1" applyFill="1" applyBorder="1" applyAlignment="1">
      <alignment wrapText="1"/>
    </xf>
    <xf numFmtId="49" fontId="0" fillId="16" borderId="23" xfId="0" applyNumberFormat="1" applyFill="1" applyBorder="1" applyAlignment="1">
      <alignment wrapText="1"/>
    </xf>
    <xf numFmtId="0" fontId="0" fillId="0" borderId="0" xfId="0" applyNumberFormat="1" applyAlignment="1" applyProtection="1">
      <alignment wrapText="1"/>
      <protection locked="0"/>
    </xf>
    <xf numFmtId="0" fontId="59" fillId="0" borderId="0" xfId="0" applyNumberFormat="1" applyFont="1" applyProtection="1">
      <protection locked="0"/>
    </xf>
    <xf numFmtId="0" fontId="3" fillId="5" borderId="0" xfId="18" applyFont="1" applyFill="1" applyBorder="1" applyAlignment="1">
      <alignment horizontal="left"/>
    </xf>
    <xf numFmtId="0" fontId="3" fillId="5" borderId="12" xfId="18" applyFont="1" applyFill="1" applyBorder="1" applyAlignment="1">
      <alignment horizontal="left"/>
    </xf>
    <xf numFmtId="0" fontId="5" fillId="5" borderId="0" xfId="0" applyFont="1" applyFill="1" applyBorder="1" applyAlignment="1" applyProtection="1">
      <alignment horizontal="left" wrapText="1"/>
      <protection locked="0"/>
    </xf>
    <xf numFmtId="0" fontId="5" fillId="5" borderId="12" xfId="0" applyFont="1" applyFill="1" applyBorder="1" applyAlignment="1" applyProtection="1">
      <alignment horizontal="left" wrapText="1"/>
      <protection locked="0"/>
    </xf>
    <xf numFmtId="0" fontId="4" fillId="5" borderId="0" xfId="18" applyFont="1" applyFill="1" applyBorder="1" applyAlignment="1">
      <alignment horizontal="left"/>
    </xf>
    <xf numFmtId="0" fontId="4" fillId="5" borderId="12" xfId="18" applyFont="1" applyFill="1" applyBorder="1" applyAlignment="1">
      <alignment horizontal="left"/>
    </xf>
    <xf numFmtId="0" fontId="5" fillId="5" borderId="0" xfId="0" applyFont="1" applyFill="1" applyBorder="1" applyAlignment="1" applyProtection="1">
      <alignment horizontal="left" vertical="center"/>
      <protection locked="0"/>
    </xf>
    <xf numFmtId="0" fontId="5" fillId="5" borderId="12" xfId="0" applyFont="1" applyFill="1" applyBorder="1" applyAlignment="1" applyProtection="1">
      <alignment horizontal="left" vertical="center"/>
      <protection locked="0"/>
    </xf>
    <xf numFmtId="0" fontId="0" fillId="0" borderId="0" xfId="0"/>
    <xf numFmtId="0" fontId="4" fillId="0" borderId="0" xfId="0" applyFont="1" applyAlignment="1">
      <alignment horizontal="left"/>
    </xf>
    <xf numFmtId="165" fontId="5" fillId="0" borderId="15" xfId="0" applyNumberFormat="1" applyFont="1" applyFill="1" applyBorder="1" applyAlignment="1">
      <alignment horizontal="center" vertical="center" wrapText="1"/>
    </xf>
    <xf numFmtId="0" fontId="37" fillId="0" borderId="0" xfId="0" applyFont="1" applyAlignment="1">
      <alignment horizontal="justify"/>
    </xf>
    <xf numFmtId="0" fontId="41" fillId="10" borderId="0" xfId="0" applyFont="1" applyFill="1" applyAlignment="1">
      <alignment horizontal="left" readingOrder="1"/>
    </xf>
    <xf numFmtId="17" fontId="34" fillId="0" borderId="0" xfId="0" applyNumberFormat="1" applyFont="1" applyProtection="1">
      <protection locked="0"/>
    </xf>
    <xf numFmtId="0" fontId="0" fillId="0" borderId="0" xfId="0" applyAlignment="1" applyProtection="1">
      <alignment wrapText="1"/>
      <protection locked="0"/>
    </xf>
    <xf numFmtId="0" fontId="0" fillId="15" borderId="23" xfId="0" applyFill="1" applyBorder="1"/>
    <xf numFmtId="0" fontId="4" fillId="0" borderId="0" xfId="0" applyFont="1" applyAlignment="1"/>
    <xf numFmtId="0" fontId="69" fillId="0" borderId="0" xfId="0" applyFont="1" applyAlignment="1">
      <alignment horizontal="left" indent="1" readingOrder="1"/>
    </xf>
    <xf numFmtId="0" fontId="0" fillId="0" borderId="0" xfId="0"/>
    <xf numFmtId="0" fontId="0" fillId="0" borderId="0" xfId="0"/>
    <xf numFmtId="0" fontId="6" fillId="5" borderId="0" xfId="18" applyFont="1" applyFill="1" applyBorder="1" applyAlignment="1">
      <alignment horizontal="left"/>
    </xf>
    <xf numFmtId="0" fontId="6" fillId="5" borderId="12" xfId="18" applyFont="1" applyFill="1" applyBorder="1" applyAlignment="1">
      <alignment horizontal="left"/>
    </xf>
    <xf numFmtId="0" fontId="6" fillId="9" borderId="14" xfId="18" applyFont="1" applyFill="1" applyBorder="1" applyAlignment="1">
      <alignment horizontal="left"/>
    </xf>
    <xf numFmtId="0" fontId="6" fillId="9" borderId="10" xfId="18" applyFont="1" applyFill="1" applyBorder="1" applyAlignment="1">
      <alignment horizontal="left"/>
    </xf>
    <xf numFmtId="0" fontId="6" fillId="9" borderId="11" xfId="18" applyFont="1" applyFill="1" applyBorder="1" applyAlignment="1">
      <alignment horizontal="left"/>
    </xf>
    <xf numFmtId="0" fontId="3" fillId="5" borderId="0" xfId="18" applyFont="1" applyFill="1" applyBorder="1" applyAlignment="1">
      <alignment horizontal="left"/>
    </xf>
    <xf numFmtId="0" fontId="3" fillId="5" borderId="12" xfId="18" applyFont="1" applyFill="1" applyBorder="1" applyAlignment="1">
      <alignment horizontal="left"/>
    </xf>
    <xf numFmtId="0" fontId="3" fillId="9" borderId="13" xfId="18" applyFont="1" applyFill="1" applyBorder="1" applyAlignment="1">
      <alignment horizontal="left"/>
    </xf>
    <xf numFmtId="0" fontId="3" fillId="9" borderId="0" xfId="18" applyFont="1" applyFill="1" applyBorder="1" applyAlignment="1">
      <alignment horizontal="left"/>
    </xf>
    <xf numFmtId="0" fontId="3" fillId="9" borderId="12" xfId="18" applyFont="1" applyFill="1" applyBorder="1" applyAlignment="1">
      <alignment horizontal="left"/>
    </xf>
    <xf numFmtId="0" fontId="5" fillId="5" borderId="0" xfId="0" applyFont="1" applyFill="1" applyBorder="1" applyAlignment="1" applyProtection="1">
      <alignment horizontal="left" wrapText="1"/>
      <protection locked="0"/>
    </xf>
    <xf numFmtId="0" fontId="5" fillId="5" borderId="12" xfId="0" applyFont="1" applyFill="1" applyBorder="1" applyAlignment="1" applyProtection="1">
      <alignment horizontal="left" wrapText="1"/>
      <protection locked="0"/>
    </xf>
    <xf numFmtId="0" fontId="5" fillId="9" borderId="13" xfId="0" applyFont="1" applyFill="1" applyBorder="1" applyAlignment="1" applyProtection="1">
      <alignment horizontal="left" wrapText="1"/>
      <protection locked="0"/>
    </xf>
    <xf numFmtId="0" fontId="5" fillId="9" borderId="0" xfId="0" applyFont="1" applyFill="1" applyBorder="1" applyAlignment="1" applyProtection="1">
      <alignment horizontal="left" wrapText="1"/>
      <protection locked="0"/>
    </xf>
    <xf numFmtId="0" fontId="5" fillId="9" borderId="12" xfId="0" applyFont="1" applyFill="1" applyBorder="1" applyAlignment="1" applyProtection="1">
      <alignment horizontal="left" wrapText="1"/>
      <protection locked="0"/>
    </xf>
    <xf numFmtId="0" fontId="0" fillId="0" borderId="0" xfId="0"/>
    <xf numFmtId="0" fontId="0" fillId="0" borderId="12" xfId="0" applyBorder="1"/>
    <xf numFmtId="0" fontId="5" fillId="9" borderId="13" xfId="0" applyFont="1" applyFill="1" applyBorder="1" applyAlignment="1" applyProtection="1">
      <alignment horizontal="left"/>
      <protection locked="0"/>
    </xf>
    <xf numFmtId="0" fontId="5" fillId="9" borderId="0" xfId="0" applyFont="1" applyFill="1" applyBorder="1" applyAlignment="1" applyProtection="1">
      <alignment horizontal="left"/>
      <protection locked="0"/>
    </xf>
    <xf numFmtId="0" fontId="5" fillId="9" borderId="12" xfId="0" applyFont="1" applyFill="1" applyBorder="1" applyAlignment="1" applyProtection="1">
      <alignment horizontal="left"/>
      <protection locked="0"/>
    </xf>
    <xf numFmtId="0" fontId="4" fillId="5" borderId="0" xfId="18" applyFont="1" applyFill="1" applyBorder="1" applyAlignment="1">
      <alignment horizontal="left"/>
    </xf>
    <xf numFmtId="0" fontId="4" fillId="5" borderId="12" xfId="18" applyFont="1" applyFill="1" applyBorder="1" applyAlignment="1">
      <alignment horizontal="left"/>
    </xf>
    <xf numFmtId="0" fontId="4" fillId="9" borderId="13" xfId="18" applyFont="1" applyFill="1" applyBorder="1" applyAlignment="1">
      <alignment horizontal="left"/>
    </xf>
    <xf numFmtId="0" fontId="4" fillId="9" borderId="0" xfId="18" applyFont="1" applyFill="1" applyBorder="1" applyAlignment="1">
      <alignment horizontal="left"/>
    </xf>
    <xf numFmtId="0" fontId="4" fillId="9" borderId="12" xfId="18" applyFont="1" applyFill="1" applyBorder="1" applyAlignment="1">
      <alignment horizontal="left"/>
    </xf>
    <xf numFmtId="0" fontId="5" fillId="5" borderId="0" xfId="0" applyFont="1" applyFill="1" applyBorder="1" applyAlignment="1" applyProtection="1">
      <alignment horizontal="left" vertical="center" wrapText="1"/>
      <protection locked="0"/>
    </xf>
    <xf numFmtId="0" fontId="5" fillId="5" borderId="0" xfId="0" applyFont="1" applyFill="1" applyBorder="1" applyAlignment="1" applyProtection="1">
      <alignment horizontal="left" vertical="center"/>
      <protection locked="0"/>
    </xf>
    <xf numFmtId="0" fontId="5" fillId="5" borderId="12" xfId="0" applyFont="1" applyFill="1" applyBorder="1" applyAlignment="1" applyProtection="1">
      <alignment horizontal="left" vertical="center"/>
      <protection locked="0"/>
    </xf>
    <xf numFmtId="0" fontId="5" fillId="9" borderId="13" xfId="0" applyFont="1" applyFill="1" applyBorder="1" applyAlignment="1" applyProtection="1">
      <alignment horizontal="left" vertical="center" wrapText="1"/>
      <protection locked="0"/>
    </xf>
    <xf numFmtId="0" fontId="5" fillId="9" borderId="0" xfId="0" applyFont="1" applyFill="1" applyBorder="1" applyAlignment="1" applyProtection="1">
      <alignment horizontal="left" vertical="center"/>
      <protection locked="0"/>
    </xf>
    <xf numFmtId="0" fontId="5" fillId="9" borderId="12" xfId="0" applyFont="1" applyFill="1" applyBorder="1" applyAlignment="1" applyProtection="1">
      <alignment horizontal="left" vertical="center"/>
      <protection locked="0"/>
    </xf>
    <xf numFmtId="165" fontId="5" fillId="0" borderId="12" xfId="0" applyNumberFormat="1" applyFont="1" applyBorder="1" applyAlignment="1">
      <alignment horizontal="left" vertical="center" wrapText="1"/>
    </xf>
    <xf numFmtId="0" fontId="5" fillId="0" borderId="15" xfId="0" applyFont="1" applyBorder="1" applyAlignment="1">
      <alignment horizontal="left" vertical="center" wrapText="1"/>
    </xf>
    <xf numFmtId="166" fontId="35" fillId="0" borderId="8" xfId="0" applyNumberFormat="1" applyFont="1" applyBorder="1" applyAlignment="1">
      <alignment horizontal="center" vertical="center"/>
    </xf>
    <xf numFmtId="166" fontId="35" fillId="0" borderId="3" xfId="0" applyNumberFormat="1" applyFont="1" applyBorder="1" applyAlignment="1">
      <alignment horizontal="center" vertical="center"/>
    </xf>
    <xf numFmtId="165" fontId="5" fillId="0" borderId="10" xfId="0" applyNumberFormat="1" applyFont="1" applyBorder="1" applyAlignment="1">
      <alignment horizontal="left" vertical="top" wrapText="1"/>
    </xf>
    <xf numFmtId="166" fontId="35" fillId="0" borderId="7" xfId="0" applyNumberFormat="1" applyFont="1" applyBorder="1" applyAlignment="1">
      <alignment horizontal="center" vertical="center"/>
    </xf>
    <xf numFmtId="166" fontId="5" fillId="0" borderId="9" xfId="18" applyNumberFormat="1" applyFont="1" applyFill="1" applyBorder="1" applyAlignment="1">
      <alignment horizontal="center" vertical="center" wrapText="1"/>
    </xf>
    <xf numFmtId="166" fontId="32" fillId="0" borderId="6" xfId="0" applyNumberFormat="1" applyFont="1" applyBorder="1"/>
    <xf numFmtId="166" fontId="5" fillId="0" borderId="9" xfId="18" applyNumberFormat="1" applyFont="1" applyFill="1" applyBorder="1" applyAlignment="1">
      <alignment horizontal="center" vertical="center" wrapText="1" shrinkToFit="1"/>
    </xf>
    <xf numFmtId="0" fontId="4" fillId="0" borderId="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8" fillId="0" borderId="15" xfId="0" applyFont="1" applyBorder="1" applyAlignment="1">
      <alignment horizontal="left" vertical="center" wrapText="1"/>
    </xf>
    <xf numFmtId="165" fontId="3" fillId="0" borderId="8" xfId="0" applyNumberFormat="1" applyFont="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7" xfId="0" applyNumberFormat="1" applyFont="1" applyBorder="1" applyAlignment="1">
      <alignment horizontal="center" vertical="center" wrapText="1"/>
    </xf>
    <xf numFmtId="165" fontId="5" fillId="0" borderId="9" xfId="0" applyNumberFormat="1" applyFont="1" applyBorder="1" applyAlignment="1">
      <alignment horizontal="center" vertical="center" wrapText="1"/>
    </xf>
    <xf numFmtId="165" fontId="5" fillId="0" borderId="6" xfId="0" applyNumberFormat="1" applyFont="1" applyBorder="1" applyAlignment="1">
      <alignment horizontal="center" vertical="center" wrapText="1"/>
    </xf>
    <xf numFmtId="0" fontId="4" fillId="0" borderId="0" xfId="0" applyFont="1" applyAlignment="1">
      <alignment horizontal="left"/>
    </xf>
    <xf numFmtId="0" fontId="5" fillId="0" borderId="8"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Fill="1" applyBorder="1" applyAlignment="1">
      <alignment horizontal="center" vertical="center" wrapText="1"/>
    </xf>
    <xf numFmtId="165" fontId="5" fillId="0" borderId="16" xfId="0" applyNumberFormat="1" applyFont="1" applyFill="1" applyBorder="1" applyAlignment="1">
      <alignment horizontal="center" vertical="center" wrapText="1"/>
    </xf>
    <xf numFmtId="165" fontId="5" fillId="0" borderId="15" xfId="0" applyNumberFormat="1" applyFont="1" applyFill="1" applyBorder="1" applyAlignment="1">
      <alignment horizontal="center" vertical="center" wrapText="1"/>
    </xf>
    <xf numFmtId="0" fontId="3" fillId="0" borderId="0" xfId="0" applyFont="1" applyAlignment="1">
      <alignment horizontal="left" vertical="center" wrapText="1"/>
    </xf>
    <xf numFmtId="0" fontId="5" fillId="0" borderId="8" xfId="0" applyFont="1" applyBorder="1" applyAlignment="1">
      <alignment horizontal="center"/>
    </xf>
    <xf numFmtId="0" fontId="5" fillId="0" borderId="3" xfId="0" applyFont="1" applyBorder="1" applyAlignment="1">
      <alignment horizontal="center"/>
    </xf>
    <xf numFmtId="0" fontId="5" fillId="0" borderId="7" xfId="0" applyFont="1" applyBorder="1" applyAlignment="1">
      <alignment horizontal="center"/>
    </xf>
    <xf numFmtId="165" fontId="5" fillId="0" borderId="8" xfId="0" applyNumberFormat="1" applyFont="1" applyBorder="1" applyAlignment="1">
      <alignment horizontal="center" vertical="center" wrapText="1"/>
    </xf>
    <xf numFmtId="165" fontId="5" fillId="0" borderId="3" xfId="0" applyNumberFormat="1" applyFont="1" applyBorder="1" applyAlignment="1">
      <alignment horizontal="center" vertical="center" wrapText="1"/>
    </xf>
    <xf numFmtId="165" fontId="5" fillId="0" borderId="7" xfId="0" applyNumberFormat="1" applyFont="1" applyBorder="1" applyAlignment="1">
      <alignment horizontal="center" vertical="center" wrapText="1"/>
    </xf>
    <xf numFmtId="0" fontId="35" fillId="10" borderId="0" xfId="0" applyFont="1" applyFill="1" applyAlignment="1">
      <alignment horizontal="left" vertical="center"/>
    </xf>
    <xf numFmtId="0" fontId="38" fillId="0" borderId="0" xfId="0" applyFont="1" applyBorder="1" applyAlignment="1">
      <alignment horizontal="left" vertical="center"/>
    </xf>
    <xf numFmtId="0" fontId="38" fillId="0" borderId="18" xfId="0" applyFont="1" applyBorder="1" applyAlignment="1">
      <alignment horizontal="left" vertical="center"/>
    </xf>
    <xf numFmtId="0" fontId="37" fillId="0" borderId="0" xfId="0" applyFont="1" applyAlignment="1">
      <alignment horizontal="justify"/>
    </xf>
    <xf numFmtId="0" fontId="32" fillId="0" borderId="0" xfId="0" applyFont="1" applyAlignment="1">
      <alignment horizontal="justify"/>
    </xf>
    <xf numFmtId="0" fontId="37" fillId="0" borderId="0" xfId="0" applyFont="1" applyAlignment="1">
      <alignment horizontal="left" wrapText="1"/>
    </xf>
    <xf numFmtId="0" fontId="32" fillId="0" borderId="0" xfId="0" applyFont="1" applyAlignment="1">
      <alignment horizontal="left" wrapText="1"/>
    </xf>
    <xf numFmtId="0" fontId="32" fillId="0" borderId="0" xfId="0" applyFont="1" applyAlignment="1">
      <alignment horizontal="left"/>
    </xf>
    <xf numFmtId="0" fontId="5" fillId="0" borderId="9" xfId="20" applyNumberFormat="1" applyFont="1" applyFill="1" applyBorder="1" applyAlignment="1">
      <alignment horizontal="center" vertical="center" wrapText="1"/>
    </xf>
    <xf numFmtId="0" fontId="32" fillId="0" borderId="6" xfId="0" applyFont="1" applyBorder="1"/>
    <xf numFmtId="0" fontId="5" fillId="0" borderId="9" xfId="20" applyNumberFormat="1" applyFont="1" applyFill="1" applyBorder="1" applyAlignment="1">
      <alignment horizontal="center" vertical="center" wrapText="1" shrinkToFit="1"/>
    </xf>
    <xf numFmtId="0" fontId="5" fillId="17" borderId="9" xfId="20" applyNumberFormat="1" applyFont="1" applyFill="1" applyBorder="1" applyAlignment="1">
      <alignment horizontal="center" vertical="center" wrapText="1" shrinkToFit="1"/>
    </xf>
    <xf numFmtId="0" fontId="32" fillId="17" borderId="6" xfId="0" applyFont="1" applyFill="1" applyBorder="1"/>
    <xf numFmtId="0" fontId="38" fillId="0" borderId="0" xfId="0" applyFont="1" applyBorder="1" applyAlignment="1">
      <alignment horizontal="left" vertical="center" wrapText="1"/>
    </xf>
    <xf numFmtId="0" fontId="5" fillId="0" borderId="19" xfId="20" applyNumberFormat="1" applyFont="1" applyFill="1" applyBorder="1" applyAlignment="1">
      <alignment horizontal="center"/>
    </xf>
    <xf numFmtId="0" fontId="32" fillId="0" borderId="20" xfId="0" applyFont="1" applyBorder="1"/>
    <xf numFmtId="0" fontId="35" fillId="0" borderId="8" xfId="0" applyFont="1" applyBorder="1" applyAlignment="1">
      <alignment horizontal="center" vertical="center"/>
    </xf>
    <xf numFmtId="0" fontId="35" fillId="0" borderId="3" xfId="0" applyFont="1" applyBorder="1" applyAlignment="1">
      <alignment horizontal="center" vertical="center"/>
    </xf>
    <xf numFmtId="0" fontId="35" fillId="0" borderId="7" xfId="0" applyFont="1" applyBorder="1" applyAlignment="1">
      <alignment horizontal="center" vertical="center"/>
    </xf>
    <xf numFmtId="0" fontId="38" fillId="0" borderId="0" xfId="22" applyFont="1" applyAlignment="1">
      <alignment horizontal="left" wrapText="1"/>
    </xf>
    <xf numFmtId="0" fontId="32" fillId="0" borderId="0" xfId="22" applyFont="1" applyAlignment="1">
      <alignment horizontal="left" wrapText="1"/>
    </xf>
    <xf numFmtId="0" fontId="45" fillId="10" borderId="0" xfId="0" applyFont="1" applyFill="1" applyAlignment="1">
      <alignment horizontal="left" readingOrder="1"/>
    </xf>
    <xf numFmtId="0" fontId="41" fillId="10" borderId="0" xfId="0" applyFont="1" applyFill="1" applyAlignment="1">
      <alignment horizontal="left" readingOrder="1"/>
    </xf>
    <xf numFmtId="0" fontId="40" fillId="10" borderId="0" xfId="0" applyNumberFormat="1" applyFont="1" applyFill="1" applyAlignment="1">
      <alignment horizontal="left" wrapText="1" readingOrder="1"/>
    </xf>
    <xf numFmtId="0" fontId="5" fillId="9" borderId="8" xfId="0" applyFont="1" applyFill="1" applyBorder="1" applyAlignment="1">
      <alignment horizontal="center"/>
    </xf>
    <xf numFmtId="0" fontId="5" fillId="9" borderId="3" xfId="0" applyFont="1" applyFill="1" applyBorder="1" applyAlignment="1">
      <alignment horizontal="center"/>
    </xf>
    <xf numFmtId="0" fontId="5" fillId="9" borderId="7" xfId="0" applyFont="1" applyFill="1" applyBorder="1" applyAlignment="1">
      <alignment horizontal="center"/>
    </xf>
    <xf numFmtId="0" fontId="2" fillId="12" borderId="8" xfId="0" applyFont="1" applyFill="1" applyBorder="1" applyAlignment="1">
      <alignment horizontal="center"/>
    </xf>
    <xf numFmtId="0" fontId="2" fillId="12" borderId="3" xfId="0" applyFont="1" applyFill="1" applyBorder="1" applyAlignment="1">
      <alignment horizontal="center"/>
    </xf>
    <xf numFmtId="0" fontId="2" fillId="12" borderId="7" xfId="0" applyFont="1" applyFill="1" applyBorder="1" applyAlignment="1">
      <alignment horizontal="center"/>
    </xf>
    <xf numFmtId="0" fontId="3" fillId="5" borderId="0" xfId="0" applyFont="1" applyFill="1" applyBorder="1" applyAlignment="1" applyProtection="1">
      <alignment horizontal="left" wrapText="1"/>
      <protection locked="0"/>
    </xf>
    <xf numFmtId="165" fontId="3" fillId="0" borderId="10" xfId="0" applyNumberFormat="1" applyFont="1" applyBorder="1" applyAlignment="1">
      <alignment horizontal="left" vertical="top" wrapText="1"/>
    </xf>
    <xf numFmtId="0" fontId="3" fillId="0" borderId="1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6" fillId="0" borderId="10" xfId="0" applyFont="1" applyFill="1" applyBorder="1" applyAlignment="1">
      <alignment horizontal="left" vertical="center" wrapText="1"/>
    </xf>
  </cellXfs>
  <cellStyles count="39">
    <cellStyle name="bin" xfId="1"/>
    <cellStyle name="cell" xfId="2"/>
    <cellStyle name="ColCodes" xfId="3"/>
    <cellStyle name="ColTitles" xfId="4"/>
    <cellStyle name="column" xfId="5"/>
    <cellStyle name="Comma 2" xfId="6"/>
    <cellStyle name="DataEntryCells" xfId="7"/>
    <cellStyle name="formula" xfId="8"/>
    <cellStyle name="gap" xfId="9"/>
    <cellStyle name="GreyBackground" xfId="10"/>
    <cellStyle name="Hyperlink 2" xfId="11"/>
    <cellStyle name="Hyperlink 3" xfId="12"/>
    <cellStyle name="ISC" xfId="13"/>
    <cellStyle name="level1a" xfId="14"/>
    <cellStyle name="level2" xfId="15"/>
    <cellStyle name="level2a" xfId="16"/>
    <cellStyle name="level3" xfId="17"/>
    <cellStyle name="Normal" xfId="0" builtinId="0"/>
    <cellStyle name="Normal 2" xfId="18"/>
    <cellStyle name="Normal 2 2" xfId="19"/>
    <cellStyle name="Normal 2 3" xfId="20"/>
    <cellStyle name="Normal 3" xfId="21"/>
    <cellStyle name="Normal 4" xfId="22"/>
    <cellStyle name="Normal_C1.1a" xfId="38"/>
    <cellStyle name="Normal_C4" xfId="37"/>
    <cellStyle name="Normal_G1.1" xfId="36"/>
    <cellStyle name="Normal_G2.2" xfId="23"/>
    <cellStyle name="Percent 2" xfId="24"/>
    <cellStyle name="Prozent_SubCatperStud" xfId="25"/>
    <cellStyle name="row" xfId="26"/>
    <cellStyle name="RowCodes" xfId="27"/>
    <cellStyle name="Row-Col Headings" xfId="28"/>
    <cellStyle name="RowTitles_CENTRAL_GOVT" xfId="29"/>
    <cellStyle name="RowTitles-Col2" xfId="30"/>
    <cellStyle name="RowTitles-Detail" xfId="31"/>
    <cellStyle name="Standard_Info" xfId="32"/>
    <cellStyle name="temp" xfId="33"/>
    <cellStyle name="title1" xfId="34"/>
    <cellStyle name="표준_5.regression" xfId="35"/>
  </cellStyles>
  <dxfs count="22">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0" formatCode="General"/>
      <protection locked="0" hidden="0"/>
    </dxf>
    <dxf>
      <font>
        <b val="0"/>
        <i val="0"/>
        <strike val="0"/>
        <condense val="0"/>
        <extend val="0"/>
        <outline val="0"/>
        <shadow val="0"/>
        <u val="none"/>
        <vertAlign val="baseline"/>
        <sz val="11"/>
        <color theme="1"/>
        <name val="Arial"/>
        <scheme val="none"/>
      </font>
      <numFmt numFmtId="0" formatCode="General"/>
      <alignment horizontal="general" vertical="bottom" textRotation="0" wrapText="1" indent="0" relativeIndent="0" justifyLastLine="0" shrinkToFit="0" mergeCell="0" readingOrder="0"/>
      <protection locked="0" hidden="0"/>
    </dxf>
    <dxf>
      <protection locked="0" hidden="0"/>
    </dxf>
    <dxf>
      <font>
        <b/>
        <i val="0"/>
        <strike val="0"/>
        <condense val="0"/>
        <extend val="0"/>
        <outline val="0"/>
        <shadow val="0"/>
        <u val="none"/>
        <vertAlign val="baseline"/>
        <sz val="12"/>
        <color rgb="FFFF0000"/>
        <name val="Arial"/>
        <scheme val="none"/>
      </font>
      <alignment horizontal="center" vertical="center" textRotation="0" wrapText="0" indent="0" relativeIndent="0" justifyLastLine="0" shrinkToFit="0" mergeCell="0" readingOrder="0"/>
      <protection locked="1" hidden="0"/>
    </dxf>
    <dxf>
      <fill>
        <patternFill>
          <bgColor theme="1" tint="4.9989318521683403E-2"/>
        </patternFill>
      </fill>
    </dxf>
    <dxf>
      <fill>
        <patternFill>
          <bgColor theme="0" tint="-0.24994659260841701"/>
        </patternFill>
      </fill>
    </dxf>
    <dxf>
      <font>
        <b/>
        <i val="0"/>
        <color rgb="FFFF0000"/>
      </font>
    </dxf>
    <dxf>
      <font>
        <b/>
        <i val="0"/>
        <color rgb="FFFF0000"/>
      </font>
    </dxf>
    <dxf>
      <fill>
        <patternFill>
          <bgColor theme="1" tint="4.9989318521683403E-2"/>
        </patternFill>
      </fill>
    </dxf>
    <dxf>
      <fill>
        <patternFill>
          <bgColor theme="0" tint="-0.24994659260841701"/>
        </patternFill>
      </fill>
    </dxf>
  </dxfs>
  <tableStyles count="0" defaultTableStyle="TableStyleMedium9" defaultPivotStyle="PivotStyleLight16"/>
  <colors>
    <mruColors>
      <color rgb="FF00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800" b="1" i="0" u="none" strike="noStrike" baseline="0">
                <a:solidFill>
                  <a:srgbClr val="000000"/>
                </a:solidFill>
                <a:latin typeface="Calibri"/>
                <a:ea typeface="Calibri"/>
                <a:cs typeface="Calibri"/>
              </a:defRPr>
            </a:pPr>
            <a:r>
              <a:rPr lang="en-US"/>
              <a:t>WOMEN</a:t>
            </a:r>
          </a:p>
        </c:rich>
      </c:tx>
      <c:layout>
        <c:manualLayout>
          <c:xMode val="edge"/>
          <c:yMode val="edge"/>
          <c:x val="0.41995140557086241"/>
          <c:y val="0.14612359863560637"/>
        </c:manualLayout>
      </c:layout>
      <c:spPr>
        <a:ln>
          <a:noFill/>
        </a:ln>
      </c:spPr>
    </c:title>
    <c:plotArea>
      <c:layout>
        <c:manualLayout>
          <c:layoutTarget val="inner"/>
          <c:xMode val="edge"/>
          <c:yMode val="edge"/>
          <c:x val="0.19108161946460137"/>
          <c:y val="0.19823535193768571"/>
          <c:w val="0.71387292213473363"/>
          <c:h val="0.5446990093980244"/>
        </c:manualLayout>
      </c:layout>
      <c:barChart>
        <c:barDir val="bar"/>
        <c:grouping val="clustered"/>
        <c:ser>
          <c:idx val="0"/>
          <c:order val="0"/>
          <c:dPt>
            <c:idx val="9"/>
            <c:spPr>
              <a:solidFill>
                <a:schemeClr val="accent6"/>
              </a:solidFill>
            </c:spPr>
          </c:dPt>
          <c:val>
            <c:numRef>
              <c:f>'Data C_A11.1'!$K$10:$K$25</c:f>
              <c:numCache>
                <c:formatCode>#,##0.0</c:formatCode>
                <c:ptCount val="16"/>
                <c:pt idx="0">
                  <c:v>0.98999999999999488</c:v>
                </c:pt>
                <c:pt idx="1">
                  <c:v>2.9299999999999997</c:v>
                </c:pt>
                <c:pt idx="2">
                  <c:v>3</c:v>
                </c:pt>
                <c:pt idx="3">
                  <c:v>2.7100000000000009</c:v>
                </c:pt>
                <c:pt idx="4">
                  <c:v>3.5500999999999934</c:v>
                </c:pt>
                <c:pt idx="5">
                  <c:v>3.8200000000000003</c:v>
                </c:pt>
                <c:pt idx="6">
                  <c:v>3.2199999999999989</c:v>
                </c:pt>
                <c:pt idx="7">
                  <c:v>3.3900000000000006</c:v>
                </c:pt>
                <c:pt idx="8">
                  <c:v>5.1016286981161869</c:v>
                </c:pt>
                <c:pt idx="9" formatCode="#,##0.00">
                  <c:v>4.1090518106941705</c:v>
                </c:pt>
                <c:pt idx="10">
                  <c:v>5.5940484622963709</c:v>
                </c:pt>
                <c:pt idx="11">
                  <c:v>4.0400000000000063</c:v>
                </c:pt>
                <c:pt idx="12">
                  <c:v>4.7999999999999972</c:v>
                </c:pt>
                <c:pt idx="13">
                  <c:v>5.3700000000000045</c:v>
                </c:pt>
                <c:pt idx="14">
                  <c:v>8.509999999999998</c:v>
                </c:pt>
                <c:pt idx="15">
                  <c:v>4.6099999999999994</c:v>
                </c:pt>
              </c:numCache>
            </c:numRef>
          </c:val>
        </c:ser>
        <c:axId val="96662272"/>
        <c:axId val="96663808"/>
      </c:barChart>
      <c:scatterChart>
        <c:scatterStyle val="lineMarker"/>
        <c:ser>
          <c:idx val="1"/>
          <c:order val="1"/>
          <c:tx>
            <c:v>Serie 2</c:v>
          </c:tx>
          <c:spPr>
            <a:ln w="28575">
              <a:noFill/>
            </a:ln>
          </c:spPr>
          <c:marker>
            <c:symbol val="circle"/>
            <c:size val="5"/>
          </c:marker>
          <c:dLbls>
            <c:dLbl>
              <c:idx val="9"/>
              <c:tx>
                <c:rich>
                  <a:bodyPr/>
                  <a:lstStyle/>
                  <a:p>
                    <a:r>
                      <a:rPr lang="en-US"/>
                      <a:t>2.7</a:t>
                    </a:r>
                  </a:p>
                </c:rich>
              </c:tx>
              <c:showCatName val="1"/>
            </c:dLbl>
            <c:txPr>
              <a:bodyPr/>
              <a:lstStyle/>
              <a:p>
                <a:pPr>
                  <a:defRPr sz="1000" b="0" i="0" u="none" strike="noStrike" baseline="0">
                    <a:solidFill>
                      <a:srgbClr val="000000"/>
                    </a:solidFill>
                    <a:latin typeface="Calibri"/>
                    <a:ea typeface="Calibri"/>
                    <a:cs typeface="Calibri"/>
                  </a:defRPr>
                </a:pPr>
                <a:endParaRPr lang="en-US"/>
              </a:p>
            </c:txPr>
            <c:showCatName val="1"/>
          </c:dLbls>
          <c:xVal>
            <c:numRef>
              <c:f>'Data C_A11.1'!$J$10:$J$25</c:f>
              <c:numCache>
                <c:formatCode>#,##0.0</c:formatCode>
                <c:ptCount val="16"/>
                <c:pt idx="0">
                  <c:v>0.4199999999999946</c:v>
                </c:pt>
                <c:pt idx="1">
                  <c:v>1.6600000000000037</c:v>
                </c:pt>
                <c:pt idx="2">
                  <c:v>2</c:v>
                </c:pt>
                <c:pt idx="3">
                  <c:v>2.5600000000000023</c:v>
                </c:pt>
                <c:pt idx="4">
                  <c:v>2</c:v>
                </c:pt>
                <c:pt idx="5">
                  <c:v>2.6900000000000048</c:v>
                </c:pt>
                <c:pt idx="6">
                  <c:v>2.1400000000000006</c:v>
                </c:pt>
                <c:pt idx="7">
                  <c:v>2.4699999999999989</c:v>
                </c:pt>
                <c:pt idx="8">
                  <c:v>3.1682274751787673</c:v>
                </c:pt>
                <c:pt idx="9" formatCode="#,##0.00">
                  <c:v>2.7026467920761488</c:v>
                </c:pt>
                <c:pt idx="10">
                  <c:v>4.6414744059634643</c:v>
                </c:pt>
                <c:pt idx="11">
                  <c:v>3.3900000000000006</c:v>
                </c:pt>
                <c:pt idx="12">
                  <c:v>2.4799999999999969</c:v>
                </c:pt>
                <c:pt idx="13">
                  <c:v>4.7899999999999991</c:v>
                </c:pt>
                <c:pt idx="14">
                  <c:v>4.3899999999999935</c:v>
                </c:pt>
                <c:pt idx="15">
                  <c:v>1.740000000000002</c:v>
                </c:pt>
              </c:numCache>
            </c:numRef>
          </c:xVal>
          <c:yVal>
            <c:numRef>
              <c:f>'Data C_A11.1'!$O$10:$O$25</c:f>
              <c:numCache>
                <c:formatCode>#,##0.0</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yVal>
        </c:ser>
        <c:axId val="96944128"/>
        <c:axId val="96945664"/>
      </c:scatterChart>
      <c:catAx>
        <c:axId val="96662272"/>
        <c:scaling>
          <c:orientation val="minMax"/>
        </c:scaling>
        <c:axPos val="l"/>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6663808"/>
        <c:crosses val="autoZero"/>
        <c:auto val="1"/>
        <c:lblAlgn val="ctr"/>
        <c:lblOffset val="100"/>
        <c:tickLblSkip val="1"/>
      </c:catAx>
      <c:valAx>
        <c:axId val="96663808"/>
        <c:scaling>
          <c:orientation val="minMax"/>
          <c:max val="20"/>
        </c:scaling>
        <c:axPos val="b"/>
        <c:majorGridlines/>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6662272"/>
        <c:crosses val="autoZero"/>
        <c:crossBetween val="between"/>
        <c:majorUnit val="2"/>
      </c:valAx>
      <c:valAx>
        <c:axId val="96944128"/>
        <c:scaling>
          <c:orientation val="minMax"/>
          <c:max val="20"/>
        </c:scaling>
        <c:delete val="1"/>
        <c:axPos val="t"/>
        <c:numFmt formatCode="#,##0.0" sourceLinked="1"/>
        <c:tickLblPos val="none"/>
        <c:crossAx val="96945664"/>
        <c:crosses val="max"/>
        <c:crossBetween val="midCat"/>
      </c:valAx>
      <c:valAx>
        <c:axId val="96945664"/>
        <c:scaling>
          <c:orientation val="minMax"/>
          <c:max val="16.5"/>
          <c:min val="0.5"/>
        </c:scaling>
        <c:delete val="1"/>
        <c:axPos val="r"/>
        <c:numFmt formatCode="#,##0.0" sourceLinked="1"/>
        <c:tickLblPos val="none"/>
        <c:crossAx val="96944128"/>
        <c:crosses val="max"/>
        <c:crossBetween val="midCat"/>
      </c:valAx>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801" l="0.70866141732284138" r="0.70866141732284138" t="0.74803149606299801"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8105646403486976"/>
          <c:y val="0.10979703333859812"/>
          <c:w val="0.51394453802727391"/>
          <c:h val="0.77711222293860005"/>
        </c:manualLayout>
      </c:layout>
      <c:barChart>
        <c:barDir val="bar"/>
        <c:grouping val="clustered"/>
        <c:ser>
          <c:idx val="0"/>
          <c:order val="0"/>
          <c:tx>
            <c:strRef>
              <c:f>'Data C_A11.2'!$C$7</c:f>
              <c:strCache>
                <c:ptCount val="1"/>
                <c:pt idx="0">
                  <c:v>Voting rate by the education level for the younger population (age 25-34)</c:v>
                </c:pt>
              </c:strCache>
            </c:strRef>
          </c:tx>
          <c:dPt>
            <c:idx val="11"/>
            <c:spPr>
              <a:solidFill>
                <a:schemeClr val="accent1"/>
              </a:solidFill>
            </c:spPr>
          </c:dPt>
          <c:dPt>
            <c:idx val="12"/>
            <c:spPr>
              <a:solidFill>
                <a:srgbClr val="C00000"/>
              </a:solidFill>
            </c:spPr>
          </c:dPt>
          <c:dPt>
            <c:idx val="14"/>
            <c:spPr>
              <a:solidFill>
                <a:schemeClr val="accent1"/>
              </a:solidFill>
            </c:spPr>
          </c:dPt>
          <c:cat>
            <c:strRef>
              <c:f>('Extracted Texts'!$D$25,'Extracted Texts'!$D$26,'Extracted Texts'!$D$28,'Extracted Texts'!$D$27,'Extracted Texts'!$D$29,'Extracted Texts'!$D$21,'Extracted Texts'!$D$30,'Extracted Texts'!$D$31,'Extracted Texts'!$D$32,'Extracted Texts'!$D$8,'Extracted Texts'!$D$33,'Extracted Texts'!$D$13,'Extracted Texts'!$D$17,'Extracted Texts'!$D$12,'Extracted Texts'!$D$15,'Extracted Texts'!$D$34,'Extracted Texts'!$D$35,'Extracted Texts'!$D$9,'Extracted Texts'!$D$36,'Extracted Texts'!$D$22,'Extracted Texts'!$D$20,'Extracted Texts'!$D$14,'Extracted Texts'!$D$37,'Extracted Texts'!$D$38,'Extracted Texts'!$D$23,'Extracted Texts'!$D$39,'Extracted Texts'!$D$40,'Extracted Texts'!$D$41)</c:f>
              <c:strCache>
                <c:ptCount val="28"/>
                <c:pt idx="0">
                  <c:v>Grèce</c:v>
                </c:pt>
                <c:pt idx="1">
                  <c:v>Irlande</c:v>
                </c:pt>
                <c:pt idx="2">
                  <c:v>Turquie</c:v>
                </c:pt>
                <c:pt idx="3">
                  <c:v>Brésil</c:v>
                </c:pt>
                <c:pt idx="4">
                  <c:v>Espagne</c:v>
                </c:pt>
                <c:pt idx="5">
                  <c:v>Hongrie</c:v>
                </c:pt>
                <c:pt idx="6">
                  <c:v>Rép. slovaque</c:v>
                </c:pt>
                <c:pt idx="7">
                  <c:v>Israël</c:v>
                </c:pt>
                <c:pt idx="8">
                  <c:v>Fédération de Russie</c:v>
                </c:pt>
                <c:pt idx="9">
                  <c:v>Portugal</c:v>
                </c:pt>
                <c:pt idx="10">
                  <c:v>Belgique</c:v>
                </c:pt>
                <c:pt idx="11">
                  <c:v>Danemark</c:v>
                </c:pt>
                <c:pt idx="12">
                  <c:v>Moyenne OCDE</c:v>
                </c:pt>
                <c:pt idx="13">
                  <c:v>Canada</c:v>
                </c:pt>
                <c:pt idx="14">
                  <c:v>Norvège</c:v>
                </c:pt>
                <c:pt idx="15">
                  <c:v>Slovénie</c:v>
                </c:pt>
                <c:pt idx="16">
                  <c:v>Pays-Bas</c:v>
                </c:pt>
                <c:pt idx="17">
                  <c:v>Suède</c:v>
                </c:pt>
                <c:pt idx="18">
                  <c:v>Royaume-Uni</c:v>
                </c:pt>
                <c:pt idx="19">
                  <c:v>Estonie</c:v>
                </c:pt>
                <c:pt idx="20">
                  <c:v>Pologne</c:v>
                </c:pt>
                <c:pt idx="21">
                  <c:v>Finlande</c:v>
                </c:pt>
                <c:pt idx="22">
                  <c:v>Suisse</c:v>
                </c:pt>
                <c:pt idx="23">
                  <c:v>France</c:v>
                </c:pt>
                <c:pt idx="24">
                  <c:v>Rép. tchèque</c:v>
                </c:pt>
                <c:pt idx="25">
                  <c:v>Autriche</c:v>
                </c:pt>
                <c:pt idx="26">
                  <c:v>Allemagne</c:v>
                </c:pt>
                <c:pt idx="27">
                  <c:v>États-Unis</c:v>
                </c:pt>
              </c:strCache>
            </c:strRef>
          </c:cat>
          <c:val>
            <c:numRef>
              <c:f>'Data C_A11.2'!$C$8:$C$35</c:f>
              <c:numCache>
                <c:formatCode>0.00</c:formatCode>
                <c:ptCount val="28"/>
                <c:pt idx="0">
                  <c:v>-6.3999999999999613E-3</c:v>
                </c:pt>
                <c:pt idx="1">
                  <c:v>1.0000000000000009E-2</c:v>
                </c:pt>
                <c:pt idx="2">
                  <c:v>1.8200000000000105E-2</c:v>
                </c:pt>
                <c:pt idx="3">
                  <c:v>2.0692344303827069E-2</c:v>
                </c:pt>
                <c:pt idx="4">
                  <c:v>0.11399999999999999</c:v>
                </c:pt>
                <c:pt idx="5">
                  <c:v>0.11540000000000006</c:v>
                </c:pt>
                <c:pt idx="6">
                  <c:v>0.11870000000000003</c:v>
                </c:pt>
                <c:pt idx="7">
                  <c:v>0.13440000000000007</c:v>
                </c:pt>
                <c:pt idx="8">
                  <c:v>0.13630000000000003</c:v>
                </c:pt>
                <c:pt idx="9">
                  <c:v>0.19159999999999999</c:v>
                </c:pt>
                <c:pt idx="10">
                  <c:v>0.21509999999999996</c:v>
                </c:pt>
                <c:pt idx="11">
                  <c:v>0.23180000000000001</c:v>
                </c:pt>
                <c:pt idx="12">
                  <c:v>0.2681</c:v>
                </c:pt>
                <c:pt idx="13" formatCode="0.000">
                  <c:v>0.27166758000000002</c:v>
                </c:pt>
                <c:pt idx="14" formatCode="0.000">
                  <c:v>0.27369999999999994</c:v>
                </c:pt>
                <c:pt idx="15">
                  <c:v>0.2923</c:v>
                </c:pt>
                <c:pt idx="16">
                  <c:v>0.30320000000000003</c:v>
                </c:pt>
                <c:pt idx="17">
                  <c:v>0.30359999999999998</c:v>
                </c:pt>
                <c:pt idx="18">
                  <c:v>0.32119999999999999</c:v>
                </c:pt>
                <c:pt idx="19">
                  <c:v>0.32679999999999998</c:v>
                </c:pt>
                <c:pt idx="20">
                  <c:v>0.38460000000000005</c:v>
                </c:pt>
                <c:pt idx="21">
                  <c:v>0.39080000000000004</c:v>
                </c:pt>
                <c:pt idx="22">
                  <c:v>0.40039999999999998</c:v>
                </c:pt>
                <c:pt idx="23">
                  <c:v>0.40469999999999995</c:v>
                </c:pt>
                <c:pt idx="24">
                  <c:v>0.43090000000000006</c:v>
                </c:pt>
                <c:pt idx="25">
                  <c:v>0.438</c:v>
                </c:pt>
                <c:pt idx="26">
                  <c:v>0.49570000000000003</c:v>
                </c:pt>
                <c:pt idx="27">
                  <c:v>0.52090000000000003</c:v>
                </c:pt>
              </c:numCache>
            </c:numRef>
          </c:val>
        </c:ser>
        <c:axId val="98763904"/>
        <c:axId val="98765440"/>
      </c:barChart>
      <c:catAx>
        <c:axId val="98763904"/>
        <c:scaling>
          <c:orientation val="minMax"/>
        </c:scaling>
        <c:axPos val="r"/>
        <c:numFmt formatCode="General" sourceLinked="1"/>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98765440"/>
        <c:crosses val="autoZero"/>
        <c:auto val="1"/>
        <c:lblAlgn val="ctr"/>
        <c:lblOffset val="100"/>
        <c:tickLblSkip val="1"/>
      </c:catAx>
      <c:valAx>
        <c:axId val="98765440"/>
        <c:scaling>
          <c:orientation val="maxMin"/>
          <c:max val="0.5"/>
          <c:min val="-0.05"/>
        </c:scaling>
        <c:axPos val="b"/>
        <c:majorGridlines/>
        <c:numFmt formatCode="#,##0.0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763904"/>
        <c:crosses val="autoZero"/>
        <c:crossBetween val="between"/>
        <c:majorUnit val="0.05"/>
        <c:minorUnit val="1.0000000000000005E-2"/>
      </c:valAx>
      <c:spPr>
        <a:noFill/>
        <a:ln>
          <a:solidFill>
            <a:schemeClr val="bg1"/>
          </a:solidFill>
        </a:ln>
      </c:spPr>
    </c:plotArea>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468" l="0.70866141732283761" r="0.70866141732283761" t="0.74803149606299468" header="0.30000000000000032" footer="0.30000000000000032"/>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7.9688022520567878E-2"/>
          <c:y val="0.24283375156505771"/>
          <c:w val="0.84911453799904402"/>
          <c:h val="0.41995995881906995"/>
        </c:manualLayout>
      </c:layout>
      <c:lineChart>
        <c:grouping val="standard"/>
        <c:ser>
          <c:idx val="0"/>
          <c:order val="0"/>
          <c:tx>
            <c:strRef>
              <c:f>'Data C_A11.3'!$E$9</c:f>
              <c:strCache>
                <c:ptCount val="1"/>
                <c:pt idx="0">
                  <c:v>Below Level 1</c:v>
                </c:pt>
              </c:strCache>
            </c:strRef>
          </c:tx>
          <c:spPr>
            <a:ln w="28575">
              <a:noFill/>
            </a:ln>
          </c:spPr>
          <c:marker>
            <c:symbol val="square"/>
            <c:size val="5"/>
            <c:spPr>
              <a:ln>
                <a:noFill/>
              </a:ln>
            </c:spPr>
          </c:marker>
          <c:cat>
            <c:strRef>
              <c:f>('Extracted Texts'!$D$50,'Extracted Texts'!$D$51,'Extracted Texts'!$D$52,'Extracted Texts'!$D$53,'Extracted Texts'!$D$15,'Extracted Texts'!$D$29,'Extracted Texts'!$D$54,'Extracted Texts'!$D$26,'Extracted Texts'!$D$22,'Extracted Texts'!$D$25,'Extracted Texts'!$D$9,'Extracted Texts'!$D$55,'Extracted Texts'!$D$56,'Extracted Texts'!$D$32,'Extracted Texts'!$D$20,'Extracted Texts'!$D$57,'Extracted Texts'!$D$34,'Extracted Texts'!$D$30,'Extracted Texts'!$D$58,'Extracted Texts'!$D$35,'Extracted Texts'!$D$13,'Extracted Texts'!$D$37,'Extracted Texts'!$D$39,'Extracted Texts'!$D$59,'Extracted Texts'!$D$23,'Extracted Texts'!$D$14)</c:f>
              <c:strCache>
                <c:ptCount val="26"/>
                <c:pt idx="0">
                  <c:v>Chili</c:v>
                </c:pt>
                <c:pt idx="1">
                  <c:v>Mexique</c:v>
                </c:pt>
                <c:pt idx="2">
                  <c:v>Luxembourg</c:v>
                </c:pt>
                <c:pt idx="3">
                  <c:v>Indonésie</c:v>
                </c:pt>
                <c:pt idx="4">
                  <c:v>Norvège</c:v>
                </c:pt>
                <c:pt idx="5">
                  <c:v>Espagne</c:v>
                </c:pt>
                <c:pt idx="6">
                  <c:v>Nouvelle-Zélande</c:v>
                </c:pt>
                <c:pt idx="7">
                  <c:v>Irlande</c:v>
                </c:pt>
                <c:pt idx="8">
                  <c:v>Estonie</c:v>
                </c:pt>
                <c:pt idx="9">
                  <c:v>Grèce</c:v>
                </c:pt>
                <c:pt idx="10">
                  <c:v>Suède</c:v>
                </c:pt>
                <c:pt idx="11">
                  <c:v>Total OCDE</c:v>
                </c:pt>
                <c:pt idx="12">
                  <c:v>Italie</c:v>
                </c:pt>
                <c:pt idx="13">
                  <c:v>Fédération de Russie</c:v>
                </c:pt>
                <c:pt idx="14">
                  <c:v>Pologne</c:v>
                </c:pt>
                <c:pt idx="15">
                  <c:v>Belgique (Fr.)</c:v>
                </c:pt>
                <c:pt idx="16">
                  <c:v>Slovénie</c:v>
                </c:pt>
                <c:pt idx="17">
                  <c:v>Rép. slovaque</c:v>
                </c:pt>
                <c:pt idx="18">
                  <c:v>Royaume-Uni (Angleterre)</c:v>
                </c:pt>
                <c:pt idx="19">
                  <c:v>Pays-Bas</c:v>
                </c:pt>
                <c:pt idx="20">
                  <c:v>Danemark</c:v>
                </c:pt>
                <c:pt idx="21">
                  <c:v>Suisse</c:v>
                </c:pt>
                <c:pt idx="22">
                  <c:v>Autriche</c:v>
                </c:pt>
                <c:pt idx="23">
                  <c:v>Corée</c:v>
                </c:pt>
                <c:pt idx="24">
                  <c:v>Rép. tchèque</c:v>
                </c:pt>
                <c:pt idx="25">
                  <c:v>Finlande</c:v>
                </c:pt>
              </c:strCache>
            </c:strRef>
          </c:cat>
          <c:val>
            <c:numRef>
              <c:f>'Data C_A11.3'!$E$12:$E$37</c:f>
              <c:numCache>
                <c:formatCode>0.0</c:formatCode>
                <c:ptCount val="26"/>
                <c:pt idx="0">
                  <c:v>49.8</c:v>
                </c:pt>
                <c:pt idx="1">
                  <c:v>48.3</c:v>
                </c:pt>
                <c:pt idx="2">
                  <c:v>49.6</c:v>
                </c:pt>
                <c:pt idx="3">
                  <c:v>48.15</c:v>
                </c:pt>
                <c:pt idx="4">
                  <c:v>45.5</c:v>
                </c:pt>
                <c:pt idx="5">
                  <c:v>46.1</c:v>
                </c:pt>
                <c:pt idx="6">
                  <c:v>45.6</c:v>
                </c:pt>
                <c:pt idx="7">
                  <c:v>44.9</c:v>
                </c:pt>
                <c:pt idx="8">
                  <c:v>45.5</c:v>
                </c:pt>
                <c:pt idx="9">
                  <c:v>44.9</c:v>
                </c:pt>
                <c:pt idx="10">
                  <c:v>44.9</c:v>
                </c:pt>
                <c:pt idx="11">
                  <c:v>45</c:v>
                </c:pt>
                <c:pt idx="12">
                  <c:v>45.4</c:v>
                </c:pt>
                <c:pt idx="13">
                  <c:v>45.6</c:v>
                </c:pt>
                <c:pt idx="14">
                  <c:v>44.3</c:v>
                </c:pt>
                <c:pt idx="15">
                  <c:v>45.5</c:v>
                </c:pt>
                <c:pt idx="16">
                  <c:v>44.4</c:v>
                </c:pt>
                <c:pt idx="17">
                  <c:v>45.5</c:v>
                </c:pt>
                <c:pt idx="18">
                  <c:v>44.1</c:v>
                </c:pt>
                <c:pt idx="19">
                  <c:v>44.6</c:v>
                </c:pt>
                <c:pt idx="20">
                  <c:v>44.8</c:v>
                </c:pt>
                <c:pt idx="21">
                  <c:v>42.8</c:v>
                </c:pt>
                <c:pt idx="22">
                  <c:v>43</c:v>
                </c:pt>
                <c:pt idx="23">
                  <c:v>40.299999999999997</c:v>
                </c:pt>
                <c:pt idx="24">
                  <c:v>43.6</c:v>
                </c:pt>
                <c:pt idx="25">
                  <c:v>40.799999999999997</c:v>
                </c:pt>
              </c:numCache>
            </c:numRef>
          </c:val>
        </c:ser>
        <c:ser>
          <c:idx val="1"/>
          <c:order val="1"/>
          <c:tx>
            <c:strRef>
              <c:f>'Data C_A11.3'!$F$9</c:f>
              <c:strCache>
                <c:ptCount val="1"/>
                <c:pt idx="0">
                  <c:v>Level 1</c:v>
                </c:pt>
              </c:strCache>
            </c:strRef>
          </c:tx>
          <c:spPr>
            <a:ln w="28575">
              <a:noFill/>
            </a:ln>
          </c:spPr>
          <c:marker>
            <c:symbol val="diamond"/>
            <c:size val="5"/>
          </c:marker>
          <c:cat>
            <c:strRef>
              <c:f>('Extracted Texts'!$D$50,'Extracted Texts'!$D$51,'Extracted Texts'!$D$52,'Extracted Texts'!$D$53,'Extracted Texts'!$D$15,'Extracted Texts'!$D$29,'Extracted Texts'!$D$54,'Extracted Texts'!$D$26,'Extracted Texts'!$D$22,'Extracted Texts'!$D$25,'Extracted Texts'!$D$9,'Extracted Texts'!$D$55,'Extracted Texts'!$D$56,'Extracted Texts'!$D$32,'Extracted Texts'!$D$20,'Extracted Texts'!$D$57,'Extracted Texts'!$D$34,'Extracted Texts'!$D$30,'Extracted Texts'!$D$58,'Extracted Texts'!$D$35,'Extracted Texts'!$D$13,'Extracted Texts'!$D$37,'Extracted Texts'!$D$39,'Extracted Texts'!$D$59,'Extracted Texts'!$D$23,'Extracted Texts'!$D$14)</c:f>
              <c:strCache>
                <c:ptCount val="26"/>
                <c:pt idx="0">
                  <c:v>Chili</c:v>
                </c:pt>
                <c:pt idx="1">
                  <c:v>Mexique</c:v>
                </c:pt>
                <c:pt idx="2">
                  <c:v>Luxembourg</c:v>
                </c:pt>
                <c:pt idx="3">
                  <c:v>Indonésie</c:v>
                </c:pt>
                <c:pt idx="4">
                  <c:v>Norvège</c:v>
                </c:pt>
                <c:pt idx="5">
                  <c:v>Espagne</c:v>
                </c:pt>
                <c:pt idx="6">
                  <c:v>Nouvelle-Zélande</c:v>
                </c:pt>
                <c:pt idx="7">
                  <c:v>Irlande</c:v>
                </c:pt>
                <c:pt idx="8">
                  <c:v>Estonie</c:v>
                </c:pt>
                <c:pt idx="9">
                  <c:v>Grèce</c:v>
                </c:pt>
                <c:pt idx="10">
                  <c:v>Suède</c:v>
                </c:pt>
                <c:pt idx="11">
                  <c:v>Total OCDE</c:v>
                </c:pt>
                <c:pt idx="12">
                  <c:v>Italie</c:v>
                </c:pt>
                <c:pt idx="13">
                  <c:v>Fédération de Russie</c:v>
                </c:pt>
                <c:pt idx="14">
                  <c:v>Pologne</c:v>
                </c:pt>
                <c:pt idx="15">
                  <c:v>Belgique (Fr.)</c:v>
                </c:pt>
                <c:pt idx="16">
                  <c:v>Slovénie</c:v>
                </c:pt>
                <c:pt idx="17">
                  <c:v>Rép. slovaque</c:v>
                </c:pt>
                <c:pt idx="18">
                  <c:v>Royaume-Uni (Angleterre)</c:v>
                </c:pt>
                <c:pt idx="19">
                  <c:v>Pays-Bas</c:v>
                </c:pt>
                <c:pt idx="20">
                  <c:v>Danemark</c:v>
                </c:pt>
                <c:pt idx="21">
                  <c:v>Suisse</c:v>
                </c:pt>
                <c:pt idx="22">
                  <c:v>Autriche</c:v>
                </c:pt>
                <c:pt idx="23">
                  <c:v>Corée</c:v>
                </c:pt>
                <c:pt idx="24">
                  <c:v>Rép. tchèque</c:v>
                </c:pt>
                <c:pt idx="25">
                  <c:v>Finlande</c:v>
                </c:pt>
              </c:strCache>
            </c:strRef>
          </c:cat>
          <c:val>
            <c:numRef>
              <c:f>'Data C_A11.3'!$F$12:$F$37</c:f>
              <c:numCache>
                <c:formatCode>0.0</c:formatCode>
                <c:ptCount val="26"/>
                <c:pt idx="0">
                  <c:v>52.8</c:v>
                </c:pt>
                <c:pt idx="1">
                  <c:v>51.6</c:v>
                </c:pt>
                <c:pt idx="2">
                  <c:v>51.5</c:v>
                </c:pt>
                <c:pt idx="3">
                  <c:v>50.06</c:v>
                </c:pt>
                <c:pt idx="4">
                  <c:v>48.7</c:v>
                </c:pt>
                <c:pt idx="5">
                  <c:v>48.3</c:v>
                </c:pt>
                <c:pt idx="6">
                  <c:v>48.2</c:v>
                </c:pt>
                <c:pt idx="7">
                  <c:v>48.1</c:v>
                </c:pt>
                <c:pt idx="8">
                  <c:v>48</c:v>
                </c:pt>
                <c:pt idx="9">
                  <c:v>47.8</c:v>
                </c:pt>
                <c:pt idx="10">
                  <c:v>47.7</c:v>
                </c:pt>
                <c:pt idx="11">
                  <c:v>47.3</c:v>
                </c:pt>
                <c:pt idx="12">
                  <c:v>46.9</c:v>
                </c:pt>
                <c:pt idx="13">
                  <c:v>46.9</c:v>
                </c:pt>
                <c:pt idx="14">
                  <c:v>46.8</c:v>
                </c:pt>
                <c:pt idx="15">
                  <c:v>46.6</c:v>
                </c:pt>
                <c:pt idx="16">
                  <c:v>46.6</c:v>
                </c:pt>
                <c:pt idx="17">
                  <c:v>46.5</c:v>
                </c:pt>
                <c:pt idx="18">
                  <c:v>46.4</c:v>
                </c:pt>
                <c:pt idx="19">
                  <c:v>45.9</c:v>
                </c:pt>
                <c:pt idx="20">
                  <c:v>45.6</c:v>
                </c:pt>
                <c:pt idx="21">
                  <c:v>45.6</c:v>
                </c:pt>
                <c:pt idx="22">
                  <c:v>44.9</c:v>
                </c:pt>
                <c:pt idx="23">
                  <c:v>44.8</c:v>
                </c:pt>
                <c:pt idx="24">
                  <c:v>44.7</c:v>
                </c:pt>
                <c:pt idx="25">
                  <c:v>43.5</c:v>
                </c:pt>
              </c:numCache>
            </c:numRef>
          </c:val>
        </c:ser>
        <c:ser>
          <c:idx val="2"/>
          <c:order val="2"/>
          <c:tx>
            <c:strRef>
              <c:f>'Data C_A11.3'!$G$9</c:f>
              <c:strCache>
                <c:ptCount val="1"/>
                <c:pt idx="0">
                  <c:v>Level 2</c:v>
                </c:pt>
              </c:strCache>
            </c:strRef>
          </c:tx>
          <c:spPr>
            <a:ln w="28575">
              <a:noFill/>
            </a:ln>
          </c:spPr>
          <c:marker>
            <c:symbol val="triangle"/>
            <c:size val="5"/>
          </c:marker>
          <c:cat>
            <c:strRef>
              <c:f>('Extracted Texts'!$D$50,'Extracted Texts'!$D$51,'Extracted Texts'!$D$52,'Extracted Texts'!$D$53,'Extracted Texts'!$D$15,'Extracted Texts'!$D$29,'Extracted Texts'!$D$54,'Extracted Texts'!$D$26,'Extracted Texts'!$D$22,'Extracted Texts'!$D$25,'Extracted Texts'!$D$9,'Extracted Texts'!$D$55,'Extracted Texts'!$D$56,'Extracted Texts'!$D$32,'Extracted Texts'!$D$20,'Extracted Texts'!$D$57,'Extracted Texts'!$D$34,'Extracted Texts'!$D$30,'Extracted Texts'!$D$58,'Extracted Texts'!$D$35,'Extracted Texts'!$D$13,'Extracted Texts'!$D$37,'Extracted Texts'!$D$39,'Extracted Texts'!$D$59,'Extracted Texts'!$D$23,'Extracted Texts'!$D$14)</c:f>
              <c:strCache>
                <c:ptCount val="26"/>
                <c:pt idx="0">
                  <c:v>Chili</c:v>
                </c:pt>
                <c:pt idx="1">
                  <c:v>Mexique</c:v>
                </c:pt>
                <c:pt idx="2">
                  <c:v>Luxembourg</c:v>
                </c:pt>
                <c:pt idx="3">
                  <c:v>Indonésie</c:v>
                </c:pt>
                <c:pt idx="4">
                  <c:v>Norvège</c:v>
                </c:pt>
                <c:pt idx="5">
                  <c:v>Espagne</c:v>
                </c:pt>
                <c:pt idx="6">
                  <c:v>Nouvelle-Zélande</c:v>
                </c:pt>
                <c:pt idx="7">
                  <c:v>Irlande</c:v>
                </c:pt>
                <c:pt idx="8">
                  <c:v>Estonie</c:v>
                </c:pt>
                <c:pt idx="9">
                  <c:v>Grèce</c:v>
                </c:pt>
                <c:pt idx="10">
                  <c:v>Suède</c:v>
                </c:pt>
                <c:pt idx="11">
                  <c:v>Total OCDE</c:v>
                </c:pt>
                <c:pt idx="12">
                  <c:v>Italie</c:v>
                </c:pt>
                <c:pt idx="13">
                  <c:v>Fédération de Russie</c:v>
                </c:pt>
                <c:pt idx="14">
                  <c:v>Pologne</c:v>
                </c:pt>
                <c:pt idx="15">
                  <c:v>Belgique (Fr.)</c:v>
                </c:pt>
                <c:pt idx="16">
                  <c:v>Slovénie</c:v>
                </c:pt>
                <c:pt idx="17">
                  <c:v>Rép. slovaque</c:v>
                </c:pt>
                <c:pt idx="18">
                  <c:v>Royaume-Uni (Angleterre)</c:v>
                </c:pt>
                <c:pt idx="19">
                  <c:v>Pays-Bas</c:v>
                </c:pt>
                <c:pt idx="20">
                  <c:v>Danemark</c:v>
                </c:pt>
                <c:pt idx="21">
                  <c:v>Suisse</c:v>
                </c:pt>
                <c:pt idx="22">
                  <c:v>Autriche</c:v>
                </c:pt>
                <c:pt idx="23">
                  <c:v>Corée</c:v>
                </c:pt>
                <c:pt idx="24">
                  <c:v>Rép. tchèque</c:v>
                </c:pt>
                <c:pt idx="25">
                  <c:v>Finlande</c:v>
                </c:pt>
              </c:strCache>
            </c:strRef>
          </c:cat>
          <c:val>
            <c:numRef>
              <c:f>'Data C_A11.3'!$G$12:$G$37</c:f>
              <c:numCache>
                <c:formatCode>0.0</c:formatCode>
                <c:ptCount val="26"/>
                <c:pt idx="0">
                  <c:v>56</c:v>
                </c:pt>
                <c:pt idx="1">
                  <c:v>55</c:v>
                </c:pt>
                <c:pt idx="2">
                  <c:v>52.6</c:v>
                </c:pt>
                <c:pt idx="3">
                  <c:v>52.62</c:v>
                </c:pt>
                <c:pt idx="4">
                  <c:v>51.4</c:v>
                </c:pt>
                <c:pt idx="5">
                  <c:v>51</c:v>
                </c:pt>
                <c:pt idx="6">
                  <c:v>51.5</c:v>
                </c:pt>
                <c:pt idx="7">
                  <c:v>50.3</c:v>
                </c:pt>
                <c:pt idx="8">
                  <c:v>50.5</c:v>
                </c:pt>
                <c:pt idx="9">
                  <c:v>50.9</c:v>
                </c:pt>
                <c:pt idx="10">
                  <c:v>51.2</c:v>
                </c:pt>
                <c:pt idx="11">
                  <c:v>49.6</c:v>
                </c:pt>
                <c:pt idx="12">
                  <c:v>48.8</c:v>
                </c:pt>
                <c:pt idx="13">
                  <c:v>48.5</c:v>
                </c:pt>
                <c:pt idx="14">
                  <c:v>48.9</c:v>
                </c:pt>
                <c:pt idx="15">
                  <c:v>47.6</c:v>
                </c:pt>
                <c:pt idx="16">
                  <c:v>49.7</c:v>
                </c:pt>
                <c:pt idx="17">
                  <c:v>47.9</c:v>
                </c:pt>
                <c:pt idx="18">
                  <c:v>48.7</c:v>
                </c:pt>
                <c:pt idx="19">
                  <c:v>47.7</c:v>
                </c:pt>
                <c:pt idx="20">
                  <c:v>46.5</c:v>
                </c:pt>
                <c:pt idx="21">
                  <c:v>48.5</c:v>
                </c:pt>
                <c:pt idx="22">
                  <c:v>48.1</c:v>
                </c:pt>
                <c:pt idx="23">
                  <c:v>48.3</c:v>
                </c:pt>
                <c:pt idx="24">
                  <c:v>46.4</c:v>
                </c:pt>
                <c:pt idx="25">
                  <c:v>45.6</c:v>
                </c:pt>
              </c:numCache>
            </c:numRef>
          </c:val>
        </c:ser>
        <c:ser>
          <c:idx val="3"/>
          <c:order val="3"/>
          <c:tx>
            <c:strRef>
              <c:f>'Data C_A11.3'!$H$9</c:f>
              <c:strCache>
                <c:ptCount val="1"/>
                <c:pt idx="0">
                  <c:v>Level 3</c:v>
                </c:pt>
              </c:strCache>
            </c:strRef>
          </c:tx>
          <c:spPr>
            <a:ln w="28575">
              <a:noFill/>
            </a:ln>
          </c:spPr>
          <c:marker>
            <c:symbol val="x"/>
            <c:size val="5"/>
          </c:marker>
          <c:cat>
            <c:strRef>
              <c:f>('Extracted Texts'!$D$50,'Extracted Texts'!$D$51,'Extracted Texts'!$D$52,'Extracted Texts'!$D$53,'Extracted Texts'!$D$15,'Extracted Texts'!$D$29,'Extracted Texts'!$D$54,'Extracted Texts'!$D$26,'Extracted Texts'!$D$22,'Extracted Texts'!$D$25,'Extracted Texts'!$D$9,'Extracted Texts'!$D$55,'Extracted Texts'!$D$56,'Extracted Texts'!$D$32,'Extracted Texts'!$D$20,'Extracted Texts'!$D$57,'Extracted Texts'!$D$34,'Extracted Texts'!$D$30,'Extracted Texts'!$D$58,'Extracted Texts'!$D$35,'Extracted Texts'!$D$13,'Extracted Texts'!$D$37,'Extracted Texts'!$D$39,'Extracted Texts'!$D$59,'Extracted Texts'!$D$23,'Extracted Texts'!$D$14)</c:f>
              <c:strCache>
                <c:ptCount val="26"/>
                <c:pt idx="0">
                  <c:v>Chili</c:v>
                </c:pt>
                <c:pt idx="1">
                  <c:v>Mexique</c:v>
                </c:pt>
                <c:pt idx="2">
                  <c:v>Luxembourg</c:v>
                </c:pt>
                <c:pt idx="3">
                  <c:v>Indonésie</c:v>
                </c:pt>
                <c:pt idx="4">
                  <c:v>Norvège</c:v>
                </c:pt>
                <c:pt idx="5">
                  <c:v>Espagne</c:v>
                </c:pt>
                <c:pt idx="6">
                  <c:v>Nouvelle-Zélande</c:v>
                </c:pt>
                <c:pt idx="7">
                  <c:v>Irlande</c:v>
                </c:pt>
                <c:pt idx="8">
                  <c:v>Estonie</c:v>
                </c:pt>
                <c:pt idx="9">
                  <c:v>Grèce</c:v>
                </c:pt>
                <c:pt idx="10">
                  <c:v>Suède</c:v>
                </c:pt>
                <c:pt idx="11">
                  <c:v>Total OCDE</c:v>
                </c:pt>
                <c:pt idx="12">
                  <c:v>Italie</c:v>
                </c:pt>
                <c:pt idx="13">
                  <c:v>Fédération de Russie</c:v>
                </c:pt>
                <c:pt idx="14">
                  <c:v>Pologne</c:v>
                </c:pt>
                <c:pt idx="15">
                  <c:v>Belgique (Fr.)</c:v>
                </c:pt>
                <c:pt idx="16">
                  <c:v>Slovénie</c:v>
                </c:pt>
                <c:pt idx="17">
                  <c:v>Rép. slovaque</c:v>
                </c:pt>
                <c:pt idx="18">
                  <c:v>Royaume-Uni (Angleterre)</c:v>
                </c:pt>
                <c:pt idx="19">
                  <c:v>Pays-Bas</c:v>
                </c:pt>
                <c:pt idx="20">
                  <c:v>Danemark</c:v>
                </c:pt>
                <c:pt idx="21">
                  <c:v>Suisse</c:v>
                </c:pt>
                <c:pt idx="22">
                  <c:v>Autriche</c:v>
                </c:pt>
                <c:pt idx="23">
                  <c:v>Corée</c:v>
                </c:pt>
                <c:pt idx="24">
                  <c:v>Rép. tchèque</c:v>
                </c:pt>
                <c:pt idx="25">
                  <c:v>Finlande</c:v>
                </c:pt>
              </c:strCache>
            </c:strRef>
          </c:cat>
          <c:val>
            <c:numRef>
              <c:f>'Data C_A11.3'!$H$12:$H$37</c:f>
              <c:numCache>
                <c:formatCode>0.0</c:formatCode>
                <c:ptCount val="26"/>
                <c:pt idx="0">
                  <c:v>58.4</c:v>
                </c:pt>
                <c:pt idx="1">
                  <c:v>58.4</c:v>
                </c:pt>
                <c:pt idx="2">
                  <c:v>53.8</c:v>
                </c:pt>
                <c:pt idx="3">
                  <c:v>55.31</c:v>
                </c:pt>
                <c:pt idx="4">
                  <c:v>55.7</c:v>
                </c:pt>
                <c:pt idx="5">
                  <c:v>53.6</c:v>
                </c:pt>
                <c:pt idx="6">
                  <c:v>56.1</c:v>
                </c:pt>
                <c:pt idx="7">
                  <c:v>53.9</c:v>
                </c:pt>
                <c:pt idx="8">
                  <c:v>53.6</c:v>
                </c:pt>
                <c:pt idx="9">
                  <c:v>53.9</c:v>
                </c:pt>
                <c:pt idx="10">
                  <c:v>56</c:v>
                </c:pt>
                <c:pt idx="11">
                  <c:v>52.9</c:v>
                </c:pt>
                <c:pt idx="12">
                  <c:v>51.5</c:v>
                </c:pt>
                <c:pt idx="13">
                  <c:v>50.6</c:v>
                </c:pt>
                <c:pt idx="14">
                  <c:v>52.5</c:v>
                </c:pt>
                <c:pt idx="15">
                  <c:v>49.8</c:v>
                </c:pt>
                <c:pt idx="16">
                  <c:v>52.5</c:v>
                </c:pt>
                <c:pt idx="17">
                  <c:v>50.8</c:v>
                </c:pt>
                <c:pt idx="18">
                  <c:v>54.3</c:v>
                </c:pt>
                <c:pt idx="19">
                  <c:v>49.2</c:v>
                </c:pt>
                <c:pt idx="20">
                  <c:v>50.2</c:v>
                </c:pt>
                <c:pt idx="21">
                  <c:v>52.2</c:v>
                </c:pt>
                <c:pt idx="22">
                  <c:v>52</c:v>
                </c:pt>
                <c:pt idx="23">
                  <c:v>51.3</c:v>
                </c:pt>
                <c:pt idx="24">
                  <c:v>49.1</c:v>
                </c:pt>
                <c:pt idx="25">
                  <c:v>49.8</c:v>
                </c:pt>
              </c:numCache>
            </c:numRef>
          </c:val>
        </c:ser>
        <c:hiLowLines/>
        <c:marker val="1"/>
        <c:axId val="98869632"/>
        <c:axId val="98871168"/>
      </c:lineChart>
      <c:catAx>
        <c:axId val="98869632"/>
        <c:scaling>
          <c:orientation val="minMax"/>
        </c:scaling>
        <c:axPos val="b"/>
        <c:numFmt formatCode="General" sourceLinked="1"/>
        <c:majorTickMark val="none"/>
        <c:tickLblPos val="nextTo"/>
        <c:spPr>
          <a:ln>
            <a:solidFill>
              <a:schemeClr val="bg1">
                <a:lumMod val="50000"/>
              </a:schemeClr>
            </a:solidFill>
          </a:ln>
        </c:spPr>
        <c:txPr>
          <a:bodyPr rot="-3300000" vert="horz"/>
          <a:lstStyle/>
          <a:p>
            <a:pPr>
              <a:defRPr sz="800" b="0" i="0" u="none" strike="noStrike" baseline="0">
                <a:solidFill>
                  <a:srgbClr val="000000"/>
                </a:solidFill>
                <a:latin typeface="Arial"/>
                <a:ea typeface="Arial"/>
                <a:cs typeface="Arial"/>
              </a:defRPr>
            </a:pPr>
            <a:endParaRPr lang="en-US"/>
          </a:p>
        </c:txPr>
        <c:crossAx val="98871168"/>
        <c:crosses val="autoZero"/>
        <c:auto val="1"/>
        <c:lblAlgn val="ctr"/>
        <c:lblOffset val="100"/>
      </c:catAx>
      <c:valAx>
        <c:axId val="98871168"/>
        <c:scaling>
          <c:orientation val="minMax"/>
          <c:max val="60"/>
          <c:min val="35"/>
        </c:scaling>
        <c:axPos val="l"/>
        <c:majorGridlines>
          <c:spPr>
            <a:ln>
              <a:solidFill>
                <a:schemeClr val="bg1">
                  <a:lumMod val="85000"/>
                </a:schemeClr>
              </a:solidFill>
              <a:prstDash val="dash"/>
            </a:ln>
          </c:spPr>
        </c:majorGridlines>
        <c:numFmt formatCode="0" sourceLinked="0"/>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98869632"/>
        <c:crosses val="autoZero"/>
        <c:crossBetween val="between"/>
      </c:valAx>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44" l="0.70000000000000062" r="0.70000000000000062" t="0.75000000000000544"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42501987313738426"/>
          <c:y val="0.16357791559240994"/>
          <c:w val="0.14251178608717846"/>
          <c:h val="2.1660124342864198E-2"/>
        </c:manualLayout>
      </c:layout>
      <c:lineChart>
        <c:grouping val="standard"/>
        <c:ser>
          <c:idx val="0"/>
          <c:order val="0"/>
          <c:tx>
            <c:strRef>
              <c:f>'Extracted Texts'!$D$60</c:f>
              <c:strCache>
                <c:ptCount val="1"/>
                <c:pt idx="0">
                  <c:v>Sous le niveau 1</c:v>
                </c:pt>
              </c:strCache>
            </c:strRef>
          </c:tx>
          <c:spPr>
            <a:ln w="28575">
              <a:noFill/>
            </a:ln>
          </c:spPr>
          <c:marker>
            <c:symbol val="square"/>
            <c:size val="5"/>
          </c:marker>
          <c:cat>
            <c:strRef>
              <c:f>'Data C_A11.3'!$A$12:$A$37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C_A11.3'!$E$12:$E$37</c:f>
              <c:numCache>
                <c:formatCode>0.0</c:formatCode>
                <c:ptCount val="26"/>
                <c:pt idx="0">
                  <c:v>49.8</c:v>
                </c:pt>
                <c:pt idx="1">
                  <c:v>48.3</c:v>
                </c:pt>
                <c:pt idx="2">
                  <c:v>49.6</c:v>
                </c:pt>
                <c:pt idx="3">
                  <c:v>48.15</c:v>
                </c:pt>
                <c:pt idx="4">
                  <c:v>45.5</c:v>
                </c:pt>
                <c:pt idx="5">
                  <c:v>46.1</c:v>
                </c:pt>
                <c:pt idx="6">
                  <c:v>45.6</c:v>
                </c:pt>
                <c:pt idx="7">
                  <c:v>44.9</c:v>
                </c:pt>
                <c:pt idx="8">
                  <c:v>45.5</c:v>
                </c:pt>
                <c:pt idx="9">
                  <c:v>44.9</c:v>
                </c:pt>
                <c:pt idx="10">
                  <c:v>44.9</c:v>
                </c:pt>
                <c:pt idx="11">
                  <c:v>45</c:v>
                </c:pt>
                <c:pt idx="12">
                  <c:v>45.4</c:v>
                </c:pt>
                <c:pt idx="13">
                  <c:v>45.6</c:v>
                </c:pt>
                <c:pt idx="14">
                  <c:v>44.3</c:v>
                </c:pt>
                <c:pt idx="15">
                  <c:v>45.5</c:v>
                </c:pt>
                <c:pt idx="16">
                  <c:v>44.4</c:v>
                </c:pt>
                <c:pt idx="17">
                  <c:v>45.5</c:v>
                </c:pt>
                <c:pt idx="18">
                  <c:v>44.1</c:v>
                </c:pt>
                <c:pt idx="19">
                  <c:v>44.6</c:v>
                </c:pt>
                <c:pt idx="20">
                  <c:v>44.8</c:v>
                </c:pt>
                <c:pt idx="21">
                  <c:v>42.8</c:v>
                </c:pt>
                <c:pt idx="22">
                  <c:v>43</c:v>
                </c:pt>
                <c:pt idx="23">
                  <c:v>40.299999999999997</c:v>
                </c:pt>
                <c:pt idx="24">
                  <c:v>43.6</c:v>
                </c:pt>
                <c:pt idx="25">
                  <c:v>40.799999999999997</c:v>
                </c:pt>
              </c:numCache>
            </c:numRef>
          </c:val>
        </c:ser>
        <c:ser>
          <c:idx val="1"/>
          <c:order val="1"/>
          <c:tx>
            <c:strRef>
              <c:f>'Extracted Texts'!$D$61</c:f>
              <c:strCache>
                <c:ptCount val="1"/>
                <c:pt idx="0">
                  <c:v>Niveau 1</c:v>
                </c:pt>
              </c:strCache>
            </c:strRef>
          </c:tx>
          <c:spPr>
            <a:ln w="28575">
              <a:noFill/>
            </a:ln>
          </c:spPr>
          <c:marker>
            <c:symbol val="diamond"/>
            <c:size val="5"/>
          </c:marker>
          <c:cat>
            <c:strRef>
              <c:f>'Data C_A11.3'!$A$12:$A$37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C_A11.3'!$F$12:$F$37</c:f>
              <c:numCache>
                <c:formatCode>0.0</c:formatCode>
                <c:ptCount val="26"/>
                <c:pt idx="0">
                  <c:v>52.8</c:v>
                </c:pt>
                <c:pt idx="1">
                  <c:v>51.6</c:v>
                </c:pt>
                <c:pt idx="2">
                  <c:v>51.5</c:v>
                </c:pt>
                <c:pt idx="3">
                  <c:v>50.06</c:v>
                </c:pt>
                <c:pt idx="4">
                  <c:v>48.7</c:v>
                </c:pt>
                <c:pt idx="5">
                  <c:v>48.3</c:v>
                </c:pt>
                <c:pt idx="6">
                  <c:v>48.2</c:v>
                </c:pt>
                <c:pt idx="7">
                  <c:v>48.1</c:v>
                </c:pt>
                <c:pt idx="8">
                  <c:v>48</c:v>
                </c:pt>
                <c:pt idx="9">
                  <c:v>47.8</c:v>
                </c:pt>
                <c:pt idx="10">
                  <c:v>47.7</c:v>
                </c:pt>
                <c:pt idx="11">
                  <c:v>47.3</c:v>
                </c:pt>
                <c:pt idx="12">
                  <c:v>46.9</c:v>
                </c:pt>
                <c:pt idx="13">
                  <c:v>46.9</c:v>
                </c:pt>
                <c:pt idx="14">
                  <c:v>46.8</c:v>
                </c:pt>
                <c:pt idx="15">
                  <c:v>46.6</c:v>
                </c:pt>
                <c:pt idx="16">
                  <c:v>46.6</c:v>
                </c:pt>
                <c:pt idx="17">
                  <c:v>46.5</c:v>
                </c:pt>
                <c:pt idx="18">
                  <c:v>46.4</c:v>
                </c:pt>
                <c:pt idx="19">
                  <c:v>45.9</c:v>
                </c:pt>
                <c:pt idx="20">
                  <c:v>45.6</c:v>
                </c:pt>
                <c:pt idx="21">
                  <c:v>45.6</c:v>
                </c:pt>
                <c:pt idx="22">
                  <c:v>44.9</c:v>
                </c:pt>
                <c:pt idx="23">
                  <c:v>44.8</c:v>
                </c:pt>
                <c:pt idx="24">
                  <c:v>44.7</c:v>
                </c:pt>
                <c:pt idx="25">
                  <c:v>43.5</c:v>
                </c:pt>
              </c:numCache>
            </c:numRef>
          </c:val>
        </c:ser>
        <c:ser>
          <c:idx val="2"/>
          <c:order val="2"/>
          <c:tx>
            <c:strRef>
              <c:f>'Extracted Texts'!$D$62</c:f>
              <c:strCache>
                <c:ptCount val="1"/>
                <c:pt idx="0">
                  <c:v>Niveau 2</c:v>
                </c:pt>
              </c:strCache>
            </c:strRef>
          </c:tx>
          <c:spPr>
            <a:ln w="28575">
              <a:noFill/>
            </a:ln>
          </c:spPr>
          <c:marker>
            <c:symbol val="triangle"/>
            <c:size val="5"/>
          </c:marker>
          <c:cat>
            <c:strRef>
              <c:f>'Data C_A11.3'!$A$12:$A$37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C_A11.3'!$G$12:$G$37</c:f>
              <c:numCache>
                <c:formatCode>0.0</c:formatCode>
                <c:ptCount val="26"/>
                <c:pt idx="0">
                  <c:v>56</c:v>
                </c:pt>
                <c:pt idx="1">
                  <c:v>55</c:v>
                </c:pt>
                <c:pt idx="2">
                  <c:v>52.6</c:v>
                </c:pt>
                <c:pt idx="3">
                  <c:v>52.62</c:v>
                </c:pt>
                <c:pt idx="4">
                  <c:v>51.4</c:v>
                </c:pt>
                <c:pt idx="5">
                  <c:v>51</c:v>
                </c:pt>
                <c:pt idx="6">
                  <c:v>51.5</c:v>
                </c:pt>
                <c:pt idx="7">
                  <c:v>50.3</c:v>
                </c:pt>
                <c:pt idx="8">
                  <c:v>50.5</c:v>
                </c:pt>
                <c:pt idx="9">
                  <c:v>50.9</c:v>
                </c:pt>
                <c:pt idx="10">
                  <c:v>51.2</c:v>
                </c:pt>
                <c:pt idx="11">
                  <c:v>49.6</c:v>
                </c:pt>
                <c:pt idx="12">
                  <c:v>48.8</c:v>
                </c:pt>
                <c:pt idx="13">
                  <c:v>48.5</c:v>
                </c:pt>
                <c:pt idx="14">
                  <c:v>48.9</c:v>
                </c:pt>
                <c:pt idx="15">
                  <c:v>47.6</c:v>
                </c:pt>
                <c:pt idx="16">
                  <c:v>49.7</c:v>
                </c:pt>
                <c:pt idx="17">
                  <c:v>47.9</c:v>
                </c:pt>
                <c:pt idx="18">
                  <c:v>48.7</c:v>
                </c:pt>
                <c:pt idx="19">
                  <c:v>47.7</c:v>
                </c:pt>
                <c:pt idx="20">
                  <c:v>46.5</c:v>
                </c:pt>
                <c:pt idx="21">
                  <c:v>48.5</c:v>
                </c:pt>
                <c:pt idx="22">
                  <c:v>48.1</c:v>
                </c:pt>
                <c:pt idx="23">
                  <c:v>48.3</c:v>
                </c:pt>
                <c:pt idx="24">
                  <c:v>46.4</c:v>
                </c:pt>
                <c:pt idx="25">
                  <c:v>45.6</c:v>
                </c:pt>
              </c:numCache>
            </c:numRef>
          </c:val>
        </c:ser>
        <c:ser>
          <c:idx val="3"/>
          <c:order val="3"/>
          <c:tx>
            <c:strRef>
              <c:f>'Extracted Texts'!$D$63</c:f>
              <c:strCache>
                <c:ptCount val="1"/>
                <c:pt idx="0">
                  <c:v>Niveau 3</c:v>
                </c:pt>
              </c:strCache>
            </c:strRef>
          </c:tx>
          <c:spPr>
            <a:ln w="28575">
              <a:noFill/>
            </a:ln>
          </c:spPr>
          <c:val>
            <c:numRef>
              <c:f>'Data C_A11.3'!$H$12:$H$37</c:f>
              <c:numCache>
                <c:formatCode>0.0</c:formatCode>
                <c:ptCount val="26"/>
                <c:pt idx="0">
                  <c:v>58.4</c:v>
                </c:pt>
                <c:pt idx="1">
                  <c:v>58.4</c:v>
                </c:pt>
                <c:pt idx="2">
                  <c:v>53.8</c:v>
                </c:pt>
                <c:pt idx="3">
                  <c:v>55.31</c:v>
                </c:pt>
                <c:pt idx="4">
                  <c:v>55.7</c:v>
                </c:pt>
                <c:pt idx="5">
                  <c:v>53.6</c:v>
                </c:pt>
                <c:pt idx="6">
                  <c:v>56.1</c:v>
                </c:pt>
                <c:pt idx="7">
                  <c:v>53.9</c:v>
                </c:pt>
                <c:pt idx="8">
                  <c:v>53.6</c:v>
                </c:pt>
                <c:pt idx="9">
                  <c:v>53.9</c:v>
                </c:pt>
                <c:pt idx="10">
                  <c:v>56</c:v>
                </c:pt>
                <c:pt idx="11">
                  <c:v>52.9</c:v>
                </c:pt>
                <c:pt idx="12">
                  <c:v>51.5</c:v>
                </c:pt>
                <c:pt idx="13">
                  <c:v>50.6</c:v>
                </c:pt>
                <c:pt idx="14">
                  <c:v>52.5</c:v>
                </c:pt>
                <c:pt idx="15">
                  <c:v>49.8</c:v>
                </c:pt>
                <c:pt idx="16">
                  <c:v>52.5</c:v>
                </c:pt>
                <c:pt idx="17">
                  <c:v>50.8</c:v>
                </c:pt>
                <c:pt idx="18">
                  <c:v>54.3</c:v>
                </c:pt>
                <c:pt idx="19">
                  <c:v>49.2</c:v>
                </c:pt>
                <c:pt idx="20">
                  <c:v>50.2</c:v>
                </c:pt>
                <c:pt idx="21">
                  <c:v>52.2</c:v>
                </c:pt>
                <c:pt idx="22">
                  <c:v>52</c:v>
                </c:pt>
                <c:pt idx="23">
                  <c:v>51.3</c:v>
                </c:pt>
                <c:pt idx="24">
                  <c:v>49.1</c:v>
                </c:pt>
                <c:pt idx="25">
                  <c:v>49.8</c:v>
                </c:pt>
              </c:numCache>
            </c:numRef>
          </c:val>
        </c:ser>
        <c:hiLowLines/>
        <c:marker val="1"/>
        <c:axId val="98912896"/>
        <c:axId val="98926976"/>
      </c:lineChart>
      <c:catAx>
        <c:axId val="98912896"/>
        <c:scaling>
          <c:orientation val="minMax"/>
        </c:scaling>
        <c:delete val="1"/>
        <c:axPos val="b"/>
        <c:tickLblPos val="none"/>
        <c:crossAx val="98926976"/>
        <c:crosses val="autoZero"/>
        <c:auto val="1"/>
        <c:lblAlgn val="ctr"/>
        <c:lblOffset val="100"/>
      </c:catAx>
      <c:valAx>
        <c:axId val="98926976"/>
        <c:scaling>
          <c:orientation val="minMax"/>
          <c:max val="60"/>
          <c:min val="35"/>
        </c:scaling>
        <c:delete val="1"/>
        <c:axPos val="l"/>
        <c:majorGridlines>
          <c:spPr>
            <a:ln>
              <a:solidFill>
                <a:schemeClr val="bg1">
                  <a:lumMod val="85000"/>
                </a:schemeClr>
              </a:solidFill>
              <a:prstDash val="dash"/>
            </a:ln>
          </c:spPr>
        </c:majorGridlines>
        <c:numFmt formatCode="0" sourceLinked="0"/>
        <c:tickLblPos val="none"/>
        <c:crossAx val="98912896"/>
        <c:crosses val="autoZero"/>
        <c:crossBetween val="between"/>
      </c:valAx>
      <c:spPr>
        <a:noFill/>
        <a:ln w="25400">
          <a:noFill/>
        </a:ln>
      </c:spPr>
    </c:plotArea>
    <c:legend>
      <c:legendPos val="t"/>
      <c:legendEntry>
        <c:idx val="0"/>
        <c:txPr>
          <a:bodyPr/>
          <a:lstStyle/>
          <a:p>
            <a:pPr>
              <a:defRPr sz="1200">
                <a:latin typeface="Arial" pitchFamily="34" charset="0"/>
                <a:cs typeface="Arial" pitchFamily="34" charset="0"/>
              </a:defRPr>
            </a:pPr>
            <a:endParaRPr lang="en-US"/>
          </a:p>
        </c:txPr>
      </c:legendEntry>
      <c:legendEntry>
        <c:idx val="1"/>
        <c:txPr>
          <a:bodyPr/>
          <a:lstStyle/>
          <a:p>
            <a:pPr>
              <a:defRPr sz="1200">
                <a:latin typeface="Arial" pitchFamily="34" charset="0"/>
                <a:cs typeface="Arial" pitchFamily="34" charset="0"/>
              </a:defRPr>
            </a:pPr>
            <a:endParaRPr lang="en-US"/>
          </a:p>
        </c:txPr>
      </c:legendEntry>
      <c:legendEntry>
        <c:idx val="2"/>
        <c:txPr>
          <a:bodyPr/>
          <a:lstStyle/>
          <a:p>
            <a:pPr>
              <a:defRPr sz="1200">
                <a:latin typeface="Arial" pitchFamily="34" charset="0"/>
                <a:cs typeface="Arial" pitchFamily="34" charset="0"/>
              </a:defRPr>
            </a:pPr>
            <a:endParaRPr lang="en-US"/>
          </a:p>
        </c:txPr>
      </c:legendEntry>
      <c:legendEntry>
        <c:idx val="3"/>
        <c:txPr>
          <a:bodyPr/>
          <a:lstStyle/>
          <a:p>
            <a:pPr>
              <a:defRPr sz="1200">
                <a:latin typeface="Arial" pitchFamily="34" charset="0"/>
                <a:cs typeface="Arial" pitchFamily="34" charset="0"/>
              </a:defRPr>
            </a:pPr>
            <a:endParaRPr lang="en-US"/>
          </a:p>
        </c:txPr>
      </c:legendEntry>
      <c:layout>
        <c:manualLayout>
          <c:xMode val="edge"/>
          <c:yMode val="edge"/>
          <c:x val="0.17579874910263293"/>
          <c:y val="4.5994270053674777E-2"/>
          <c:w val="0.636954109196055"/>
          <c:h val="0.61637114521576786"/>
        </c:manualLayout>
      </c:layout>
      <c:spPr>
        <a:solidFill>
          <a:sysClr val="window" lastClr="FFFFFF"/>
        </a:solidFill>
      </c:spPr>
    </c:legend>
    <c:plotVisOnly val="1"/>
    <c:dispBlanksAs val="gap"/>
  </c:chart>
  <c:spPr>
    <a:solidFill>
      <a:schemeClr val="bg1"/>
    </a:solidFill>
  </c:spPr>
  <c:txPr>
    <a:bodyPr/>
    <a:lstStyle/>
    <a:p>
      <a:pPr>
        <a:defRPr sz="1400" b="0" i="0" u="none" strike="noStrike" baseline="0">
          <a:solidFill>
            <a:srgbClr val="000000"/>
          </a:solidFill>
          <a:latin typeface="Calibri"/>
          <a:ea typeface="Calibri"/>
          <a:cs typeface="Calibri"/>
        </a:defRPr>
      </a:pPr>
      <a:endParaRPr lang="en-US"/>
    </a:p>
  </c:txPr>
  <c:printSettings>
    <c:headerFooter/>
    <c:pageMargins b="0.75000000000000544" l="0.70000000000000062" r="0.70000000000000062" t="0.75000000000000544"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800" b="1" i="0" u="none" strike="noStrike" baseline="0">
                <a:solidFill>
                  <a:srgbClr val="000000"/>
                </a:solidFill>
                <a:latin typeface="Calibri"/>
                <a:ea typeface="Calibri"/>
                <a:cs typeface="Calibri"/>
              </a:defRPr>
            </a:pPr>
            <a:r>
              <a:rPr lang="en-US"/>
              <a:t>MEN</a:t>
            </a:r>
          </a:p>
        </c:rich>
      </c:tx>
      <c:layout>
        <c:manualLayout>
          <c:xMode val="edge"/>
          <c:yMode val="edge"/>
          <c:x val="0.45552214390253687"/>
          <c:y val="0.13831203295322544"/>
        </c:manualLayout>
      </c:layout>
    </c:title>
    <c:plotArea>
      <c:layout>
        <c:manualLayout>
          <c:layoutTarget val="inner"/>
          <c:xMode val="edge"/>
          <c:yMode val="edge"/>
          <c:x val="7.3865920662283799E-2"/>
          <c:y val="0.20139272480239834"/>
          <c:w val="0.74825456622411202"/>
          <c:h val="0.54292246802483035"/>
        </c:manualLayout>
      </c:layout>
      <c:barChart>
        <c:barDir val="bar"/>
        <c:grouping val="clustered"/>
        <c:ser>
          <c:idx val="0"/>
          <c:order val="0"/>
          <c:dPt>
            <c:idx val="9"/>
            <c:spPr>
              <a:solidFill>
                <a:schemeClr val="accent6"/>
              </a:solidFill>
            </c:spPr>
          </c:dPt>
          <c:cat>
            <c:strRef>
              <c:f>'Data C_A11.1'!$A$10:$A$25</c:f>
              <c:strCache>
                <c:ptCount val="16"/>
                <c:pt idx="0">
                  <c:v>Portugal</c:v>
                </c:pt>
                <c:pt idx="1">
                  <c:v>Sweden</c:v>
                </c:pt>
                <c:pt idx="2">
                  <c:v>The Netherlands5</c:v>
                </c:pt>
                <c:pt idx="3">
                  <c:v>Italy2</c:v>
                </c:pt>
                <c:pt idx="4">
                  <c:v>Canada</c:v>
                </c:pt>
                <c:pt idx="5">
                  <c:v>Denmark</c:v>
                </c:pt>
                <c:pt idx="6">
                  <c:v>Finland</c:v>
                </c:pt>
                <c:pt idx="7">
                  <c:v>Norway</c:v>
                </c:pt>
                <c:pt idx="8">
                  <c:v>Ireland3</c:v>
                </c:pt>
                <c:pt idx="9">
                  <c:v>OECD average</c:v>
                </c:pt>
                <c:pt idx="10">
                  <c:v>United States4</c:v>
                </c:pt>
                <c:pt idx="11">
                  <c:v>Slovenia1</c:v>
                </c:pt>
                <c:pt idx="12">
                  <c:v>Poland</c:v>
                </c:pt>
                <c:pt idx="13">
                  <c:v>Hungary</c:v>
                </c:pt>
                <c:pt idx="14">
                  <c:v>Estonia</c:v>
                </c:pt>
                <c:pt idx="15">
                  <c:v>Czech Republic</c:v>
                </c:pt>
              </c:strCache>
            </c:strRef>
          </c:cat>
          <c:val>
            <c:numRef>
              <c:f>'Data C_A11.1'!$F$10:$F$25</c:f>
              <c:numCache>
                <c:formatCode>#,##0.0</c:formatCode>
                <c:ptCount val="16"/>
                <c:pt idx="0">
                  <c:v>2.8900000000000006</c:v>
                </c:pt>
                <c:pt idx="1">
                  <c:v>3.9199999999999946</c:v>
                </c:pt>
                <c:pt idx="2">
                  <c:v>4.387999999999991</c:v>
                </c:pt>
                <c:pt idx="3">
                  <c:v>4.8700000000000045</c:v>
                </c:pt>
                <c:pt idx="4">
                  <c:v>5.0175000000000054</c:v>
                </c:pt>
                <c:pt idx="5">
                  <c:v>5.7000000000000028</c:v>
                </c:pt>
                <c:pt idx="6">
                  <c:v>5.75</c:v>
                </c:pt>
                <c:pt idx="7">
                  <c:v>5.75</c:v>
                </c:pt>
                <c:pt idx="8">
                  <c:v>6.4129097749863462</c:v>
                </c:pt>
                <c:pt idx="9" formatCode="#,##0.00">
                  <c:v>7.9222287145776216</c:v>
                </c:pt>
                <c:pt idx="10">
                  <c:v>8.2350209436779807</c:v>
                </c:pt>
                <c:pt idx="11">
                  <c:v>10.5</c:v>
                </c:pt>
                <c:pt idx="12">
                  <c:v>11.980000000000004</c:v>
                </c:pt>
                <c:pt idx="13">
                  <c:v>13.07</c:v>
                </c:pt>
                <c:pt idx="14">
                  <c:v>13.489999999999995</c:v>
                </c:pt>
                <c:pt idx="15">
                  <c:v>16.86</c:v>
                </c:pt>
              </c:numCache>
            </c:numRef>
          </c:val>
        </c:ser>
        <c:axId val="96972160"/>
        <c:axId val="97268864"/>
      </c:barChart>
      <c:scatterChart>
        <c:scatterStyle val="lineMarker"/>
        <c:ser>
          <c:idx val="1"/>
          <c:order val="1"/>
          <c:tx>
            <c:v>Serie 2</c:v>
          </c:tx>
          <c:spPr>
            <a:ln w="28575">
              <a:noFill/>
            </a:ln>
          </c:spPr>
          <c:marker>
            <c:symbol val="circle"/>
            <c:size val="5"/>
          </c:marker>
          <c:dLbls>
            <c:dLbl>
              <c:idx val="9"/>
              <c:tx>
                <c:rich>
                  <a:bodyPr/>
                  <a:lstStyle/>
                  <a:p>
                    <a:r>
                      <a:rPr lang="en-US"/>
                      <a:t>5.0</a:t>
                    </a:r>
                  </a:p>
                </c:rich>
              </c:tx>
              <c:dLblPos val="l"/>
              <c:showCatName val="1"/>
            </c:dLbl>
            <c:txPr>
              <a:bodyPr/>
              <a:lstStyle/>
              <a:p>
                <a:pPr>
                  <a:defRPr sz="1000" b="0" i="0" u="none" strike="noStrike" baseline="0">
                    <a:solidFill>
                      <a:srgbClr val="000000"/>
                    </a:solidFill>
                    <a:latin typeface="Calibri"/>
                    <a:ea typeface="Calibri"/>
                    <a:cs typeface="Calibri"/>
                  </a:defRPr>
                </a:pPr>
                <a:endParaRPr lang="en-US"/>
              </a:p>
            </c:txPr>
            <c:dLblPos val="l"/>
            <c:showCatName val="1"/>
          </c:dLbls>
          <c:xVal>
            <c:numRef>
              <c:f>'Data C_A11.1'!$E$10:$E$25</c:f>
              <c:numCache>
                <c:formatCode>#,##0.0</c:formatCode>
                <c:ptCount val="16"/>
                <c:pt idx="0">
                  <c:v>1.5399999999999991</c:v>
                </c:pt>
                <c:pt idx="1">
                  <c:v>2.0799999999999983</c:v>
                </c:pt>
                <c:pt idx="2">
                  <c:v>2.1879999999999953</c:v>
                </c:pt>
                <c:pt idx="3">
                  <c:v>4.740000000000002</c:v>
                </c:pt>
                <c:pt idx="4">
                  <c:v>2.3999999999999986</c:v>
                </c:pt>
                <c:pt idx="5">
                  <c:v>3.3500000000000014</c:v>
                </c:pt>
                <c:pt idx="6">
                  <c:v>2.3900000000000006</c:v>
                </c:pt>
                <c:pt idx="7">
                  <c:v>3.6299999999999955</c:v>
                </c:pt>
                <c:pt idx="8">
                  <c:v>3.8786593662257758</c:v>
                </c:pt>
                <c:pt idx="9" formatCode="#,##0.00">
                  <c:v>5.0071183660968757</c:v>
                </c:pt>
                <c:pt idx="10">
                  <c:v>4.9401161252273624</c:v>
                </c:pt>
                <c:pt idx="11">
                  <c:v>7.6300000000000026</c:v>
                </c:pt>
                <c:pt idx="12">
                  <c:v>6.3000000000000043</c:v>
                </c:pt>
                <c:pt idx="13">
                  <c:v>10</c:v>
                </c:pt>
                <c:pt idx="14">
                  <c:v>8.3299999999999983</c:v>
                </c:pt>
                <c:pt idx="15">
                  <c:v>11.71</c:v>
                </c:pt>
              </c:numCache>
            </c:numRef>
          </c:xVal>
          <c:yVal>
            <c:numRef>
              <c:f>'Data C_A11.1'!$O$10:$O$25</c:f>
              <c:numCache>
                <c:formatCode>#,##0.0</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yVal>
        </c:ser>
        <c:axId val="97270784"/>
        <c:axId val="97276672"/>
      </c:scatterChart>
      <c:catAx>
        <c:axId val="96972160"/>
        <c:scaling>
          <c:orientation val="minMax"/>
        </c:scaling>
        <c:axPos val="r"/>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7268864"/>
        <c:crossesAt val="0"/>
        <c:auto val="1"/>
        <c:lblAlgn val="ctr"/>
        <c:lblOffset val="100"/>
        <c:tickLblSkip val="1"/>
      </c:catAx>
      <c:valAx>
        <c:axId val="97268864"/>
        <c:scaling>
          <c:orientation val="maxMin"/>
          <c:max val="20"/>
          <c:min val="0"/>
        </c:scaling>
        <c:axPos val="b"/>
        <c:majorGridlines/>
        <c:title>
          <c:tx>
            <c:rich>
              <a:bodyPr/>
              <a:lstStyle/>
              <a:p>
                <a:pPr>
                  <a:defRPr sz="1000" b="1" i="0" u="none" strike="noStrike" baseline="0">
                    <a:solidFill>
                      <a:srgbClr val="000000"/>
                    </a:solidFill>
                    <a:latin typeface="Calibri"/>
                    <a:ea typeface="Calibri"/>
                    <a:cs typeface="Calibri"/>
                  </a:defRPr>
                </a:pPr>
                <a:r>
                  <a:rPr lang="en-US"/>
                  <a:t>Years</a:t>
                </a:r>
              </a:p>
            </c:rich>
          </c:tx>
          <c:layout>
            <c:manualLayout>
              <c:xMode val="edge"/>
              <c:yMode val="edge"/>
              <c:x val="0.86852091239499785"/>
              <c:y val="0.77378174351746665"/>
            </c:manualLayout>
          </c:layout>
        </c:title>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6972160"/>
        <c:crosses val="autoZero"/>
        <c:crossBetween val="between"/>
        <c:majorUnit val="2"/>
      </c:valAx>
      <c:valAx>
        <c:axId val="97270784"/>
        <c:scaling>
          <c:orientation val="maxMin"/>
          <c:max val="20"/>
        </c:scaling>
        <c:delete val="1"/>
        <c:axPos val="b"/>
        <c:numFmt formatCode="#,##0.0" sourceLinked="1"/>
        <c:tickLblPos val="none"/>
        <c:crossAx val="97276672"/>
        <c:crosses val="autoZero"/>
        <c:crossBetween val="midCat"/>
      </c:valAx>
      <c:valAx>
        <c:axId val="97276672"/>
        <c:scaling>
          <c:orientation val="minMax"/>
          <c:max val="16.5"/>
          <c:min val="0.5"/>
        </c:scaling>
        <c:delete val="1"/>
        <c:axPos val="r"/>
        <c:numFmt formatCode="#,##0.0" sourceLinked="1"/>
        <c:tickLblPos val="none"/>
        <c:crossAx val="97270784"/>
        <c:crosses val="autoZero"/>
        <c:crossBetween val="midCat"/>
      </c:valAx>
      <c:spPr>
        <a:ln>
          <a:noFill/>
        </a:ln>
      </c:spPr>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801" l="0.70866141732284138" r="0.70866141732284138" t="0.74803149606299801" header="0.30000000000000032" footer="0.30000000000000032"/>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rPr>
              <a:t>Voting gaps between high and low educated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rPr>
              <a:t>older adults (age 55-64)</a:t>
            </a:r>
          </a:p>
        </c:rich>
      </c:tx>
      <c:layout>
        <c:manualLayout>
          <c:xMode val="edge"/>
          <c:yMode val="edge"/>
          <c:x val="0.23408180724087588"/>
          <c:y val="4.4421216745668082E-2"/>
        </c:manualLayout>
      </c:layout>
    </c:title>
    <c:plotArea>
      <c:layout>
        <c:manualLayout>
          <c:layoutTarget val="inner"/>
          <c:xMode val="edge"/>
          <c:yMode val="edge"/>
          <c:x val="0.20028559204118709"/>
          <c:y val="0.10793937825186586"/>
          <c:w val="0.77279652931126153"/>
          <c:h val="0.79417624247543805"/>
        </c:manualLayout>
      </c:layout>
      <c:barChart>
        <c:barDir val="bar"/>
        <c:grouping val="clustered"/>
        <c:ser>
          <c:idx val="0"/>
          <c:order val="0"/>
          <c:tx>
            <c:strRef>
              <c:f>'Data C_A11.2'!$D$7</c:f>
              <c:strCache>
                <c:ptCount val="1"/>
                <c:pt idx="0">
                  <c:v>Voting gaps between high and low educated 
older adults (age 55-64)
</c:v>
                </c:pt>
              </c:strCache>
            </c:strRef>
          </c:tx>
          <c:dPt>
            <c:idx val="11"/>
            <c:spPr>
              <a:solidFill>
                <a:schemeClr val="accent1"/>
              </a:solidFill>
            </c:spPr>
          </c:dPt>
          <c:dPt>
            <c:idx val="12"/>
            <c:spPr>
              <a:solidFill>
                <a:srgbClr val="C00000"/>
              </a:solidFill>
            </c:spPr>
          </c:dPt>
          <c:cat>
            <c:strRef>
              <c:f>'Data C_A11.2'!$A$8:$A$35</c:f>
              <c:strCache>
                <c:ptCount val="28"/>
                <c:pt idx="0">
                  <c:v>Greece</c:v>
                </c:pt>
                <c:pt idx="1">
                  <c:v>Ireland</c:v>
                </c:pt>
                <c:pt idx="2">
                  <c:v>Turkey</c:v>
                </c:pt>
                <c:pt idx="3">
                  <c:v>Brazil</c:v>
                </c:pt>
                <c:pt idx="4">
                  <c:v>Spain</c:v>
                </c:pt>
                <c:pt idx="5">
                  <c:v>Hungary</c:v>
                </c:pt>
                <c:pt idx="6">
                  <c:v>Slovak Republic</c:v>
                </c:pt>
                <c:pt idx="7">
                  <c:v>Israel</c:v>
                </c:pt>
                <c:pt idx="8">
                  <c:v>Russian Federation</c:v>
                </c:pt>
                <c:pt idx="9">
                  <c:v>Portugal</c:v>
                </c:pt>
                <c:pt idx="10">
                  <c:v>Belgium</c:v>
                </c:pt>
                <c:pt idx="11">
                  <c:v>Denmark</c:v>
                </c:pt>
                <c:pt idx="12">
                  <c:v>OECD average</c:v>
                </c:pt>
                <c:pt idx="13">
                  <c:v>Canada</c:v>
                </c:pt>
                <c:pt idx="14">
                  <c:v>Norway</c:v>
                </c:pt>
                <c:pt idx="15">
                  <c:v>Slovenia</c:v>
                </c:pt>
                <c:pt idx="16">
                  <c:v>Netherlands</c:v>
                </c:pt>
                <c:pt idx="17">
                  <c:v>Sweden</c:v>
                </c:pt>
                <c:pt idx="18">
                  <c:v>United Kingdom</c:v>
                </c:pt>
                <c:pt idx="19">
                  <c:v>Estonia</c:v>
                </c:pt>
                <c:pt idx="20">
                  <c:v>Poland</c:v>
                </c:pt>
                <c:pt idx="21">
                  <c:v>Finland</c:v>
                </c:pt>
                <c:pt idx="22">
                  <c:v>Switzerland</c:v>
                </c:pt>
                <c:pt idx="23">
                  <c:v>France</c:v>
                </c:pt>
                <c:pt idx="24">
                  <c:v>Czech Republic</c:v>
                </c:pt>
                <c:pt idx="25">
                  <c:v>Austria</c:v>
                </c:pt>
                <c:pt idx="26">
                  <c:v>Germany</c:v>
                </c:pt>
                <c:pt idx="27">
                  <c:v>United States</c:v>
                </c:pt>
              </c:strCache>
            </c:strRef>
          </c:cat>
          <c:val>
            <c:numRef>
              <c:f>'Data C_A11.2'!$D$8:$D$35</c:f>
              <c:numCache>
                <c:formatCode>0.00</c:formatCode>
                <c:ptCount val="28"/>
                <c:pt idx="0">
                  <c:v>-1.2999999999999972E-2</c:v>
                </c:pt>
                <c:pt idx="1">
                  <c:v>2.5099999999999911E-2</c:v>
                </c:pt>
                <c:pt idx="2">
                  <c:v>-3.9299999999999925E-2</c:v>
                </c:pt>
                <c:pt idx="3">
                  <c:v>2.8617850297775929E-2</c:v>
                </c:pt>
                <c:pt idx="4">
                  <c:v>7.9699999999999993E-2</c:v>
                </c:pt>
                <c:pt idx="5">
                  <c:v>0.10370000000000004</c:v>
                </c:pt>
                <c:pt idx="6">
                  <c:v>9.8100000000000021E-2</c:v>
                </c:pt>
                <c:pt idx="7">
                  <c:v>8.1099999999999992E-2</c:v>
                </c:pt>
                <c:pt idx="8">
                  <c:v>1.4100000000000107E-2</c:v>
                </c:pt>
                <c:pt idx="9">
                  <c:v>0.10239999999999995</c:v>
                </c:pt>
                <c:pt idx="10">
                  <c:v>3.9800000000000037E-2</c:v>
                </c:pt>
                <c:pt idx="11">
                  <c:v>3.1899999999999977E-2</c:v>
                </c:pt>
                <c:pt idx="12">
                  <c:v>0.14310137839999981</c:v>
                </c:pt>
                <c:pt idx="13">
                  <c:v>0.13103446000000005</c:v>
                </c:pt>
                <c:pt idx="14">
                  <c:v>0.15860000000000013</c:v>
                </c:pt>
                <c:pt idx="15">
                  <c:v>0.12289999999999993</c:v>
                </c:pt>
                <c:pt idx="16">
                  <c:v>0.15980000000000005</c:v>
                </c:pt>
                <c:pt idx="17">
                  <c:v>6.009999999999991E-2</c:v>
                </c:pt>
                <c:pt idx="18">
                  <c:v>0.11409999999999997</c:v>
                </c:pt>
                <c:pt idx="19">
                  <c:v>0.31099999999999994</c:v>
                </c:pt>
                <c:pt idx="20">
                  <c:v>0.18510000000000004</c:v>
                </c:pt>
                <c:pt idx="21">
                  <c:v>0.16340000000000005</c:v>
                </c:pt>
                <c:pt idx="22">
                  <c:v>0.32380000000000003</c:v>
                </c:pt>
                <c:pt idx="23">
                  <c:v>0.12460000000000009</c:v>
                </c:pt>
                <c:pt idx="24">
                  <c:v>0.35409999999999997</c:v>
                </c:pt>
                <c:pt idx="25">
                  <c:v>0.19</c:v>
                </c:pt>
                <c:pt idx="26">
                  <c:v>0.26789999999999992</c:v>
                </c:pt>
                <c:pt idx="27">
                  <c:v>0.40160000000000001</c:v>
                </c:pt>
              </c:numCache>
            </c:numRef>
          </c:val>
        </c:ser>
        <c:axId val="97392512"/>
        <c:axId val="97394048"/>
      </c:barChart>
      <c:catAx>
        <c:axId val="97392512"/>
        <c:scaling>
          <c:orientation val="minMax"/>
        </c:scaling>
        <c:axPos val="l"/>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7394048"/>
        <c:crosses val="autoZero"/>
        <c:lblAlgn val="ctr"/>
        <c:lblOffset val="100"/>
        <c:tickLblSkip val="1"/>
      </c:catAx>
      <c:valAx>
        <c:axId val="97394048"/>
        <c:scaling>
          <c:orientation val="minMax"/>
          <c:max val="0.5"/>
          <c:min val="-0.05"/>
        </c:scaling>
        <c:axPos val="b"/>
        <c:majorGridlines/>
        <c:numFmt formatCode="0.0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7392512"/>
        <c:crosses val="autoZero"/>
        <c:crossBetween val="between"/>
        <c:majorUnit val="0.05"/>
        <c:minorUnit val="1.0000000000000005E-2"/>
      </c:valAx>
      <c:spPr>
        <a:ln>
          <a:solidFill>
            <a:schemeClr val="bg1"/>
          </a:solidFill>
        </a:ln>
      </c:spPr>
    </c:plotArea>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435" l="0.70866141732283716" r="0.70866141732283716" t="0.74803149606299435"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rPr>
              <a:t>Voting gaps between high and low educated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rPr>
              <a:t>younger adults (age 25-34)</a:t>
            </a:r>
          </a:p>
        </c:rich>
      </c:tx>
      <c:layout>
        <c:manualLayout>
          <c:xMode val="edge"/>
          <c:yMode val="edge"/>
          <c:x val="0.18509867544402744"/>
          <c:y val="4.7113355590066672E-2"/>
        </c:manualLayout>
      </c:layout>
    </c:title>
    <c:plotArea>
      <c:layout>
        <c:manualLayout>
          <c:layoutTarget val="inner"/>
          <c:xMode val="edge"/>
          <c:yMode val="edge"/>
          <c:x val="0.38105646403486948"/>
          <c:y val="0.10979703333859812"/>
          <c:w val="0.51394453802727391"/>
          <c:h val="0.77711222293860005"/>
        </c:manualLayout>
      </c:layout>
      <c:barChart>
        <c:barDir val="bar"/>
        <c:grouping val="clustered"/>
        <c:ser>
          <c:idx val="0"/>
          <c:order val="0"/>
          <c:tx>
            <c:strRef>
              <c:f>'Data C_A11.2'!$C$7</c:f>
              <c:strCache>
                <c:ptCount val="1"/>
                <c:pt idx="0">
                  <c:v>Voting rate by the education level for the younger population (age 25-34)</c:v>
                </c:pt>
              </c:strCache>
            </c:strRef>
          </c:tx>
          <c:dPt>
            <c:idx val="11"/>
            <c:spPr>
              <a:solidFill>
                <a:schemeClr val="accent1"/>
              </a:solidFill>
            </c:spPr>
          </c:dPt>
          <c:dPt>
            <c:idx val="12"/>
            <c:spPr>
              <a:solidFill>
                <a:srgbClr val="C00000"/>
              </a:solidFill>
            </c:spPr>
          </c:dPt>
          <c:dPt>
            <c:idx val="14"/>
            <c:spPr>
              <a:solidFill>
                <a:schemeClr val="accent1"/>
              </a:solidFill>
            </c:spPr>
          </c:dPt>
          <c:cat>
            <c:strRef>
              <c:f>'Data C_A11.2'!$A$8:$A$35</c:f>
              <c:strCache>
                <c:ptCount val="28"/>
                <c:pt idx="0">
                  <c:v>Greece</c:v>
                </c:pt>
                <c:pt idx="1">
                  <c:v>Ireland</c:v>
                </c:pt>
                <c:pt idx="2">
                  <c:v>Turkey</c:v>
                </c:pt>
                <c:pt idx="3">
                  <c:v>Brazil</c:v>
                </c:pt>
                <c:pt idx="4">
                  <c:v>Spain</c:v>
                </c:pt>
                <c:pt idx="5">
                  <c:v>Hungary</c:v>
                </c:pt>
                <c:pt idx="6">
                  <c:v>Slovak Republic</c:v>
                </c:pt>
                <c:pt idx="7">
                  <c:v>Israel</c:v>
                </c:pt>
                <c:pt idx="8">
                  <c:v>Russian Federation</c:v>
                </c:pt>
                <c:pt idx="9">
                  <c:v>Portugal</c:v>
                </c:pt>
                <c:pt idx="10">
                  <c:v>Belgium</c:v>
                </c:pt>
                <c:pt idx="11">
                  <c:v>Denmark</c:v>
                </c:pt>
                <c:pt idx="12">
                  <c:v>OECD average</c:v>
                </c:pt>
                <c:pt idx="13">
                  <c:v>Canada</c:v>
                </c:pt>
                <c:pt idx="14">
                  <c:v>Norway</c:v>
                </c:pt>
                <c:pt idx="15">
                  <c:v>Slovenia</c:v>
                </c:pt>
                <c:pt idx="16">
                  <c:v>Netherlands</c:v>
                </c:pt>
                <c:pt idx="17">
                  <c:v>Sweden</c:v>
                </c:pt>
                <c:pt idx="18">
                  <c:v>United Kingdom</c:v>
                </c:pt>
                <c:pt idx="19">
                  <c:v>Estonia</c:v>
                </c:pt>
                <c:pt idx="20">
                  <c:v>Poland</c:v>
                </c:pt>
                <c:pt idx="21">
                  <c:v>Finland</c:v>
                </c:pt>
                <c:pt idx="22">
                  <c:v>Switzerland</c:v>
                </c:pt>
                <c:pt idx="23">
                  <c:v>France</c:v>
                </c:pt>
                <c:pt idx="24">
                  <c:v>Czech Republic</c:v>
                </c:pt>
                <c:pt idx="25">
                  <c:v>Austria</c:v>
                </c:pt>
                <c:pt idx="26">
                  <c:v>Germany</c:v>
                </c:pt>
                <c:pt idx="27">
                  <c:v>United States</c:v>
                </c:pt>
              </c:strCache>
            </c:strRef>
          </c:cat>
          <c:val>
            <c:numRef>
              <c:f>'Data C_A11.2'!$C$8:$C$35</c:f>
              <c:numCache>
                <c:formatCode>0.00</c:formatCode>
                <c:ptCount val="28"/>
                <c:pt idx="0">
                  <c:v>-6.3999999999999613E-3</c:v>
                </c:pt>
                <c:pt idx="1">
                  <c:v>1.0000000000000009E-2</c:v>
                </c:pt>
                <c:pt idx="2">
                  <c:v>1.8200000000000105E-2</c:v>
                </c:pt>
                <c:pt idx="3">
                  <c:v>2.0692344303827069E-2</c:v>
                </c:pt>
                <c:pt idx="4">
                  <c:v>0.11399999999999999</c:v>
                </c:pt>
                <c:pt idx="5">
                  <c:v>0.11540000000000006</c:v>
                </c:pt>
                <c:pt idx="6">
                  <c:v>0.11870000000000003</c:v>
                </c:pt>
                <c:pt idx="7">
                  <c:v>0.13440000000000007</c:v>
                </c:pt>
                <c:pt idx="8">
                  <c:v>0.13630000000000003</c:v>
                </c:pt>
                <c:pt idx="9">
                  <c:v>0.19159999999999999</c:v>
                </c:pt>
                <c:pt idx="10">
                  <c:v>0.21509999999999996</c:v>
                </c:pt>
                <c:pt idx="11">
                  <c:v>0.23180000000000001</c:v>
                </c:pt>
                <c:pt idx="12">
                  <c:v>0.2681</c:v>
                </c:pt>
                <c:pt idx="13" formatCode="0.000">
                  <c:v>0.27166758000000002</c:v>
                </c:pt>
                <c:pt idx="14" formatCode="0.000">
                  <c:v>0.27369999999999994</c:v>
                </c:pt>
                <c:pt idx="15">
                  <c:v>0.2923</c:v>
                </c:pt>
                <c:pt idx="16">
                  <c:v>0.30320000000000003</c:v>
                </c:pt>
                <c:pt idx="17">
                  <c:v>0.30359999999999998</c:v>
                </c:pt>
                <c:pt idx="18">
                  <c:v>0.32119999999999999</c:v>
                </c:pt>
                <c:pt idx="19">
                  <c:v>0.32679999999999998</c:v>
                </c:pt>
                <c:pt idx="20">
                  <c:v>0.38460000000000005</c:v>
                </c:pt>
                <c:pt idx="21">
                  <c:v>0.39080000000000004</c:v>
                </c:pt>
                <c:pt idx="22">
                  <c:v>0.40039999999999998</c:v>
                </c:pt>
                <c:pt idx="23">
                  <c:v>0.40469999999999995</c:v>
                </c:pt>
                <c:pt idx="24">
                  <c:v>0.43090000000000006</c:v>
                </c:pt>
                <c:pt idx="25">
                  <c:v>0.438</c:v>
                </c:pt>
                <c:pt idx="26">
                  <c:v>0.49570000000000003</c:v>
                </c:pt>
                <c:pt idx="27">
                  <c:v>0.52090000000000003</c:v>
                </c:pt>
              </c:numCache>
            </c:numRef>
          </c:val>
        </c:ser>
        <c:axId val="97497088"/>
        <c:axId val="97498624"/>
      </c:barChart>
      <c:catAx>
        <c:axId val="97497088"/>
        <c:scaling>
          <c:orientation val="minMax"/>
        </c:scaling>
        <c:axPos val="r"/>
        <c:numFmt formatCode="General" sourceLinked="1"/>
        <c:tickLblPos val="nextTo"/>
        <c:spPr>
          <a:noFill/>
        </c:spPr>
        <c:txPr>
          <a:bodyPr rot="0" vert="horz"/>
          <a:lstStyle/>
          <a:p>
            <a:pPr>
              <a:defRPr sz="1000" b="0" i="0" u="none" strike="noStrike" baseline="0">
                <a:solidFill>
                  <a:srgbClr val="000000"/>
                </a:solidFill>
                <a:latin typeface="Calibri"/>
                <a:ea typeface="Calibri"/>
                <a:cs typeface="Calibri"/>
              </a:defRPr>
            </a:pPr>
            <a:endParaRPr lang="en-US"/>
          </a:p>
        </c:txPr>
        <c:crossAx val="97498624"/>
        <c:crosses val="autoZero"/>
        <c:auto val="1"/>
        <c:lblAlgn val="ctr"/>
        <c:lblOffset val="100"/>
        <c:tickLblSkip val="1"/>
      </c:catAx>
      <c:valAx>
        <c:axId val="97498624"/>
        <c:scaling>
          <c:orientation val="maxMin"/>
          <c:max val="0.5"/>
          <c:min val="-0.05"/>
        </c:scaling>
        <c:axPos val="b"/>
        <c:majorGridlines/>
        <c:numFmt formatCode="#,##0.0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7497088"/>
        <c:crosses val="autoZero"/>
        <c:crossBetween val="between"/>
        <c:majorUnit val="0.05"/>
        <c:minorUnit val="1.0000000000000005E-2"/>
      </c:valAx>
      <c:spPr>
        <a:noFill/>
        <a:ln>
          <a:solidFill>
            <a:schemeClr val="bg1"/>
          </a:solidFill>
        </a:ln>
      </c:spPr>
    </c:plotArea>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435" l="0.70866141732283716" r="0.70866141732283716" t="0.74803149606299435" header="0.30000000000000032" footer="0.30000000000000032"/>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lgn="l">
              <a:defRPr/>
            </a:pPr>
            <a:r>
              <a:rPr lang="en-US" sz="800" b="1" i="0" u="none" strike="noStrike" baseline="0">
                <a:latin typeface="Arial" pitchFamily="34" charset="0"/>
                <a:cs typeface="Arial" pitchFamily="34" charset="0"/>
              </a:rPr>
              <a:t>Chart A11.3. Students' attitudes towards equal rights for ethnic minorities (2009)</a:t>
            </a:r>
            <a:r>
              <a:rPr lang="en-US" sz="800" b="0" i="0" u="none" strike="noStrike" baseline="0">
                <a:latin typeface="Arial" pitchFamily="34" charset="0"/>
                <a:cs typeface="Arial" pitchFamily="34" charset="0"/>
              </a:rPr>
              <a:t> </a:t>
            </a:r>
          </a:p>
          <a:p>
            <a:pPr algn="l">
              <a:defRPr/>
            </a:pPr>
            <a:r>
              <a:rPr lang="en-US" sz="800" b="0" i="1" u="none" strike="noStrike" baseline="0">
                <a:latin typeface="Arial" pitchFamily="34" charset="0"/>
                <a:cs typeface="Arial" pitchFamily="34" charset="0"/>
              </a:rPr>
              <a:t>Mean ICCS scale of 'support for equal rights for ethnic minorities' among grade 8 students, by level of civic knowledge</a:t>
            </a:r>
            <a:r>
              <a:rPr lang="en-US" sz="800" b="0" i="0" u="none" strike="noStrike" baseline="0">
                <a:latin typeface="Arial" pitchFamily="34" charset="0"/>
                <a:cs typeface="Arial" pitchFamily="34" charset="0"/>
              </a:rPr>
              <a:t> </a:t>
            </a:r>
            <a:endParaRPr lang="en-US" sz="800">
              <a:latin typeface="Arial" pitchFamily="34" charset="0"/>
              <a:cs typeface="Arial" pitchFamily="34" charset="0"/>
            </a:endParaRPr>
          </a:p>
        </c:rich>
      </c:tx>
      <c:layout>
        <c:manualLayout>
          <c:xMode val="edge"/>
          <c:yMode val="edge"/>
          <c:x val="1.082269296993282E-3"/>
          <c:y val="0"/>
        </c:manualLayout>
      </c:layout>
      <c:overlay val="1"/>
    </c:title>
    <c:plotArea>
      <c:layout>
        <c:manualLayout>
          <c:layoutTarget val="inner"/>
          <c:xMode val="edge"/>
          <c:yMode val="edge"/>
          <c:x val="7.9688022520567878E-2"/>
          <c:y val="0.24283375156505771"/>
          <c:w val="0.84911453799904402"/>
          <c:h val="0.41995995881906983"/>
        </c:manualLayout>
      </c:layout>
      <c:lineChart>
        <c:grouping val="standard"/>
        <c:ser>
          <c:idx val="0"/>
          <c:order val="0"/>
          <c:tx>
            <c:strRef>
              <c:f>'Data C_A11.3'!$E$9</c:f>
              <c:strCache>
                <c:ptCount val="1"/>
                <c:pt idx="0">
                  <c:v>Below Level 1</c:v>
                </c:pt>
              </c:strCache>
            </c:strRef>
          </c:tx>
          <c:spPr>
            <a:ln w="28575">
              <a:noFill/>
            </a:ln>
          </c:spPr>
          <c:marker>
            <c:symbol val="square"/>
            <c:size val="5"/>
            <c:spPr>
              <a:ln>
                <a:noFill/>
              </a:ln>
            </c:spPr>
          </c:marker>
          <c:cat>
            <c:strRef>
              <c:f>'Data C_A11.3'!$I$12:$I$37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C_A11.3'!$E$12:$E$37</c:f>
              <c:numCache>
                <c:formatCode>0.0</c:formatCode>
                <c:ptCount val="26"/>
                <c:pt idx="0">
                  <c:v>49.8</c:v>
                </c:pt>
                <c:pt idx="1">
                  <c:v>48.3</c:v>
                </c:pt>
                <c:pt idx="2">
                  <c:v>49.6</c:v>
                </c:pt>
                <c:pt idx="3">
                  <c:v>48.15</c:v>
                </c:pt>
                <c:pt idx="4">
                  <c:v>45.5</c:v>
                </c:pt>
                <c:pt idx="5">
                  <c:v>46.1</c:v>
                </c:pt>
                <c:pt idx="6">
                  <c:v>45.6</c:v>
                </c:pt>
                <c:pt idx="7">
                  <c:v>44.9</c:v>
                </c:pt>
                <c:pt idx="8">
                  <c:v>45.5</c:v>
                </c:pt>
                <c:pt idx="9">
                  <c:v>44.9</c:v>
                </c:pt>
                <c:pt idx="10">
                  <c:v>44.9</c:v>
                </c:pt>
                <c:pt idx="11">
                  <c:v>45</c:v>
                </c:pt>
                <c:pt idx="12">
                  <c:v>45.4</c:v>
                </c:pt>
                <c:pt idx="13">
                  <c:v>45.6</c:v>
                </c:pt>
                <c:pt idx="14">
                  <c:v>44.3</c:v>
                </c:pt>
                <c:pt idx="15">
                  <c:v>45.5</c:v>
                </c:pt>
                <c:pt idx="16">
                  <c:v>44.4</c:v>
                </c:pt>
                <c:pt idx="17">
                  <c:v>45.5</c:v>
                </c:pt>
                <c:pt idx="18">
                  <c:v>44.1</c:v>
                </c:pt>
                <c:pt idx="19">
                  <c:v>44.6</c:v>
                </c:pt>
                <c:pt idx="20">
                  <c:v>44.8</c:v>
                </c:pt>
                <c:pt idx="21">
                  <c:v>42.8</c:v>
                </c:pt>
                <c:pt idx="22">
                  <c:v>43</c:v>
                </c:pt>
                <c:pt idx="23">
                  <c:v>40.299999999999997</c:v>
                </c:pt>
                <c:pt idx="24">
                  <c:v>43.6</c:v>
                </c:pt>
                <c:pt idx="25">
                  <c:v>40.799999999999997</c:v>
                </c:pt>
              </c:numCache>
            </c:numRef>
          </c:val>
        </c:ser>
        <c:ser>
          <c:idx val="1"/>
          <c:order val="1"/>
          <c:tx>
            <c:strRef>
              <c:f>'Data C_A11.3'!$F$9</c:f>
              <c:strCache>
                <c:ptCount val="1"/>
                <c:pt idx="0">
                  <c:v>Level 1</c:v>
                </c:pt>
              </c:strCache>
            </c:strRef>
          </c:tx>
          <c:spPr>
            <a:ln w="28575">
              <a:noFill/>
            </a:ln>
          </c:spPr>
          <c:marker>
            <c:symbol val="diamond"/>
            <c:size val="5"/>
          </c:marker>
          <c:cat>
            <c:strRef>
              <c:f>'Data C_A11.3'!$I$12:$I$37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C_A11.3'!$F$12:$F$37</c:f>
              <c:numCache>
                <c:formatCode>0.0</c:formatCode>
                <c:ptCount val="26"/>
                <c:pt idx="0">
                  <c:v>52.8</c:v>
                </c:pt>
                <c:pt idx="1">
                  <c:v>51.6</c:v>
                </c:pt>
                <c:pt idx="2">
                  <c:v>51.5</c:v>
                </c:pt>
                <c:pt idx="3">
                  <c:v>50.06</c:v>
                </c:pt>
                <c:pt idx="4">
                  <c:v>48.7</c:v>
                </c:pt>
                <c:pt idx="5">
                  <c:v>48.3</c:v>
                </c:pt>
                <c:pt idx="6">
                  <c:v>48.2</c:v>
                </c:pt>
                <c:pt idx="7">
                  <c:v>48.1</c:v>
                </c:pt>
                <c:pt idx="8">
                  <c:v>48</c:v>
                </c:pt>
                <c:pt idx="9">
                  <c:v>47.8</c:v>
                </c:pt>
                <c:pt idx="10">
                  <c:v>47.7</c:v>
                </c:pt>
                <c:pt idx="11">
                  <c:v>47.3</c:v>
                </c:pt>
                <c:pt idx="12">
                  <c:v>46.9</c:v>
                </c:pt>
                <c:pt idx="13">
                  <c:v>46.9</c:v>
                </c:pt>
                <c:pt idx="14">
                  <c:v>46.8</c:v>
                </c:pt>
                <c:pt idx="15">
                  <c:v>46.6</c:v>
                </c:pt>
                <c:pt idx="16">
                  <c:v>46.6</c:v>
                </c:pt>
                <c:pt idx="17">
                  <c:v>46.5</c:v>
                </c:pt>
                <c:pt idx="18">
                  <c:v>46.4</c:v>
                </c:pt>
                <c:pt idx="19">
                  <c:v>45.9</c:v>
                </c:pt>
                <c:pt idx="20">
                  <c:v>45.6</c:v>
                </c:pt>
                <c:pt idx="21">
                  <c:v>45.6</c:v>
                </c:pt>
                <c:pt idx="22">
                  <c:v>44.9</c:v>
                </c:pt>
                <c:pt idx="23">
                  <c:v>44.8</c:v>
                </c:pt>
                <c:pt idx="24">
                  <c:v>44.7</c:v>
                </c:pt>
                <c:pt idx="25">
                  <c:v>43.5</c:v>
                </c:pt>
              </c:numCache>
            </c:numRef>
          </c:val>
        </c:ser>
        <c:ser>
          <c:idx val="2"/>
          <c:order val="2"/>
          <c:tx>
            <c:strRef>
              <c:f>'Data C_A11.3'!$G$9</c:f>
              <c:strCache>
                <c:ptCount val="1"/>
                <c:pt idx="0">
                  <c:v>Level 2</c:v>
                </c:pt>
              </c:strCache>
            </c:strRef>
          </c:tx>
          <c:spPr>
            <a:ln w="28575">
              <a:noFill/>
            </a:ln>
          </c:spPr>
          <c:marker>
            <c:symbol val="triangle"/>
            <c:size val="5"/>
          </c:marker>
          <c:cat>
            <c:strRef>
              <c:f>'Data C_A11.3'!$I$12:$I$37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C_A11.3'!$G$12:$G$37</c:f>
              <c:numCache>
                <c:formatCode>0.0</c:formatCode>
                <c:ptCount val="26"/>
                <c:pt idx="0">
                  <c:v>56</c:v>
                </c:pt>
                <c:pt idx="1">
                  <c:v>55</c:v>
                </c:pt>
                <c:pt idx="2">
                  <c:v>52.6</c:v>
                </c:pt>
                <c:pt idx="3">
                  <c:v>52.62</c:v>
                </c:pt>
                <c:pt idx="4">
                  <c:v>51.4</c:v>
                </c:pt>
                <c:pt idx="5">
                  <c:v>51</c:v>
                </c:pt>
                <c:pt idx="6">
                  <c:v>51.5</c:v>
                </c:pt>
                <c:pt idx="7">
                  <c:v>50.3</c:v>
                </c:pt>
                <c:pt idx="8">
                  <c:v>50.5</c:v>
                </c:pt>
                <c:pt idx="9">
                  <c:v>50.9</c:v>
                </c:pt>
                <c:pt idx="10">
                  <c:v>51.2</c:v>
                </c:pt>
                <c:pt idx="11">
                  <c:v>49.6</c:v>
                </c:pt>
                <c:pt idx="12">
                  <c:v>48.8</c:v>
                </c:pt>
                <c:pt idx="13">
                  <c:v>48.5</c:v>
                </c:pt>
                <c:pt idx="14">
                  <c:v>48.9</c:v>
                </c:pt>
                <c:pt idx="15">
                  <c:v>47.6</c:v>
                </c:pt>
                <c:pt idx="16">
                  <c:v>49.7</c:v>
                </c:pt>
                <c:pt idx="17">
                  <c:v>47.9</c:v>
                </c:pt>
                <c:pt idx="18">
                  <c:v>48.7</c:v>
                </c:pt>
                <c:pt idx="19">
                  <c:v>47.7</c:v>
                </c:pt>
                <c:pt idx="20">
                  <c:v>46.5</c:v>
                </c:pt>
                <c:pt idx="21">
                  <c:v>48.5</c:v>
                </c:pt>
                <c:pt idx="22">
                  <c:v>48.1</c:v>
                </c:pt>
                <c:pt idx="23">
                  <c:v>48.3</c:v>
                </c:pt>
                <c:pt idx="24">
                  <c:v>46.4</c:v>
                </c:pt>
                <c:pt idx="25">
                  <c:v>45.6</c:v>
                </c:pt>
              </c:numCache>
            </c:numRef>
          </c:val>
        </c:ser>
        <c:ser>
          <c:idx val="3"/>
          <c:order val="3"/>
          <c:tx>
            <c:strRef>
              <c:f>'Data C_A11.3'!$H$9</c:f>
              <c:strCache>
                <c:ptCount val="1"/>
                <c:pt idx="0">
                  <c:v>Level 3</c:v>
                </c:pt>
              </c:strCache>
            </c:strRef>
          </c:tx>
          <c:spPr>
            <a:ln w="28575">
              <a:noFill/>
            </a:ln>
          </c:spPr>
          <c:marker>
            <c:symbol val="x"/>
            <c:size val="5"/>
          </c:marker>
          <c:cat>
            <c:strRef>
              <c:f>'Data C_A11.3'!$I$12:$I$37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C_A11.3'!$H$12:$H$37</c:f>
              <c:numCache>
                <c:formatCode>0.0</c:formatCode>
                <c:ptCount val="26"/>
                <c:pt idx="0">
                  <c:v>58.4</c:v>
                </c:pt>
                <c:pt idx="1">
                  <c:v>58.4</c:v>
                </c:pt>
                <c:pt idx="2">
                  <c:v>53.8</c:v>
                </c:pt>
                <c:pt idx="3">
                  <c:v>55.31</c:v>
                </c:pt>
                <c:pt idx="4">
                  <c:v>55.7</c:v>
                </c:pt>
                <c:pt idx="5">
                  <c:v>53.6</c:v>
                </c:pt>
                <c:pt idx="6">
                  <c:v>56.1</c:v>
                </c:pt>
                <c:pt idx="7">
                  <c:v>53.9</c:v>
                </c:pt>
                <c:pt idx="8">
                  <c:v>53.6</c:v>
                </c:pt>
                <c:pt idx="9">
                  <c:v>53.9</c:v>
                </c:pt>
                <c:pt idx="10">
                  <c:v>56</c:v>
                </c:pt>
                <c:pt idx="11">
                  <c:v>52.9</c:v>
                </c:pt>
                <c:pt idx="12">
                  <c:v>51.5</c:v>
                </c:pt>
                <c:pt idx="13">
                  <c:v>50.6</c:v>
                </c:pt>
                <c:pt idx="14">
                  <c:v>52.5</c:v>
                </c:pt>
                <c:pt idx="15">
                  <c:v>49.8</c:v>
                </c:pt>
                <c:pt idx="16">
                  <c:v>52.5</c:v>
                </c:pt>
                <c:pt idx="17">
                  <c:v>50.8</c:v>
                </c:pt>
                <c:pt idx="18">
                  <c:v>54.3</c:v>
                </c:pt>
                <c:pt idx="19">
                  <c:v>49.2</c:v>
                </c:pt>
                <c:pt idx="20">
                  <c:v>50.2</c:v>
                </c:pt>
                <c:pt idx="21">
                  <c:v>52.2</c:v>
                </c:pt>
                <c:pt idx="22">
                  <c:v>52</c:v>
                </c:pt>
                <c:pt idx="23">
                  <c:v>51.3</c:v>
                </c:pt>
                <c:pt idx="24">
                  <c:v>49.1</c:v>
                </c:pt>
                <c:pt idx="25">
                  <c:v>49.8</c:v>
                </c:pt>
              </c:numCache>
            </c:numRef>
          </c:val>
        </c:ser>
        <c:hiLowLines/>
        <c:marker val="1"/>
        <c:axId val="97734016"/>
        <c:axId val="97744000"/>
      </c:lineChart>
      <c:catAx>
        <c:axId val="97734016"/>
        <c:scaling>
          <c:orientation val="minMax"/>
        </c:scaling>
        <c:axPos val="b"/>
        <c:numFmt formatCode="General" sourceLinked="1"/>
        <c:majorTickMark val="none"/>
        <c:tickLblPos val="nextTo"/>
        <c:spPr>
          <a:ln>
            <a:solidFill>
              <a:schemeClr val="bg1">
                <a:lumMod val="50000"/>
              </a:schemeClr>
            </a:solidFill>
          </a:ln>
        </c:spPr>
        <c:txPr>
          <a:bodyPr rot="-3300000" vert="horz"/>
          <a:lstStyle/>
          <a:p>
            <a:pPr>
              <a:defRPr sz="800" b="0" i="0" u="none" strike="noStrike" baseline="0">
                <a:solidFill>
                  <a:srgbClr val="000000"/>
                </a:solidFill>
                <a:latin typeface="Arial"/>
                <a:ea typeface="Arial"/>
                <a:cs typeface="Arial"/>
              </a:defRPr>
            </a:pPr>
            <a:endParaRPr lang="en-US"/>
          </a:p>
        </c:txPr>
        <c:crossAx val="97744000"/>
        <c:crosses val="autoZero"/>
        <c:auto val="1"/>
        <c:lblAlgn val="ctr"/>
        <c:lblOffset val="100"/>
      </c:catAx>
      <c:valAx>
        <c:axId val="97744000"/>
        <c:scaling>
          <c:orientation val="minMax"/>
          <c:max val="60"/>
          <c:min val="35"/>
        </c:scaling>
        <c:axPos val="l"/>
        <c:majorGridlines>
          <c:spPr>
            <a:ln>
              <a:solidFill>
                <a:schemeClr val="bg1">
                  <a:lumMod val="85000"/>
                </a:schemeClr>
              </a:solidFill>
              <a:prstDash val="dash"/>
            </a:ln>
          </c:spPr>
        </c:majorGridlines>
        <c:numFmt formatCode="0" sourceLinked="0"/>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97734016"/>
        <c:crosses val="autoZero"/>
        <c:crossBetween val="between"/>
      </c:valAx>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22" l="0.70000000000000062" r="0.70000000000000062" t="0.75000000000000522"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42501987313738404"/>
          <c:y val="0.16357791559240994"/>
          <c:w val="0.14251178608717838"/>
          <c:h val="2.1660124342864198E-2"/>
        </c:manualLayout>
      </c:layout>
      <c:lineChart>
        <c:grouping val="standard"/>
        <c:ser>
          <c:idx val="0"/>
          <c:order val="0"/>
          <c:tx>
            <c:strRef>
              <c:f>'Data C_A11.3'!$E$9</c:f>
              <c:strCache>
                <c:ptCount val="1"/>
                <c:pt idx="0">
                  <c:v>Below Level 1</c:v>
                </c:pt>
              </c:strCache>
            </c:strRef>
          </c:tx>
          <c:spPr>
            <a:ln w="28575">
              <a:noFill/>
            </a:ln>
          </c:spPr>
          <c:marker>
            <c:symbol val="square"/>
            <c:size val="5"/>
          </c:marker>
          <c:cat>
            <c:strRef>
              <c:f>'Data C_A11.3'!$A$12:$A$37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C_A11.3'!$E$12:$E$37</c:f>
              <c:numCache>
                <c:formatCode>0.0</c:formatCode>
                <c:ptCount val="26"/>
                <c:pt idx="0">
                  <c:v>49.8</c:v>
                </c:pt>
                <c:pt idx="1">
                  <c:v>48.3</c:v>
                </c:pt>
                <c:pt idx="2">
                  <c:v>49.6</c:v>
                </c:pt>
                <c:pt idx="3">
                  <c:v>48.15</c:v>
                </c:pt>
                <c:pt idx="4">
                  <c:v>45.5</c:v>
                </c:pt>
                <c:pt idx="5">
                  <c:v>46.1</c:v>
                </c:pt>
                <c:pt idx="6">
                  <c:v>45.6</c:v>
                </c:pt>
                <c:pt idx="7">
                  <c:v>44.9</c:v>
                </c:pt>
                <c:pt idx="8">
                  <c:v>45.5</c:v>
                </c:pt>
                <c:pt idx="9">
                  <c:v>44.9</c:v>
                </c:pt>
                <c:pt idx="10">
                  <c:v>44.9</c:v>
                </c:pt>
                <c:pt idx="11">
                  <c:v>45</c:v>
                </c:pt>
                <c:pt idx="12">
                  <c:v>45.4</c:v>
                </c:pt>
                <c:pt idx="13">
                  <c:v>45.6</c:v>
                </c:pt>
                <c:pt idx="14">
                  <c:v>44.3</c:v>
                </c:pt>
                <c:pt idx="15">
                  <c:v>45.5</c:v>
                </c:pt>
                <c:pt idx="16">
                  <c:v>44.4</c:v>
                </c:pt>
                <c:pt idx="17">
                  <c:v>45.5</c:v>
                </c:pt>
                <c:pt idx="18">
                  <c:v>44.1</c:v>
                </c:pt>
                <c:pt idx="19">
                  <c:v>44.6</c:v>
                </c:pt>
                <c:pt idx="20">
                  <c:v>44.8</c:v>
                </c:pt>
                <c:pt idx="21">
                  <c:v>42.8</c:v>
                </c:pt>
                <c:pt idx="22">
                  <c:v>43</c:v>
                </c:pt>
                <c:pt idx="23">
                  <c:v>40.299999999999997</c:v>
                </c:pt>
                <c:pt idx="24">
                  <c:v>43.6</c:v>
                </c:pt>
                <c:pt idx="25">
                  <c:v>40.799999999999997</c:v>
                </c:pt>
              </c:numCache>
            </c:numRef>
          </c:val>
        </c:ser>
        <c:ser>
          <c:idx val="1"/>
          <c:order val="1"/>
          <c:tx>
            <c:strRef>
              <c:f>'Data C_A11.3'!$F$9</c:f>
              <c:strCache>
                <c:ptCount val="1"/>
                <c:pt idx="0">
                  <c:v>Level 1</c:v>
                </c:pt>
              </c:strCache>
            </c:strRef>
          </c:tx>
          <c:spPr>
            <a:ln w="28575">
              <a:noFill/>
            </a:ln>
          </c:spPr>
          <c:marker>
            <c:symbol val="diamond"/>
            <c:size val="5"/>
          </c:marker>
          <c:cat>
            <c:strRef>
              <c:f>'Data C_A11.3'!$A$12:$A$37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C_A11.3'!$F$12:$F$37</c:f>
              <c:numCache>
                <c:formatCode>0.0</c:formatCode>
                <c:ptCount val="26"/>
                <c:pt idx="0">
                  <c:v>52.8</c:v>
                </c:pt>
                <c:pt idx="1">
                  <c:v>51.6</c:v>
                </c:pt>
                <c:pt idx="2">
                  <c:v>51.5</c:v>
                </c:pt>
                <c:pt idx="3">
                  <c:v>50.06</c:v>
                </c:pt>
                <c:pt idx="4">
                  <c:v>48.7</c:v>
                </c:pt>
                <c:pt idx="5">
                  <c:v>48.3</c:v>
                </c:pt>
                <c:pt idx="6">
                  <c:v>48.2</c:v>
                </c:pt>
                <c:pt idx="7">
                  <c:v>48.1</c:v>
                </c:pt>
                <c:pt idx="8">
                  <c:v>48</c:v>
                </c:pt>
                <c:pt idx="9">
                  <c:v>47.8</c:v>
                </c:pt>
                <c:pt idx="10">
                  <c:v>47.7</c:v>
                </c:pt>
                <c:pt idx="11">
                  <c:v>47.3</c:v>
                </c:pt>
                <c:pt idx="12">
                  <c:v>46.9</c:v>
                </c:pt>
                <c:pt idx="13">
                  <c:v>46.9</c:v>
                </c:pt>
                <c:pt idx="14">
                  <c:v>46.8</c:v>
                </c:pt>
                <c:pt idx="15">
                  <c:v>46.6</c:v>
                </c:pt>
                <c:pt idx="16">
                  <c:v>46.6</c:v>
                </c:pt>
                <c:pt idx="17">
                  <c:v>46.5</c:v>
                </c:pt>
                <c:pt idx="18">
                  <c:v>46.4</c:v>
                </c:pt>
                <c:pt idx="19">
                  <c:v>45.9</c:v>
                </c:pt>
                <c:pt idx="20">
                  <c:v>45.6</c:v>
                </c:pt>
                <c:pt idx="21">
                  <c:v>45.6</c:v>
                </c:pt>
                <c:pt idx="22">
                  <c:v>44.9</c:v>
                </c:pt>
                <c:pt idx="23">
                  <c:v>44.8</c:v>
                </c:pt>
                <c:pt idx="24">
                  <c:v>44.7</c:v>
                </c:pt>
                <c:pt idx="25">
                  <c:v>43.5</c:v>
                </c:pt>
              </c:numCache>
            </c:numRef>
          </c:val>
        </c:ser>
        <c:ser>
          <c:idx val="2"/>
          <c:order val="2"/>
          <c:tx>
            <c:strRef>
              <c:f>'Data C_A11.3'!$G$9</c:f>
              <c:strCache>
                <c:ptCount val="1"/>
                <c:pt idx="0">
                  <c:v>Level 2</c:v>
                </c:pt>
              </c:strCache>
            </c:strRef>
          </c:tx>
          <c:spPr>
            <a:ln w="28575">
              <a:noFill/>
            </a:ln>
          </c:spPr>
          <c:marker>
            <c:symbol val="triangle"/>
            <c:size val="5"/>
          </c:marker>
          <c:cat>
            <c:strRef>
              <c:f>'Data C_A11.3'!$A$12:$A$37</c:f>
              <c:strCache>
                <c:ptCount val="26"/>
                <c:pt idx="0">
                  <c:v>Chile</c:v>
                </c:pt>
                <c:pt idx="1">
                  <c:v>Mexico</c:v>
                </c:pt>
                <c:pt idx="2">
                  <c:v>Luxembourg</c:v>
                </c:pt>
                <c:pt idx="3">
                  <c:v>Indonesia</c:v>
                </c:pt>
                <c:pt idx="4">
                  <c:v>Norway</c:v>
                </c:pt>
                <c:pt idx="5">
                  <c:v>Spain</c:v>
                </c:pt>
                <c:pt idx="6">
                  <c:v>New Zealand</c:v>
                </c:pt>
                <c:pt idx="7">
                  <c:v>Ireland</c:v>
                </c:pt>
                <c:pt idx="8">
                  <c:v>Estonia</c:v>
                </c:pt>
                <c:pt idx="9">
                  <c:v>Greece</c:v>
                </c:pt>
                <c:pt idx="10">
                  <c:v>Sweden</c:v>
                </c:pt>
                <c:pt idx="11">
                  <c:v>OECD total</c:v>
                </c:pt>
                <c:pt idx="12">
                  <c:v>Italy</c:v>
                </c:pt>
                <c:pt idx="13">
                  <c:v>Russian Federation</c:v>
                </c:pt>
                <c:pt idx="14">
                  <c:v>Poland</c:v>
                </c:pt>
                <c:pt idx="15">
                  <c:v>Belgium (Fl.)</c:v>
                </c:pt>
                <c:pt idx="16">
                  <c:v>Slovenia</c:v>
                </c:pt>
                <c:pt idx="17">
                  <c:v>Slovak Republic</c:v>
                </c:pt>
                <c:pt idx="18">
                  <c:v>United Kingdom (England)</c:v>
                </c:pt>
                <c:pt idx="19">
                  <c:v>Netherlands</c:v>
                </c:pt>
                <c:pt idx="20">
                  <c:v>Denmark</c:v>
                </c:pt>
                <c:pt idx="21">
                  <c:v>Switzerland</c:v>
                </c:pt>
                <c:pt idx="22">
                  <c:v>Austria</c:v>
                </c:pt>
                <c:pt idx="23">
                  <c:v>Korea</c:v>
                </c:pt>
                <c:pt idx="24">
                  <c:v>Czech Republic</c:v>
                </c:pt>
                <c:pt idx="25">
                  <c:v>Finland</c:v>
                </c:pt>
              </c:strCache>
            </c:strRef>
          </c:cat>
          <c:val>
            <c:numRef>
              <c:f>'Data C_A11.3'!$G$12:$G$37</c:f>
              <c:numCache>
                <c:formatCode>0.0</c:formatCode>
                <c:ptCount val="26"/>
                <c:pt idx="0">
                  <c:v>56</c:v>
                </c:pt>
                <c:pt idx="1">
                  <c:v>55</c:v>
                </c:pt>
                <c:pt idx="2">
                  <c:v>52.6</c:v>
                </c:pt>
                <c:pt idx="3">
                  <c:v>52.62</c:v>
                </c:pt>
                <c:pt idx="4">
                  <c:v>51.4</c:v>
                </c:pt>
                <c:pt idx="5">
                  <c:v>51</c:v>
                </c:pt>
                <c:pt idx="6">
                  <c:v>51.5</c:v>
                </c:pt>
                <c:pt idx="7">
                  <c:v>50.3</c:v>
                </c:pt>
                <c:pt idx="8">
                  <c:v>50.5</c:v>
                </c:pt>
                <c:pt idx="9">
                  <c:v>50.9</c:v>
                </c:pt>
                <c:pt idx="10">
                  <c:v>51.2</c:v>
                </c:pt>
                <c:pt idx="11">
                  <c:v>49.6</c:v>
                </c:pt>
                <c:pt idx="12">
                  <c:v>48.8</c:v>
                </c:pt>
                <c:pt idx="13">
                  <c:v>48.5</c:v>
                </c:pt>
                <c:pt idx="14">
                  <c:v>48.9</c:v>
                </c:pt>
                <c:pt idx="15">
                  <c:v>47.6</c:v>
                </c:pt>
                <c:pt idx="16">
                  <c:v>49.7</c:v>
                </c:pt>
                <c:pt idx="17">
                  <c:v>47.9</c:v>
                </c:pt>
                <c:pt idx="18">
                  <c:v>48.7</c:v>
                </c:pt>
                <c:pt idx="19">
                  <c:v>47.7</c:v>
                </c:pt>
                <c:pt idx="20">
                  <c:v>46.5</c:v>
                </c:pt>
                <c:pt idx="21">
                  <c:v>48.5</c:v>
                </c:pt>
                <c:pt idx="22">
                  <c:v>48.1</c:v>
                </c:pt>
                <c:pt idx="23">
                  <c:v>48.3</c:v>
                </c:pt>
                <c:pt idx="24">
                  <c:v>46.4</c:v>
                </c:pt>
                <c:pt idx="25">
                  <c:v>45.6</c:v>
                </c:pt>
              </c:numCache>
            </c:numRef>
          </c:val>
        </c:ser>
        <c:ser>
          <c:idx val="3"/>
          <c:order val="3"/>
          <c:tx>
            <c:strRef>
              <c:f>'Data C_A11.3'!$H$9</c:f>
              <c:strCache>
                <c:ptCount val="1"/>
                <c:pt idx="0">
                  <c:v>Level 3</c:v>
                </c:pt>
              </c:strCache>
            </c:strRef>
          </c:tx>
          <c:spPr>
            <a:ln w="28575">
              <a:noFill/>
            </a:ln>
          </c:spPr>
          <c:val>
            <c:numRef>
              <c:f>'Data C_A11.3'!$H$12:$H$37</c:f>
              <c:numCache>
                <c:formatCode>0.0</c:formatCode>
                <c:ptCount val="26"/>
                <c:pt idx="0">
                  <c:v>58.4</c:v>
                </c:pt>
                <c:pt idx="1">
                  <c:v>58.4</c:v>
                </c:pt>
                <c:pt idx="2">
                  <c:v>53.8</c:v>
                </c:pt>
                <c:pt idx="3">
                  <c:v>55.31</c:v>
                </c:pt>
                <c:pt idx="4">
                  <c:v>55.7</c:v>
                </c:pt>
                <c:pt idx="5">
                  <c:v>53.6</c:v>
                </c:pt>
                <c:pt idx="6">
                  <c:v>56.1</c:v>
                </c:pt>
                <c:pt idx="7">
                  <c:v>53.9</c:v>
                </c:pt>
                <c:pt idx="8">
                  <c:v>53.6</c:v>
                </c:pt>
                <c:pt idx="9">
                  <c:v>53.9</c:v>
                </c:pt>
                <c:pt idx="10">
                  <c:v>56</c:v>
                </c:pt>
                <c:pt idx="11">
                  <c:v>52.9</c:v>
                </c:pt>
                <c:pt idx="12">
                  <c:v>51.5</c:v>
                </c:pt>
                <c:pt idx="13">
                  <c:v>50.6</c:v>
                </c:pt>
                <c:pt idx="14">
                  <c:v>52.5</c:v>
                </c:pt>
                <c:pt idx="15">
                  <c:v>49.8</c:v>
                </c:pt>
                <c:pt idx="16">
                  <c:v>52.5</c:v>
                </c:pt>
                <c:pt idx="17">
                  <c:v>50.8</c:v>
                </c:pt>
                <c:pt idx="18">
                  <c:v>54.3</c:v>
                </c:pt>
                <c:pt idx="19">
                  <c:v>49.2</c:v>
                </c:pt>
                <c:pt idx="20">
                  <c:v>50.2</c:v>
                </c:pt>
                <c:pt idx="21">
                  <c:v>52.2</c:v>
                </c:pt>
                <c:pt idx="22">
                  <c:v>52</c:v>
                </c:pt>
                <c:pt idx="23">
                  <c:v>51.3</c:v>
                </c:pt>
                <c:pt idx="24">
                  <c:v>49.1</c:v>
                </c:pt>
                <c:pt idx="25">
                  <c:v>49.8</c:v>
                </c:pt>
              </c:numCache>
            </c:numRef>
          </c:val>
        </c:ser>
        <c:hiLowLines/>
        <c:marker val="1"/>
        <c:axId val="97605888"/>
        <c:axId val="97611776"/>
      </c:lineChart>
      <c:catAx>
        <c:axId val="97605888"/>
        <c:scaling>
          <c:orientation val="minMax"/>
        </c:scaling>
        <c:delete val="1"/>
        <c:axPos val="b"/>
        <c:tickLblPos val="none"/>
        <c:crossAx val="97611776"/>
        <c:crosses val="autoZero"/>
        <c:auto val="1"/>
        <c:lblAlgn val="ctr"/>
        <c:lblOffset val="100"/>
      </c:catAx>
      <c:valAx>
        <c:axId val="97611776"/>
        <c:scaling>
          <c:orientation val="minMax"/>
          <c:max val="60"/>
          <c:min val="35"/>
        </c:scaling>
        <c:delete val="1"/>
        <c:axPos val="l"/>
        <c:majorGridlines>
          <c:spPr>
            <a:ln>
              <a:solidFill>
                <a:schemeClr val="bg1">
                  <a:lumMod val="85000"/>
                </a:schemeClr>
              </a:solidFill>
              <a:prstDash val="dash"/>
            </a:ln>
          </c:spPr>
        </c:majorGridlines>
        <c:numFmt formatCode="0" sourceLinked="0"/>
        <c:tickLblPos val="none"/>
        <c:crossAx val="97605888"/>
        <c:crosses val="autoZero"/>
        <c:crossBetween val="between"/>
      </c:valAx>
      <c:spPr>
        <a:noFill/>
        <a:ln w="25400">
          <a:noFill/>
        </a:ln>
      </c:spPr>
    </c:plotArea>
    <c:legend>
      <c:legendPos val="t"/>
      <c:legendEntry>
        <c:idx val="0"/>
        <c:txPr>
          <a:bodyPr/>
          <a:lstStyle/>
          <a:p>
            <a:pPr>
              <a:defRPr sz="1200">
                <a:latin typeface="Arial" pitchFamily="34" charset="0"/>
                <a:cs typeface="Arial" pitchFamily="34" charset="0"/>
              </a:defRPr>
            </a:pPr>
            <a:endParaRPr lang="en-US"/>
          </a:p>
        </c:txPr>
      </c:legendEntry>
      <c:legendEntry>
        <c:idx val="1"/>
        <c:txPr>
          <a:bodyPr/>
          <a:lstStyle/>
          <a:p>
            <a:pPr>
              <a:defRPr sz="1200">
                <a:latin typeface="Arial" pitchFamily="34" charset="0"/>
                <a:cs typeface="Arial" pitchFamily="34" charset="0"/>
              </a:defRPr>
            </a:pPr>
            <a:endParaRPr lang="en-US"/>
          </a:p>
        </c:txPr>
      </c:legendEntry>
      <c:legendEntry>
        <c:idx val="2"/>
        <c:txPr>
          <a:bodyPr/>
          <a:lstStyle/>
          <a:p>
            <a:pPr>
              <a:defRPr sz="1200">
                <a:latin typeface="Arial" pitchFamily="34" charset="0"/>
                <a:cs typeface="Arial" pitchFamily="34" charset="0"/>
              </a:defRPr>
            </a:pPr>
            <a:endParaRPr lang="en-US"/>
          </a:p>
        </c:txPr>
      </c:legendEntry>
      <c:legendEntry>
        <c:idx val="3"/>
        <c:txPr>
          <a:bodyPr/>
          <a:lstStyle/>
          <a:p>
            <a:pPr>
              <a:defRPr sz="1200">
                <a:latin typeface="Arial" pitchFamily="34" charset="0"/>
                <a:cs typeface="Arial" pitchFamily="34" charset="0"/>
              </a:defRPr>
            </a:pPr>
            <a:endParaRPr lang="en-US"/>
          </a:p>
        </c:txPr>
      </c:legendEntry>
      <c:layout>
        <c:manualLayout>
          <c:xMode val="edge"/>
          <c:yMode val="edge"/>
          <c:x val="0.17709595853038759"/>
          <c:y val="4.7445035359541532E-2"/>
          <c:w val="0.64165427919641305"/>
          <c:h val="0.65327297456223432"/>
        </c:manualLayout>
      </c:layout>
      <c:spPr>
        <a:solidFill>
          <a:sysClr val="window" lastClr="FFFFFF"/>
        </a:solidFill>
      </c:spPr>
    </c:legend>
    <c:plotVisOnly val="1"/>
    <c:dispBlanksAs val="gap"/>
  </c:chart>
  <c:spPr>
    <a:solidFill>
      <a:schemeClr val="bg1"/>
    </a:solidFill>
  </c:spPr>
  <c:txPr>
    <a:bodyPr/>
    <a:lstStyle/>
    <a:p>
      <a:pPr>
        <a:defRPr sz="1400" b="0" i="0" u="none" strike="noStrike" baseline="0">
          <a:solidFill>
            <a:srgbClr val="000000"/>
          </a:solidFill>
          <a:latin typeface="Calibri"/>
          <a:ea typeface="Calibri"/>
          <a:cs typeface="Calibri"/>
        </a:defRPr>
      </a:pPr>
      <a:endParaRPr lang="en-US"/>
    </a:p>
  </c:txPr>
  <c:printSettings>
    <c:headerFooter/>
    <c:pageMargins b="0.75000000000000522" l="0.70000000000000062" r="0.70000000000000062" t="0.75000000000000522"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9108161946460137"/>
          <c:y val="0.19823535193768571"/>
          <c:w val="0.71387292213473363"/>
          <c:h val="0.54469900939802474"/>
        </c:manualLayout>
      </c:layout>
      <c:barChart>
        <c:barDir val="bar"/>
        <c:grouping val="clustered"/>
        <c:ser>
          <c:idx val="0"/>
          <c:order val="0"/>
          <c:dPt>
            <c:idx val="9"/>
            <c:spPr>
              <a:solidFill>
                <a:schemeClr val="accent6"/>
              </a:solidFill>
            </c:spPr>
          </c:dPt>
          <c:val>
            <c:numRef>
              <c:f>'Data C_A11.1'!$K$10:$K$25</c:f>
              <c:numCache>
                <c:formatCode>#,##0.0</c:formatCode>
                <c:ptCount val="16"/>
                <c:pt idx="0">
                  <c:v>0.98999999999999488</c:v>
                </c:pt>
                <c:pt idx="1">
                  <c:v>2.9299999999999997</c:v>
                </c:pt>
                <c:pt idx="2">
                  <c:v>3</c:v>
                </c:pt>
                <c:pt idx="3">
                  <c:v>2.7100000000000009</c:v>
                </c:pt>
                <c:pt idx="4">
                  <c:v>3.5500999999999934</c:v>
                </c:pt>
                <c:pt idx="5">
                  <c:v>3.8200000000000003</c:v>
                </c:pt>
                <c:pt idx="6">
                  <c:v>3.2199999999999989</c:v>
                </c:pt>
                <c:pt idx="7">
                  <c:v>3.3900000000000006</c:v>
                </c:pt>
                <c:pt idx="8">
                  <c:v>5.1016286981161869</c:v>
                </c:pt>
                <c:pt idx="9" formatCode="#,##0.00">
                  <c:v>4.1090518106941705</c:v>
                </c:pt>
                <c:pt idx="10">
                  <c:v>5.5940484622963709</c:v>
                </c:pt>
                <c:pt idx="11">
                  <c:v>4.0400000000000063</c:v>
                </c:pt>
                <c:pt idx="12">
                  <c:v>4.7999999999999972</c:v>
                </c:pt>
                <c:pt idx="13">
                  <c:v>5.3700000000000045</c:v>
                </c:pt>
                <c:pt idx="14">
                  <c:v>8.509999999999998</c:v>
                </c:pt>
                <c:pt idx="15">
                  <c:v>4.6099999999999994</c:v>
                </c:pt>
              </c:numCache>
            </c:numRef>
          </c:val>
        </c:ser>
        <c:axId val="98359936"/>
        <c:axId val="98435456"/>
      </c:barChart>
      <c:scatterChart>
        <c:scatterStyle val="lineMarker"/>
        <c:ser>
          <c:idx val="1"/>
          <c:order val="1"/>
          <c:tx>
            <c:v>Serie 2</c:v>
          </c:tx>
          <c:spPr>
            <a:ln w="28575">
              <a:noFill/>
            </a:ln>
          </c:spPr>
          <c:marker>
            <c:symbol val="circle"/>
            <c:size val="5"/>
          </c:marker>
          <c:dLbls>
            <c:dLbl>
              <c:idx val="9"/>
              <c:layout/>
              <c:tx>
                <c:rich>
                  <a:bodyPr/>
                  <a:lstStyle/>
                  <a:p>
                    <a:r>
                      <a:rPr lang="en-US"/>
                      <a:t>2.7</a:t>
                    </a:r>
                  </a:p>
                </c:rich>
              </c:tx>
              <c:showCatName val="1"/>
            </c:dLbl>
            <c:txPr>
              <a:bodyPr/>
              <a:lstStyle/>
              <a:p>
                <a:pPr>
                  <a:defRPr sz="1000" b="0" i="0" u="none" strike="noStrike" baseline="0">
                    <a:solidFill>
                      <a:srgbClr val="000000"/>
                    </a:solidFill>
                    <a:latin typeface="Calibri"/>
                    <a:ea typeface="Calibri"/>
                    <a:cs typeface="Calibri"/>
                  </a:defRPr>
                </a:pPr>
                <a:endParaRPr lang="en-US"/>
              </a:p>
            </c:txPr>
            <c:showCatName val="1"/>
          </c:dLbls>
          <c:xVal>
            <c:numRef>
              <c:f>'Data C_A11.1'!$J$10:$J$25</c:f>
              <c:numCache>
                <c:formatCode>#,##0.0</c:formatCode>
                <c:ptCount val="16"/>
                <c:pt idx="0">
                  <c:v>0.4199999999999946</c:v>
                </c:pt>
                <c:pt idx="1">
                  <c:v>1.6600000000000037</c:v>
                </c:pt>
                <c:pt idx="2">
                  <c:v>2</c:v>
                </c:pt>
                <c:pt idx="3">
                  <c:v>2.5600000000000023</c:v>
                </c:pt>
                <c:pt idx="4">
                  <c:v>2</c:v>
                </c:pt>
                <c:pt idx="5">
                  <c:v>2.6900000000000048</c:v>
                </c:pt>
                <c:pt idx="6">
                  <c:v>2.1400000000000006</c:v>
                </c:pt>
                <c:pt idx="7">
                  <c:v>2.4699999999999989</c:v>
                </c:pt>
                <c:pt idx="8">
                  <c:v>3.1682274751787673</c:v>
                </c:pt>
                <c:pt idx="9" formatCode="#,##0.00">
                  <c:v>2.7026467920761488</c:v>
                </c:pt>
                <c:pt idx="10">
                  <c:v>4.6414744059634643</c:v>
                </c:pt>
                <c:pt idx="11">
                  <c:v>3.3900000000000006</c:v>
                </c:pt>
                <c:pt idx="12">
                  <c:v>2.4799999999999969</c:v>
                </c:pt>
                <c:pt idx="13">
                  <c:v>4.7899999999999991</c:v>
                </c:pt>
                <c:pt idx="14">
                  <c:v>4.3899999999999935</c:v>
                </c:pt>
                <c:pt idx="15">
                  <c:v>1.740000000000002</c:v>
                </c:pt>
              </c:numCache>
            </c:numRef>
          </c:xVal>
          <c:yVal>
            <c:numRef>
              <c:f>'Data C_A11.1'!$O$10:$O$25</c:f>
              <c:numCache>
                <c:formatCode>#,##0.0</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yVal>
        </c:ser>
        <c:axId val="98436992"/>
        <c:axId val="98438528"/>
      </c:scatterChart>
      <c:catAx>
        <c:axId val="98359936"/>
        <c:scaling>
          <c:orientation val="minMax"/>
        </c:scaling>
        <c:axPos val="l"/>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435456"/>
        <c:crosses val="autoZero"/>
        <c:auto val="1"/>
        <c:lblAlgn val="ctr"/>
        <c:lblOffset val="100"/>
        <c:tickLblSkip val="1"/>
      </c:catAx>
      <c:valAx>
        <c:axId val="98435456"/>
        <c:scaling>
          <c:orientation val="minMax"/>
          <c:max val="20"/>
        </c:scaling>
        <c:axPos val="b"/>
        <c:majorGridlines/>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359936"/>
        <c:crosses val="autoZero"/>
        <c:crossBetween val="between"/>
        <c:majorUnit val="2"/>
      </c:valAx>
      <c:valAx>
        <c:axId val="98436992"/>
        <c:scaling>
          <c:orientation val="minMax"/>
          <c:max val="20"/>
        </c:scaling>
        <c:delete val="1"/>
        <c:axPos val="t"/>
        <c:numFmt formatCode="#,##0.0" sourceLinked="1"/>
        <c:tickLblPos val="none"/>
        <c:crossAx val="98438528"/>
        <c:crosses val="max"/>
        <c:crossBetween val="midCat"/>
      </c:valAx>
      <c:valAx>
        <c:axId val="98438528"/>
        <c:scaling>
          <c:orientation val="minMax"/>
          <c:max val="16.5"/>
          <c:min val="0.5"/>
        </c:scaling>
        <c:delete val="1"/>
        <c:axPos val="r"/>
        <c:numFmt formatCode="#,##0.0" sourceLinked="1"/>
        <c:tickLblPos val="none"/>
        <c:crossAx val="98436992"/>
        <c:crosses val="max"/>
        <c:crossBetween val="midCat"/>
      </c:valAx>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824" l="0.70866141732284171" r="0.70866141732284171" t="0.74803149606299824" header="0.30000000000000032" footer="0.30000000000000032"/>
    <c:pageSetup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7.3865920662283799E-2"/>
          <c:y val="0.20139272480239842"/>
          <c:w val="0.74825456622411224"/>
          <c:h val="0.54292246802483035"/>
        </c:manualLayout>
      </c:layout>
      <c:barChart>
        <c:barDir val="bar"/>
        <c:grouping val="clustered"/>
        <c:ser>
          <c:idx val="0"/>
          <c:order val="0"/>
          <c:dPt>
            <c:idx val="9"/>
            <c:spPr>
              <a:solidFill>
                <a:schemeClr val="accent6"/>
              </a:solidFill>
            </c:spPr>
          </c:dPt>
          <c:cat>
            <c:strRef>
              <c:f>('Extracted Texts'!$D$8,'Extracted Texts'!$D$9,'Extracted Texts'!$D$10,'Extracted Texts'!$D$11,'Extracted Texts'!$D$12,'Extracted Texts'!$D$13,'Extracted Texts'!$D$14,'Extracted Texts'!$D$15,'Extracted Texts'!$D$16,'Extracted Texts'!$D$17,'Extracted Texts'!$D$18,'Extracted Texts'!$D$19,'Extracted Texts'!$D$20,'Extracted Texts'!$D$21,'Extracted Texts'!$D$22,'Extracted Texts'!$D$23)</c:f>
              <c:strCache>
                <c:ptCount val="16"/>
                <c:pt idx="0">
                  <c:v>Portugal</c:v>
                </c:pt>
                <c:pt idx="1">
                  <c:v>Suède</c:v>
                </c:pt>
                <c:pt idx="2">
                  <c:v>Pays-Bas5</c:v>
                </c:pt>
                <c:pt idx="3">
                  <c:v>Italie2</c:v>
                </c:pt>
                <c:pt idx="4">
                  <c:v>Canada</c:v>
                </c:pt>
                <c:pt idx="5">
                  <c:v>Danemark</c:v>
                </c:pt>
                <c:pt idx="6">
                  <c:v>Finlande</c:v>
                </c:pt>
                <c:pt idx="7">
                  <c:v>Norvège</c:v>
                </c:pt>
                <c:pt idx="8">
                  <c:v>Irlande3</c:v>
                </c:pt>
                <c:pt idx="9">
                  <c:v>Moyenne OCDE</c:v>
                </c:pt>
                <c:pt idx="10">
                  <c:v>États-Unis4</c:v>
                </c:pt>
                <c:pt idx="11">
                  <c:v>Slovénie1</c:v>
                </c:pt>
                <c:pt idx="12">
                  <c:v>Pologne</c:v>
                </c:pt>
                <c:pt idx="13">
                  <c:v>Hongrie</c:v>
                </c:pt>
                <c:pt idx="14">
                  <c:v>Estonie</c:v>
                </c:pt>
                <c:pt idx="15">
                  <c:v>Rép. tchèque</c:v>
                </c:pt>
              </c:strCache>
            </c:strRef>
          </c:cat>
          <c:val>
            <c:numRef>
              <c:f>'Data C_A11.1'!$F$10:$F$25</c:f>
              <c:numCache>
                <c:formatCode>#,##0.0</c:formatCode>
                <c:ptCount val="16"/>
                <c:pt idx="0">
                  <c:v>2.8900000000000006</c:v>
                </c:pt>
                <c:pt idx="1">
                  <c:v>3.9199999999999946</c:v>
                </c:pt>
                <c:pt idx="2">
                  <c:v>4.387999999999991</c:v>
                </c:pt>
                <c:pt idx="3">
                  <c:v>4.8700000000000045</c:v>
                </c:pt>
                <c:pt idx="4">
                  <c:v>5.0175000000000054</c:v>
                </c:pt>
                <c:pt idx="5">
                  <c:v>5.7000000000000028</c:v>
                </c:pt>
                <c:pt idx="6">
                  <c:v>5.75</c:v>
                </c:pt>
                <c:pt idx="7">
                  <c:v>5.75</c:v>
                </c:pt>
                <c:pt idx="8">
                  <c:v>6.4129097749863462</c:v>
                </c:pt>
                <c:pt idx="9" formatCode="#,##0.00">
                  <c:v>7.9222287145776216</c:v>
                </c:pt>
                <c:pt idx="10">
                  <c:v>8.2350209436779807</c:v>
                </c:pt>
                <c:pt idx="11">
                  <c:v>10.5</c:v>
                </c:pt>
                <c:pt idx="12">
                  <c:v>11.980000000000004</c:v>
                </c:pt>
                <c:pt idx="13">
                  <c:v>13.07</c:v>
                </c:pt>
                <c:pt idx="14">
                  <c:v>13.489999999999995</c:v>
                </c:pt>
                <c:pt idx="15">
                  <c:v>16.86</c:v>
                </c:pt>
              </c:numCache>
            </c:numRef>
          </c:val>
        </c:ser>
        <c:axId val="98637696"/>
        <c:axId val="98639232"/>
      </c:barChart>
      <c:scatterChart>
        <c:scatterStyle val="lineMarker"/>
        <c:ser>
          <c:idx val="1"/>
          <c:order val="1"/>
          <c:tx>
            <c:v>Serie 2</c:v>
          </c:tx>
          <c:spPr>
            <a:ln w="28575">
              <a:noFill/>
            </a:ln>
          </c:spPr>
          <c:marker>
            <c:symbol val="circle"/>
            <c:size val="5"/>
          </c:marker>
          <c:dLbls>
            <c:dLbl>
              <c:idx val="9"/>
              <c:layout/>
              <c:tx>
                <c:rich>
                  <a:bodyPr/>
                  <a:lstStyle/>
                  <a:p>
                    <a:r>
                      <a:rPr lang="en-US"/>
                      <a:t>5.0</a:t>
                    </a:r>
                  </a:p>
                </c:rich>
              </c:tx>
              <c:dLblPos val="l"/>
              <c:showCatName val="1"/>
            </c:dLbl>
            <c:txPr>
              <a:bodyPr/>
              <a:lstStyle/>
              <a:p>
                <a:pPr>
                  <a:defRPr sz="1000" b="0" i="0" u="none" strike="noStrike" baseline="0">
                    <a:solidFill>
                      <a:srgbClr val="000000"/>
                    </a:solidFill>
                    <a:latin typeface="Calibri"/>
                    <a:ea typeface="Calibri"/>
                    <a:cs typeface="Calibri"/>
                  </a:defRPr>
                </a:pPr>
                <a:endParaRPr lang="en-US"/>
              </a:p>
            </c:txPr>
            <c:dLblPos val="l"/>
            <c:showCatName val="1"/>
          </c:dLbls>
          <c:xVal>
            <c:numRef>
              <c:f>'Data C_A11.1'!$E$10:$E$25</c:f>
              <c:numCache>
                <c:formatCode>#,##0.0</c:formatCode>
                <c:ptCount val="16"/>
                <c:pt idx="0">
                  <c:v>1.5399999999999991</c:v>
                </c:pt>
                <c:pt idx="1">
                  <c:v>2.0799999999999983</c:v>
                </c:pt>
                <c:pt idx="2">
                  <c:v>2.1879999999999953</c:v>
                </c:pt>
                <c:pt idx="3">
                  <c:v>4.740000000000002</c:v>
                </c:pt>
                <c:pt idx="4">
                  <c:v>2.3999999999999986</c:v>
                </c:pt>
                <c:pt idx="5">
                  <c:v>3.3500000000000014</c:v>
                </c:pt>
                <c:pt idx="6">
                  <c:v>2.3900000000000006</c:v>
                </c:pt>
                <c:pt idx="7">
                  <c:v>3.6299999999999955</c:v>
                </c:pt>
                <c:pt idx="8">
                  <c:v>3.8786593662257758</c:v>
                </c:pt>
                <c:pt idx="9" formatCode="#,##0.00">
                  <c:v>5.0071183660968757</c:v>
                </c:pt>
                <c:pt idx="10">
                  <c:v>4.9401161252273624</c:v>
                </c:pt>
                <c:pt idx="11">
                  <c:v>7.6300000000000026</c:v>
                </c:pt>
                <c:pt idx="12">
                  <c:v>6.3000000000000043</c:v>
                </c:pt>
                <c:pt idx="13">
                  <c:v>10</c:v>
                </c:pt>
                <c:pt idx="14">
                  <c:v>8.3299999999999983</c:v>
                </c:pt>
                <c:pt idx="15">
                  <c:v>11.71</c:v>
                </c:pt>
              </c:numCache>
            </c:numRef>
          </c:xVal>
          <c:yVal>
            <c:numRef>
              <c:f>'Data C_A11.1'!$O$10:$O$25</c:f>
              <c:numCache>
                <c:formatCode>#,##0.0</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yVal>
        </c:ser>
        <c:ser>
          <c:idx val="2"/>
          <c:order val="2"/>
          <c:spPr>
            <a:ln w="28575">
              <a:noFill/>
            </a:ln>
          </c:spPr>
          <c:xVal>
            <c:strRef>
              <c:f>('Extracted Texts'!$D$8,'Extracted Texts'!$D$9,'Extracted Texts'!$D$10,'Extracted Texts'!$D$11,'Extracted Texts'!$D$12,'Extracted Texts'!$D$13,'Extracted Texts'!$D$14,'Extracted Texts'!$D$15,'Extracted Texts'!$D$16,'Extracted Texts'!$D$17,'Extracted Texts'!$D$18,'Extracted Texts'!$D$19,'Extracted Texts'!$D$20,'Extracted Texts'!$D$21,'Extracted Texts'!$D$22,'Extracted Texts'!$D$23)</c:f>
              <c:strCache>
                <c:ptCount val="16"/>
                <c:pt idx="0">
                  <c:v>Portugal</c:v>
                </c:pt>
                <c:pt idx="1">
                  <c:v>Suède</c:v>
                </c:pt>
                <c:pt idx="2">
                  <c:v>Pays-Bas5</c:v>
                </c:pt>
                <c:pt idx="3">
                  <c:v>Italie2</c:v>
                </c:pt>
                <c:pt idx="4">
                  <c:v>Canada</c:v>
                </c:pt>
                <c:pt idx="5">
                  <c:v>Danemark</c:v>
                </c:pt>
                <c:pt idx="6">
                  <c:v>Finlande</c:v>
                </c:pt>
                <c:pt idx="7">
                  <c:v>Norvège</c:v>
                </c:pt>
                <c:pt idx="8">
                  <c:v>Irlande3</c:v>
                </c:pt>
                <c:pt idx="9">
                  <c:v>Moyenne OCDE</c:v>
                </c:pt>
                <c:pt idx="10">
                  <c:v>États-Unis4</c:v>
                </c:pt>
                <c:pt idx="11">
                  <c:v>Slovénie1</c:v>
                </c:pt>
                <c:pt idx="12">
                  <c:v>Pologne</c:v>
                </c:pt>
                <c:pt idx="13">
                  <c:v>Hongrie</c:v>
                </c:pt>
                <c:pt idx="14">
                  <c:v>Estonie</c:v>
                </c:pt>
                <c:pt idx="15">
                  <c:v>Rép. tchèque</c:v>
                </c:pt>
              </c:strCache>
            </c:strRef>
          </c:xVal>
          <c:yVal>
            <c:numRef>
              <c:f>'Extracted Texts'!$D$5</c:f>
              <c:numCache>
                <c:formatCode>General</c:formatCode>
                <c:ptCount val="1"/>
                <c:pt idx="0">
                  <c:v>0</c:v>
                </c:pt>
              </c:numCache>
            </c:numRef>
          </c:yVal>
        </c:ser>
        <c:axId val="98649600"/>
        <c:axId val="98651136"/>
      </c:scatterChart>
      <c:catAx>
        <c:axId val="98637696"/>
        <c:scaling>
          <c:orientation val="minMax"/>
        </c:scaling>
        <c:axPos val="r"/>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639232"/>
        <c:crossesAt val="0"/>
        <c:auto val="1"/>
        <c:lblAlgn val="ctr"/>
        <c:lblOffset val="100"/>
        <c:tickLblSkip val="1"/>
      </c:catAx>
      <c:valAx>
        <c:axId val="98639232"/>
        <c:scaling>
          <c:orientation val="maxMin"/>
          <c:max val="20"/>
          <c:min val="0"/>
        </c:scaling>
        <c:axPos val="b"/>
        <c:majorGridlines/>
        <c:title>
          <c:tx>
            <c:rich>
              <a:bodyPr/>
              <a:lstStyle/>
              <a:p>
                <a:pPr>
                  <a:defRPr sz="1000" b="1" i="0" u="none" strike="noStrike" baseline="0">
                    <a:solidFill>
                      <a:srgbClr val="000000"/>
                    </a:solidFill>
                    <a:latin typeface="Calibri"/>
                    <a:ea typeface="Calibri"/>
                    <a:cs typeface="Calibri"/>
                  </a:defRPr>
                </a:pPr>
                <a:r>
                  <a:rPr lang="en-US" i="0"/>
                  <a:t>Années</a:t>
                </a:r>
              </a:p>
            </c:rich>
          </c:tx>
          <c:layout>
            <c:manualLayout>
              <c:xMode val="edge"/>
              <c:yMode val="edge"/>
              <c:x val="0.86852091239499818"/>
              <c:y val="0.77378174351746665"/>
            </c:manualLayout>
          </c:layout>
        </c:title>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637696"/>
        <c:crosses val="autoZero"/>
        <c:crossBetween val="between"/>
        <c:majorUnit val="2"/>
      </c:valAx>
      <c:valAx>
        <c:axId val="98649600"/>
        <c:scaling>
          <c:orientation val="maxMin"/>
          <c:max val="20"/>
        </c:scaling>
        <c:delete val="1"/>
        <c:axPos val="b"/>
        <c:numFmt formatCode="#,##0.0" sourceLinked="1"/>
        <c:tickLblPos val="none"/>
        <c:crossAx val="98651136"/>
        <c:crosses val="autoZero"/>
        <c:crossBetween val="midCat"/>
      </c:valAx>
      <c:valAx>
        <c:axId val="98651136"/>
        <c:scaling>
          <c:orientation val="minMax"/>
          <c:max val="16.5"/>
          <c:min val="0.5"/>
        </c:scaling>
        <c:delete val="1"/>
        <c:axPos val="r"/>
        <c:numFmt formatCode="#,##0.0" sourceLinked="1"/>
        <c:tickLblPos val="none"/>
        <c:crossAx val="98649600"/>
        <c:crosses val="autoZero"/>
        <c:crossBetween val="midCat"/>
      </c:valAx>
      <c:spPr>
        <a:ln>
          <a:noFill/>
        </a:ln>
      </c:spPr>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824" l="0.70866141732284171" r="0.70866141732284171" t="0.74803149606299824" header="0.30000000000000032" footer="0.30000000000000032"/>
    <c:pageSetup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0028559204118709"/>
          <c:y val="0.10793937825186586"/>
          <c:w val="0.77279652931126153"/>
          <c:h val="0.79417624247543805"/>
        </c:manualLayout>
      </c:layout>
      <c:barChart>
        <c:barDir val="bar"/>
        <c:grouping val="clustered"/>
        <c:ser>
          <c:idx val="0"/>
          <c:order val="0"/>
          <c:tx>
            <c:strRef>
              <c:f>'Data C_A11.2'!$D$7</c:f>
              <c:strCache>
                <c:ptCount val="1"/>
                <c:pt idx="0">
                  <c:v>Voting gaps between high and low educated 
older adults (age 55-64)
</c:v>
                </c:pt>
              </c:strCache>
            </c:strRef>
          </c:tx>
          <c:dPt>
            <c:idx val="11"/>
            <c:spPr>
              <a:solidFill>
                <a:schemeClr val="accent1"/>
              </a:solidFill>
            </c:spPr>
          </c:dPt>
          <c:dPt>
            <c:idx val="12"/>
            <c:spPr>
              <a:solidFill>
                <a:srgbClr val="C00000"/>
              </a:solidFill>
            </c:spPr>
          </c:dPt>
          <c:cat>
            <c:strRef>
              <c:f>('Extracted Texts'!$D$25,'Extracted Texts'!$D$26,'Extracted Texts'!$D$28,'Extracted Texts'!$D$27,'Extracted Texts'!$D$29,'Extracted Texts'!$D$21,'Extracted Texts'!$D$30,'Extracted Texts'!$D$31,'Extracted Texts'!$D$32,'Extracted Texts'!$D$8,'Extracted Texts'!$D$33,'Extracted Texts'!$D$13,'Extracted Texts'!$D$17,'Extracted Texts'!$D$12,'Extracted Texts'!$D$15,'Extracted Texts'!$D$34,'Extracted Texts'!$D$35,'Extracted Texts'!$D$9,'Extracted Texts'!$D$36,'Extracted Texts'!$D$22,'Extracted Texts'!$D$20,'Extracted Texts'!$D$14,'Extracted Texts'!$D$37,'Extracted Texts'!$D$38,'Extracted Texts'!$D$23,'Extracted Texts'!$D$39,'Extracted Texts'!$D$40,'Extracted Texts'!$D$41)</c:f>
              <c:strCache>
                <c:ptCount val="28"/>
                <c:pt idx="0">
                  <c:v>Grèce</c:v>
                </c:pt>
                <c:pt idx="1">
                  <c:v>Irlande</c:v>
                </c:pt>
                <c:pt idx="2">
                  <c:v>Turquie</c:v>
                </c:pt>
                <c:pt idx="3">
                  <c:v>Brésil</c:v>
                </c:pt>
                <c:pt idx="4">
                  <c:v>Espagne</c:v>
                </c:pt>
                <c:pt idx="5">
                  <c:v>Hongrie</c:v>
                </c:pt>
                <c:pt idx="6">
                  <c:v>Rép. slovaque</c:v>
                </c:pt>
                <c:pt idx="7">
                  <c:v>Israël</c:v>
                </c:pt>
                <c:pt idx="8">
                  <c:v>Fédération de Russie</c:v>
                </c:pt>
                <c:pt idx="9">
                  <c:v>Portugal</c:v>
                </c:pt>
                <c:pt idx="10">
                  <c:v>Belgique</c:v>
                </c:pt>
                <c:pt idx="11">
                  <c:v>Danemark</c:v>
                </c:pt>
                <c:pt idx="12">
                  <c:v>Moyenne OCDE</c:v>
                </c:pt>
                <c:pt idx="13">
                  <c:v>Canada</c:v>
                </c:pt>
                <c:pt idx="14">
                  <c:v>Norvège</c:v>
                </c:pt>
                <c:pt idx="15">
                  <c:v>Slovénie</c:v>
                </c:pt>
                <c:pt idx="16">
                  <c:v>Pays-Bas</c:v>
                </c:pt>
                <c:pt idx="17">
                  <c:v>Suède</c:v>
                </c:pt>
                <c:pt idx="18">
                  <c:v>Royaume-Uni</c:v>
                </c:pt>
                <c:pt idx="19">
                  <c:v>Estonie</c:v>
                </c:pt>
                <c:pt idx="20">
                  <c:v>Pologne</c:v>
                </c:pt>
                <c:pt idx="21">
                  <c:v>Finlande</c:v>
                </c:pt>
                <c:pt idx="22">
                  <c:v>Suisse</c:v>
                </c:pt>
                <c:pt idx="23">
                  <c:v>France</c:v>
                </c:pt>
                <c:pt idx="24">
                  <c:v>Rép. tchèque</c:v>
                </c:pt>
                <c:pt idx="25">
                  <c:v>Autriche</c:v>
                </c:pt>
                <c:pt idx="26">
                  <c:v>Allemagne</c:v>
                </c:pt>
                <c:pt idx="27">
                  <c:v>États-Unis</c:v>
                </c:pt>
              </c:strCache>
            </c:strRef>
          </c:cat>
          <c:val>
            <c:numRef>
              <c:f>'Data C_A11.2'!$D$8:$D$35</c:f>
              <c:numCache>
                <c:formatCode>0.00</c:formatCode>
                <c:ptCount val="28"/>
                <c:pt idx="0">
                  <c:v>-1.2999999999999972E-2</c:v>
                </c:pt>
                <c:pt idx="1">
                  <c:v>2.5099999999999911E-2</c:v>
                </c:pt>
                <c:pt idx="2">
                  <c:v>-3.9299999999999925E-2</c:v>
                </c:pt>
                <c:pt idx="3">
                  <c:v>2.8617850297775929E-2</c:v>
                </c:pt>
                <c:pt idx="4">
                  <c:v>7.9699999999999993E-2</c:v>
                </c:pt>
                <c:pt idx="5">
                  <c:v>0.10370000000000004</c:v>
                </c:pt>
                <c:pt idx="6">
                  <c:v>9.8100000000000021E-2</c:v>
                </c:pt>
                <c:pt idx="7">
                  <c:v>8.1099999999999992E-2</c:v>
                </c:pt>
                <c:pt idx="8">
                  <c:v>1.4100000000000107E-2</c:v>
                </c:pt>
                <c:pt idx="9">
                  <c:v>0.10239999999999995</c:v>
                </c:pt>
                <c:pt idx="10">
                  <c:v>3.9800000000000037E-2</c:v>
                </c:pt>
                <c:pt idx="11">
                  <c:v>3.1899999999999977E-2</c:v>
                </c:pt>
                <c:pt idx="12">
                  <c:v>0.14310137839999981</c:v>
                </c:pt>
                <c:pt idx="13">
                  <c:v>0.13103446000000005</c:v>
                </c:pt>
                <c:pt idx="14">
                  <c:v>0.15860000000000013</c:v>
                </c:pt>
                <c:pt idx="15">
                  <c:v>0.12289999999999993</c:v>
                </c:pt>
                <c:pt idx="16">
                  <c:v>0.15980000000000005</c:v>
                </c:pt>
                <c:pt idx="17">
                  <c:v>6.009999999999991E-2</c:v>
                </c:pt>
                <c:pt idx="18">
                  <c:v>0.11409999999999997</c:v>
                </c:pt>
                <c:pt idx="19">
                  <c:v>0.31099999999999994</c:v>
                </c:pt>
                <c:pt idx="20">
                  <c:v>0.18510000000000004</c:v>
                </c:pt>
                <c:pt idx="21">
                  <c:v>0.16340000000000005</c:v>
                </c:pt>
                <c:pt idx="22">
                  <c:v>0.32380000000000003</c:v>
                </c:pt>
                <c:pt idx="23">
                  <c:v>0.12460000000000009</c:v>
                </c:pt>
                <c:pt idx="24">
                  <c:v>0.35409999999999997</c:v>
                </c:pt>
                <c:pt idx="25">
                  <c:v>0.19</c:v>
                </c:pt>
                <c:pt idx="26">
                  <c:v>0.26789999999999992</c:v>
                </c:pt>
                <c:pt idx="27">
                  <c:v>0.40160000000000001</c:v>
                </c:pt>
              </c:numCache>
            </c:numRef>
          </c:val>
        </c:ser>
        <c:axId val="98475392"/>
        <c:axId val="98714752"/>
      </c:barChart>
      <c:catAx>
        <c:axId val="98475392"/>
        <c:scaling>
          <c:orientation val="minMax"/>
        </c:scaling>
        <c:axPos val="l"/>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714752"/>
        <c:crosses val="autoZero"/>
        <c:lblAlgn val="ctr"/>
        <c:lblOffset val="100"/>
        <c:tickLblSkip val="1"/>
      </c:catAx>
      <c:valAx>
        <c:axId val="98714752"/>
        <c:scaling>
          <c:orientation val="minMax"/>
          <c:max val="0.5"/>
          <c:min val="-0.05"/>
        </c:scaling>
        <c:axPos val="b"/>
        <c:majorGridlines/>
        <c:numFmt formatCode="#,##0.0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475392"/>
        <c:crosses val="autoZero"/>
        <c:crossBetween val="between"/>
        <c:majorUnit val="0.05"/>
        <c:minorUnit val="1.0000000000000005E-2"/>
      </c:valAx>
      <c:spPr>
        <a:ln>
          <a:solidFill>
            <a:schemeClr val="bg1"/>
          </a:solidFill>
        </a:ln>
      </c:spPr>
    </c:plotArea>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468" l="0.70866141732283761" r="0.70866141732283761" t="0.74803149606299468" header="0.30000000000000032" footer="0.30000000000000032"/>
    <c:pageSetup orientation="portrait"/>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86843</xdr:colOff>
      <xdr:row>0</xdr:row>
      <xdr:rowOff>56030</xdr:rowOff>
    </xdr:from>
    <xdr:to>
      <xdr:col>16</xdr:col>
      <xdr:colOff>329451</xdr:colOff>
      <xdr:row>39</xdr:row>
      <xdr:rowOff>16809</xdr:rowOff>
    </xdr:to>
    <xdr:graphicFrame macro="">
      <xdr:nvGraphicFramePr>
        <xdr:cNvPr id="24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27454</xdr:colOff>
      <xdr:row>0</xdr:row>
      <xdr:rowOff>34737</xdr:rowOff>
    </xdr:from>
    <xdr:to>
      <xdr:col>8</xdr:col>
      <xdr:colOff>603437</xdr:colOff>
      <xdr:row>38</xdr:row>
      <xdr:rowOff>166966</xdr:rowOff>
    </xdr:to>
    <xdr:graphicFrame macro="">
      <xdr:nvGraphicFramePr>
        <xdr:cNvPr id="245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514352</xdr:colOff>
      <xdr:row>2</xdr:row>
      <xdr:rowOff>117664</xdr:rowOff>
    </xdr:from>
    <xdr:to>
      <xdr:col>0</xdr:col>
      <xdr:colOff>619127</xdr:colOff>
      <xdr:row>4</xdr:row>
      <xdr:rowOff>22414</xdr:rowOff>
    </xdr:to>
    <xdr:grpSp>
      <xdr:nvGrpSpPr>
        <xdr:cNvPr id="2459" name="Group 7"/>
        <xdr:cNvGrpSpPr>
          <a:grpSpLocks/>
        </xdr:cNvGrpSpPr>
      </xdr:nvGrpSpPr>
      <xdr:grpSpPr bwMode="auto">
        <a:xfrm>
          <a:off x="514352" y="409017"/>
          <a:ext cx="104775" cy="218515"/>
          <a:chOff x="515540" y="1501082"/>
          <a:chExt cx="104617" cy="223876"/>
        </a:xfrm>
      </xdr:grpSpPr>
      <xdr:sp macro="" textlink="">
        <xdr:nvSpPr>
          <xdr:cNvPr id="6" name="Rectangle 5"/>
          <xdr:cNvSpPr/>
        </xdr:nvSpPr>
        <xdr:spPr>
          <a:xfrm>
            <a:off x="515540" y="1501082"/>
            <a:ext cx="104617" cy="10261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7" name="Oval 6"/>
          <xdr:cNvSpPr/>
        </xdr:nvSpPr>
        <xdr:spPr>
          <a:xfrm>
            <a:off x="525051" y="1631676"/>
            <a:ext cx="85596" cy="93282"/>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clientData/>
  </xdr:twoCellAnchor>
</xdr:wsDr>
</file>

<file path=xl/drawings/drawing10.xml><?xml version="1.0" encoding="utf-8"?>
<c:userShapes xmlns:c="http://schemas.openxmlformats.org/drawingml/2006/chart">
  <cdr:relSizeAnchor xmlns:cdr="http://schemas.openxmlformats.org/drawingml/2006/chartDrawing">
    <cdr:from>
      <cdr:x>0.0762</cdr:x>
      <cdr:y>0.08513</cdr:y>
    </cdr:from>
    <cdr:to>
      <cdr:x>0.99589</cdr:x>
      <cdr:y>0.20673</cdr:y>
    </cdr:to>
    <cdr:sp macro="" textlink="">
      <cdr:nvSpPr>
        <cdr:cNvPr id="2" name="TextBox 1"/>
        <cdr:cNvSpPr txBox="1"/>
      </cdr:nvSpPr>
      <cdr:spPr>
        <a:xfrm xmlns:a="http://schemas.openxmlformats.org/drawingml/2006/main">
          <a:off x="530201" y="625902"/>
          <a:ext cx="6398957" cy="894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0" i="0">
              <a:latin typeface="Arial" pitchFamily="34" charset="0"/>
              <a:ea typeface="+mn-ea"/>
              <a:cs typeface="Arial" pitchFamily="34" charset="0"/>
            </a:rPr>
            <a:t>Différences d'espérance de vie entre les adultes diplômés de l'enseignement tertiaire et ceux dont le niveau de formation est inférieur au 2</a:t>
          </a:r>
          <a:r>
            <a:rPr lang="en-US" sz="800" b="0" i="0" baseline="30000">
              <a:latin typeface="Arial" pitchFamily="34" charset="0"/>
              <a:ea typeface="+mn-ea"/>
              <a:cs typeface="Arial" pitchFamily="34" charset="0"/>
            </a:rPr>
            <a:t>e</a:t>
          </a:r>
          <a:r>
            <a:rPr lang="en-US" sz="800" b="0" i="0">
              <a:latin typeface="Arial" pitchFamily="34" charset="0"/>
              <a:ea typeface="+mn-ea"/>
              <a:cs typeface="Arial" pitchFamily="34" charset="0"/>
            </a:rPr>
            <a:t> cycle du secondaire
Différences d'espérance de vie entre les adultes diplômés du 2</a:t>
          </a:r>
          <a:r>
            <a:rPr lang="en-US" sz="800" b="0" i="0" baseline="30000">
              <a:latin typeface="Arial" pitchFamily="34" charset="0"/>
              <a:ea typeface="+mn-ea"/>
              <a:cs typeface="Arial" pitchFamily="34" charset="0"/>
            </a:rPr>
            <a:t>e</a:t>
          </a:r>
          <a:r>
            <a:rPr lang="en-US" sz="800" b="0" i="0">
              <a:latin typeface="Arial" pitchFamily="34" charset="0"/>
              <a:ea typeface="+mn-ea"/>
              <a:cs typeface="Arial" pitchFamily="34" charset="0"/>
            </a:rPr>
            <a:t> cycle du secondaire et ceux dont le niveau de formation est inférieur à ce niveau d'enseignement</a:t>
          </a:r>
          <a:endParaRPr lang="en-US" sz="1100" b="0" i="0"/>
        </a:p>
      </cdr:txBody>
    </cdr:sp>
  </cdr:relSizeAnchor>
  <cdr:relSizeAnchor xmlns:cdr="http://schemas.openxmlformats.org/drawingml/2006/chartDrawing">
    <cdr:from>
      <cdr:x>4.77049E-17</cdr:x>
      <cdr:y>0</cdr:y>
    </cdr:from>
    <cdr:to>
      <cdr:x>1</cdr:x>
      <cdr:y>0.0756</cdr:y>
    </cdr:to>
    <cdr:sp macro="" textlink="">
      <cdr:nvSpPr>
        <cdr:cNvPr id="3" name="TextBox 2"/>
        <cdr:cNvSpPr txBox="1"/>
      </cdr:nvSpPr>
      <cdr:spPr>
        <a:xfrm xmlns:a="http://schemas.openxmlformats.org/drawingml/2006/main">
          <a:off x="28575" y="0"/>
          <a:ext cx="6957733" cy="555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latin typeface="Arial" pitchFamily="34" charset="0"/>
              <a:cs typeface="Arial" pitchFamily="34" charset="0"/>
            </a:rPr>
            <a:t>Graphique A11.1. Différences d'espérance de vie entre les individus âgés de 30 ans, selon le niveau de formation (2010)</a:t>
          </a:r>
        </a:p>
        <a:p xmlns:a="http://schemas.openxmlformats.org/drawingml/2006/main">
          <a:r>
            <a:rPr lang="en-US" sz="800" b="0" i="1">
              <a:latin typeface="Arial" pitchFamily="34" charset="0"/>
              <a:cs typeface="Arial" pitchFamily="34" charset="0"/>
            </a:rPr>
            <a:t>Différences d'espérance de vie entre les adultes âgés de 30 ans diplômés de l'enseignement tertiaire et ceux dont le niveau de formation est inférieur au 2</a:t>
          </a:r>
          <a:r>
            <a:rPr lang="en-US" sz="800" b="0" i="1" baseline="30000">
              <a:latin typeface="Arial" pitchFamily="34" charset="0"/>
              <a:cs typeface="Arial" pitchFamily="34" charset="0"/>
            </a:rPr>
            <a:t>e</a:t>
          </a:r>
          <a:r>
            <a:rPr lang="en-US" sz="800" b="0" i="1">
              <a:latin typeface="Arial" pitchFamily="34" charset="0"/>
              <a:cs typeface="Arial" pitchFamily="34" charset="0"/>
            </a:rPr>
            <a:t> cycle du secondaire, selon le sexe </a:t>
          </a:r>
          <a:endParaRPr lang="en-US" sz="1100" b="0" i="1"/>
        </a:p>
      </cdr:txBody>
    </cdr:sp>
  </cdr:relSizeAnchor>
  <cdr:relSizeAnchor xmlns:cdr="http://schemas.openxmlformats.org/drawingml/2006/chartDrawing">
    <cdr:from>
      <cdr:x>0.01059</cdr:x>
      <cdr:y>0.81998</cdr:y>
    </cdr:from>
    <cdr:to>
      <cdr:x>0.97275</cdr:x>
      <cdr:y>0.9986</cdr:y>
    </cdr:to>
    <cdr:sp macro="" textlink="">
      <cdr:nvSpPr>
        <cdr:cNvPr id="4" name="TextBox 3"/>
        <cdr:cNvSpPr txBox="1"/>
      </cdr:nvSpPr>
      <cdr:spPr>
        <a:xfrm xmlns:a="http://schemas.openxmlformats.org/drawingml/2006/main">
          <a:off x="73399" y="5915588"/>
          <a:ext cx="6667500" cy="1288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i="0">
              <a:latin typeface="Arial" pitchFamily="34" charset="0"/>
              <a:cs typeface="Arial" pitchFamily="34" charset="0"/>
            </a:rPr>
            <a:t>Remarques : </a:t>
          </a:r>
          <a:r>
            <a:rPr lang="en-US" sz="800" i="0">
              <a:latin typeface="Arial" pitchFamily="34" charset="0"/>
              <a:cs typeface="Arial" pitchFamily="34" charset="0"/>
            </a:rPr>
            <a:t>les données présentées montrent les différences d'espérance de vie entre les individus de 30 ans, selon leur niveau de formation. </a:t>
          </a:r>
        </a:p>
        <a:p xmlns:a="http://schemas.openxmlformats.org/drawingml/2006/main">
          <a:r>
            <a:rPr lang="en-US" sz="800" i="0">
              <a:latin typeface="Arial" pitchFamily="34" charset="0"/>
              <a:cs typeface="Arial" pitchFamily="34" charset="0"/>
            </a:rPr>
            <a:t>1. Année de référence : 2009. </a:t>
          </a:r>
        </a:p>
        <a:p xmlns:a="http://schemas.openxmlformats.org/drawingml/2006/main">
          <a:r>
            <a:rPr lang="en-US" sz="800" i="0">
              <a:latin typeface="Arial" pitchFamily="34" charset="0"/>
              <a:cs typeface="Arial" pitchFamily="34" charset="0"/>
            </a:rPr>
            <a:t>2. Année de référence : 2008. </a:t>
          </a:r>
        </a:p>
        <a:p xmlns:a="http://schemas.openxmlformats.org/drawingml/2006/main">
          <a:r>
            <a:rPr lang="en-US" sz="800" i="0">
              <a:latin typeface="Arial" pitchFamily="34" charset="0"/>
              <a:cs typeface="Arial" pitchFamily="34" charset="0"/>
            </a:rPr>
            <a:t>3. Année de référence : 2006. </a:t>
          </a:r>
        </a:p>
        <a:p xmlns:a="http://schemas.openxmlformats.org/drawingml/2006/main">
          <a:r>
            <a:rPr lang="en-US" sz="800" i="0">
              <a:latin typeface="Arial" pitchFamily="34" charset="0"/>
              <a:cs typeface="Arial" pitchFamily="34" charset="0"/>
            </a:rPr>
            <a:t>4. Année de référence : 2005. </a:t>
          </a:r>
        </a:p>
        <a:p xmlns:a="http://schemas.openxmlformats.org/drawingml/2006/main">
          <a:r>
            <a:rPr lang="en-US" sz="800" i="0">
              <a:latin typeface="Arial" pitchFamily="34" charset="0"/>
              <a:cs typeface="Arial" pitchFamily="34" charset="0"/>
            </a:rPr>
            <a:t>5. Année de référence : 2007-10.</a:t>
          </a:r>
        </a:p>
        <a:p xmlns:a="http://schemas.openxmlformats.org/drawingml/2006/main">
          <a:r>
            <a:rPr lang="en-US" sz="800" i="1">
              <a:latin typeface="Arial" pitchFamily="34" charset="0"/>
              <a:cs typeface="Arial" pitchFamily="34" charset="0"/>
            </a:rPr>
            <a:t>Les pays sont classés par ordre décroissant des différences d'espérance de vie entre les hommes âgés de 30 ans. </a:t>
          </a:r>
        </a:p>
        <a:p xmlns:a="http://schemas.openxmlformats.org/drawingml/2006/main">
          <a:r>
            <a:rPr lang="en-US" sz="800" b="1" i="0">
              <a:latin typeface="Arial" pitchFamily="34" charset="0"/>
              <a:cs typeface="Arial" pitchFamily="34" charset="0"/>
            </a:rPr>
            <a:t>Source : </a:t>
          </a:r>
          <a:r>
            <a:rPr lang="en-US" sz="800" i="0">
              <a:latin typeface="Arial" pitchFamily="34" charset="0"/>
              <a:cs typeface="Arial" pitchFamily="34" charset="0"/>
            </a:rPr>
            <a:t>OCDE. Tableau A11.1. Voir les notes à l'annexe 3 (</a:t>
          </a:r>
          <a:r>
            <a:rPr lang="en-US" sz="800" i="1">
              <a:latin typeface="Arial" pitchFamily="34" charset="0"/>
              <a:cs typeface="Arial" pitchFamily="34" charset="0"/>
            </a:rPr>
            <a:t>www.oecd.org/edu/eag2012).</a:t>
          </a:r>
        </a:p>
      </cdr:txBody>
    </cdr:sp>
  </cdr:relSizeAnchor>
  <cdr:relSizeAnchor xmlns:cdr="http://schemas.openxmlformats.org/drawingml/2006/chartDrawing">
    <cdr:from>
      <cdr:x>0.45552</cdr:x>
      <cdr:y>0.13831</cdr:y>
    </cdr:from>
    <cdr:to>
      <cdr:x>0.59527</cdr:x>
      <cdr:y>0.17664</cdr:y>
    </cdr:to>
    <cdr:sp macro="" textlink="">
      <cdr:nvSpPr>
        <cdr:cNvPr id="5" name="txtChartTitle"/>
        <cdr:cNvSpPr txBox="1"/>
      </cdr:nvSpPr>
      <cdr:spPr>
        <a:xfrm xmlns:a="http://schemas.openxmlformats.org/drawingml/2006/main">
          <a:off x="3169400" y="1016895"/>
          <a:ext cx="972311" cy="281808"/>
        </a:xfrm>
        <a:prstGeom xmlns:a="http://schemas.openxmlformats.org/drawingml/2006/main" prst="rect">
          <a:avLst/>
        </a:prstGeom>
      </cdr:spPr>
      <cdr:txBody>
        <a:bodyPr xmlns:a="http://schemas.openxmlformats.org/drawingml/2006/main" vertOverflow="clip" vert="horz" lIns="0" tIns="0" rIns="0" bIns="0" rtlCol="0" anchor="t">
          <a:spAutoFit/>
        </a:bodyPr>
        <a:lstStyle xmlns:a="http://schemas.openxmlformats.org/drawingml/2006/main"/>
        <a:p xmlns:a="http://schemas.openxmlformats.org/drawingml/2006/main">
          <a:pPr algn="ctr">
            <a:spcAft>
              <a:spcPts val="0"/>
            </a:spcAft>
          </a:pPr>
          <a:r>
            <a:rPr lang="en-US" sz="1800" b="0" i="0">
              <a:latin typeface="Calibri"/>
            </a:rPr>
            <a:t>Hommes</a:t>
          </a:r>
        </a:p>
      </cdr:txBody>
    </cdr:sp>
  </cdr:relSizeAnchor>
</c:userShapes>
</file>

<file path=xl/drawings/drawing11.xml><?xml version="1.0" encoding="utf-8"?>
<xdr:wsDr xmlns:xdr="http://schemas.openxmlformats.org/drawingml/2006/spreadsheetDrawing" xmlns:a="http://schemas.openxmlformats.org/drawingml/2006/main">
  <xdr:twoCellAnchor>
    <xdr:from>
      <xdr:col>11</xdr:col>
      <xdr:colOff>253415</xdr:colOff>
      <xdr:row>0</xdr:row>
      <xdr:rowOff>56028</xdr:rowOff>
    </xdr:from>
    <xdr:to>
      <xdr:col>18</xdr:col>
      <xdr:colOff>470647</xdr:colOff>
      <xdr:row>50</xdr:row>
      <xdr:rowOff>134470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13</xdr:col>
      <xdr:colOff>22412</xdr:colOff>
      <xdr:row>51</xdr:row>
      <xdr:rowOff>112059</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504265</xdr:colOff>
      <xdr:row>39</xdr:row>
      <xdr:rowOff>78442</xdr:rowOff>
    </xdr:from>
    <xdr:to>
      <xdr:col>16</xdr:col>
      <xdr:colOff>582705</xdr:colOff>
      <xdr:row>40</xdr:row>
      <xdr:rowOff>134471</xdr:rowOff>
    </xdr:to>
    <xdr:sp macro="" textlink="">
      <xdr:nvSpPr>
        <xdr:cNvPr id="4" name="TextBox 3"/>
        <xdr:cNvSpPr txBox="1"/>
      </xdr:nvSpPr>
      <xdr:spPr>
        <a:xfrm>
          <a:off x="9038665" y="7507942"/>
          <a:ext cx="1297640" cy="2465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0" i="0"/>
            <a:t>Points de pourcentage</a:t>
          </a:r>
        </a:p>
      </xdr:txBody>
    </xdr:sp>
    <xdr:clientData/>
  </xdr:twoCellAnchor>
  <xdr:twoCellAnchor>
    <xdr:from>
      <xdr:col>6</xdr:col>
      <xdr:colOff>11219</xdr:colOff>
      <xdr:row>39</xdr:row>
      <xdr:rowOff>89655</xdr:rowOff>
    </xdr:from>
    <xdr:to>
      <xdr:col>8</xdr:col>
      <xdr:colOff>89659</xdr:colOff>
      <xdr:row>40</xdr:row>
      <xdr:rowOff>145684</xdr:rowOff>
    </xdr:to>
    <xdr:sp macro="" textlink="">
      <xdr:nvSpPr>
        <xdr:cNvPr id="5" name="TextBox 4"/>
        <xdr:cNvSpPr txBox="1"/>
      </xdr:nvSpPr>
      <xdr:spPr>
        <a:xfrm>
          <a:off x="3668819" y="7519155"/>
          <a:ext cx="1297640" cy="2465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0" i="0"/>
            <a:t>Points de pourcentage</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0.23408</cdr:x>
      <cdr:y>0.04442</cdr:y>
    </cdr:from>
    <cdr:to>
      <cdr:x>0.94683</cdr:x>
      <cdr:y>0.08324</cdr:y>
    </cdr:to>
    <cdr:sp macro="" textlink="">
      <cdr:nvSpPr>
        <cdr:cNvPr id="2" name="txtChartTitle"/>
        <cdr:cNvSpPr txBox="1"/>
      </cdr:nvSpPr>
      <cdr:spPr>
        <a:xfrm xmlns:a="http://schemas.openxmlformats.org/drawingml/2006/main">
          <a:off x="1049724" y="429980"/>
          <a:ext cx="3196272" cy="375744"/>
        </a:xfrm>
        <a:prstGeom xmlns:a="http://schemas.openxmlformats.org/drawingml/2006/main" prst="rect">
          <a:avLst/>
        </a:prstGeom>
      </cdr:spPr>
      <cdr:txBody>
        <a:bodyPr xmlns:a="http://schemas.openxmlformats.org/drawingml/2006/main" vertOverflow="clip" vert="horz" lIns="0" tIns="0" rIns="0" bIns="0" rtlCol="0" anchor="t">
          <a:spAutoFit/>
        </a:bodyPr>
        <a:lstStyle xmlns:a="http://schemas.openxmlformats.org/drawingml/2006/main"/>
        <a:p xmlns:a="http://schemas.openxmlformats.org/drawingml/2006/main">
          <a:pPr algn="ctr">
            <a:spcAft>
              <a:spcPts val="0"/>
            </a:spcAft>
          </a:pPr>
          <a:r>
            <a:rPr lang="en-US" sz="1200" b="0" i="0">
              <a:latin typeface="Calibri"/>
            </a:rPr>
            <a:t>Différences de participation électorale entre les seniors, selon le niveau de formation (55-64 ans)</a:t>
          </a:r>
        </a:p>
      </cdr:txBody>
    </cdr:sp>
  </cdr:relSizeAnchor>
</c:userShapes>
</file>

<file path=xl/drawings/drawing13.xml><?xml version="1.0" encoding="utf-8"?>
<c:userShapes xmlns:c="http://schemas.openxmlformats.org/drawingml/2006/chart">
  <cdr:relSizeAnchor xmlns:cdr="http://schemas.openxmlformats.org/drawingml/2006/chartDrawing">
    <cdr:from>
      <cdr:x>0.00154</cdr:x>
      <cdr:y>0</cdr:y>
    </cdr:from>
    <cdr:to>
      <cdr:x>0.8239</cdr:x>
      <cdr:y>0.04409</cdr:y>
    </cdr:to>
    <cdr:sp macro="" textlink="">
      <cdr:nvSpPr>
        <cdr:cNvPr id="2" name="TextBox 1"/>
        <cdr:cNvSpPr txBox="1"/>
      </cdr:nvSpPr>
      <cdr:spPr>
        <a:xfrm xmlns:a="http://schemas.openxmlformats.org/drawingml/2006/main">
          <a:off x="12114" y="0"/>
          <a:ext cx="6473947" cy="4209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Arial" pitchFamily="34" charset="0"/>
              <a:cs typeface="Arial" pitchFamily="34" charset="0"/>
            </a:rPr>
            <a:t>Graphique A11.2. Différences de participation électorale dans la population adulte, selon le niveau de formation (2008, 2010)</a:t>
          </a:r>
        </a:p>
        <a:p xmlns:a="http://schemas.openxmlformats.org/drawingml/2006/main">
          <a:r>
            <a:rPr lang="en-US" sz="800" b="0" i="1">
              <a:latin typeface="Arial" pitchFamily="34" charset="0"/>
              <a:cs typeface="Arial" pitchFamily="34" charset="0"/>
            </a:rPr>
            <a:t>Différences de participation électorale entre les jeunes adultes (25-34 ans) et entre les seniors (55-64 ans), selon le niveau de formation (niveau de formation tertiaire ou inférieur au 2</a:t>
          </a:r>
          <a:r>
            <a:rPr lang="en-US" sz="800" b="0" i="1" baseline="30000">
              <a:latin typeface="Arial" pitchFamily="34" charset="0"/>
              <a:cs typeface="Arial" pitchFamily="34" charset="0"/>
            </a:rPr>
            <a:t>e</a:t>
          </a:r>
          <a:r>
            <a:rPr lang="en-US" sz="800" b="0" i="1">
              <a:latin typeface="Arial" pitchFamily="34" charset="0"/>
              <a:cs typeface="Arial" pitchFamily="34" charset="0"/>
            </a:rPr>
            <a:t> cycle du secondaire)</a:t>
          </a:r>
        </a:p>
      </cdr:txBody>
    </cdr:sp>
  </cdr:relSizeAnchor>
  <cdr:relSizeAnchor xmlns:cdr="http://schemas.openxmlformats.org/drawingml/2006/chartDrawing">
    <cdr:from>
      <cdr:x>0.03693</cdr:x>
      <cdr:y>0.92768</cdr:y>
    </cdr:from>
    <cdr:to>
      <cdr:x>0.90199</cdr:x>
      <cdr:y>0.9774</cdr:y>
    </cdr:to>
    <cdr:sp macro="" textlink="">
      <cdr:nvSpPr>
        <cdr:cNvPr id="3" name="TextBox 2"/>
        <cdr:cNvSpPr txBox="1"/>
      </cdr:nvSpPr>
      <cdr:spPr>
        <a:xfrm xmlns:a="http://schemas.openxmlformats.org/drawingml/2006/main">
          <a:off x="291354" y="9200030"/>
          <a:ext cx="6824382" cy="4930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0" i="1">
              <a:latin typeface="Arial" pitchFamily="34" charset="0"/>
              <a:cs typeface="Arial" pitchFamily="34" charset="0"/>
            </a:rPr>
            <a:t>Les pays sont classés par ordre décroissant de la proportion d'adultes âgés de 25 à 34 ans faisant état d'une participation électorale. </a:t>
          </a:r>
          <a:r>
            <a:rPr lang="en-US" sz="800" b="0" i="0">
              <a:latin typeface="Arial" pitchFamily="34" charset="0"/>
              <a:cs typeface="Arial" pitchFamily="34" charset="0"/>
            </a:rPr>
            <a:t>
</a:t>
          </a:r>
          <a:r>
            <a:rPr lang="en-US" sz="800" b="1" i="0">
              <a:latin typeface="Arial" pitchFamily="34" charset="0"/>
              <a:cs typeface="Arial" pitchFamily="34" charset="0"/>
            </a:rPr>
            <a:t>Source :</a:t>
          </a:r>
          <a:r>
            <a:rPr lang="en-US" sz="800" b="0" i="0">
              <a:latin typeface="Arial" pitchFamily="34" charset="0"/>
              <a:cs typeface="Arial" pitchFamily="34" charset="0"/>
            </a:rPr>
            <a:t> OCDE. Tableau A11.2. Voir les notes à l'annexe 3 (</a:t>
          </a:r>
          <a:r>
            <a:rPr lang="en-US" sz="800" b="0" i="1">
              <a:latin typeface="Arial" pitchFamily="34" charset="0"/>
              <a:cs typeface="Arial" pitchFamily="34" charset="0"/>
            </a:rPr>
            <a:t>www.oecd.org/edu/eag2012</a:t>
          </a:r>
          <a:r>
            <a:rPr lang="en-US" sz="800" b="0" i="0">
              <a:latin typeface="Arial" pitchFamily="34" charset="0"/>
              <a:cs typeface="Arial" pitchFamily="34" charset="0"/>
            </a:rPr>
            <a:t>).</a:t>
          </a:r>
        </a:p>
      </cdr:txBody>
    </cdr:sp>
  </cdr:relSizeAnchor>
  <cdr:relSizeAnchor xmlns:cdr="http://schemas.openxmlformats.org/drawingml/2006/chartDrawing">
    <cdr:from>
      <cdr:x>0.1851</cdr:x>
      <cdr:y>0.04711</cdr:y>
    </cdr:from>
    <cdr:to>
      <cdr:x>0.98995</cdr:x>
      <cdr:y>0.08505</cdr:y>
    </cdr:to>
    <cdr:sp macro="" textlink="">
      <cdr:nvSpPr>
        <cdr:cNvPr id="4" name="txtChartTitle"/>
        <cdr:cNvSpPr txBox="1"/>
      </cdr:nvSpPr>
      <cdr:spPr>
        <a:xfrm xmlns:a="http://schemas.openxmlformats.org/drawingml/2006/main">
          <a:off x="1471017" y="466598"/>
          <a:ext cx="6396290" cy="375744"/>
        </a:xfrm>
        <a:prstGeom xmlns:a="http://schemas.openxmlformats.org/drawingml/2006/main" prst="rect">
          <a:avLst/>
        </a:prstGeom>
      </cdr:spPr>
      <cdr:txBody>
        <a:bodyPr xmlns:a="http://schemas.openxmlformats.org/drawingml/2006/main" vertOverflow="clip" vert="horz" lIns="0" tIns="0" rIns="0" bIns="0" rtlCol="0" anchor="t">
          <a:spAutoFit/>
        </a:bodyPr>
        <a:lstStyle xmlns:a="http://schemas.openxmlformats.org/drawingml/2006/main"/>
        <a:p xmlns:a="http://schemas.openxmlformats.org/drawingml/2006/main">
          <a:pPr algn="ctr">
            <a:spcAft>
              <a:spcPts val="0"/>
            </a:spcAft>
          </a:pPr>
          <a:r>
            <a:rPr lang="en-US" sz="1200" b="0" i="0">
              <a:latin typeface="Calibri"/>
            </a:rPr>
            <a:t>Différences de participation électorale entre les jeunes adultes, selon le niveau de formation (25-34 ans)</a:t>
          </a: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497417</xdr:colOff>
      <xdr:row>39</xdr:row>
      <xdr:rowOff>112059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220129</xdr:colOff>
      <xdr:row>4</xdr:row>
      <xdr:rowOff>94190</xdr:rowOff>
    </xdr:from>
    <xdr:to>
      <xdr:col>13</xdr:col>
      <xdr:colOff>243416</xdr:colOff>
      <xdr:row>8</xdr:row>
      <xdr:rowOff>105833</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cdr:y>
    </cdr:from>
    <cdr:to>
      <cdr:x>0.00396</cdr:x>
      <cdr:y>0.00265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0.053</cdr:y>
    </cdr:from>
    <cdr:to>
      <cdr:x>0</cdr:x>
      <cdr:y>0.053</cdr:y>
    </cdr:to>
    <cdr:sp macro="" textlink="">
      <cdr:nvSpPr>
        <cdr:cNvPr id="7" name="TextBox 6"/>
        <cdr:cNvSpPr txBox="1"/>
      </cdr:nvSpPr>
      <cdr:spPr>
        <a:xfrm xmlns:a="http://schemas.openxmlformats.org/drawingml/2006/main">
          <a:off x="1" y="230872"/>
          <a:ext cx="238126" cy="1977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US" sz="800" b="1" i="0" u="none" strike="noStrike" kern="0" cap="none" spc="0" normalizeH="0" baseline="0" noProof="0">
              <a:ln>
                <a:noFill/>
              </a:ln>
              <a:solidFill>
                <a:sysClr val="windowText" lastClr="000000"/>
              </a:solidFill>
              <a:effectLst/>
              <a:uLnTx/>
              <a:uFillTx/>
              <a:latin typeface="+mn-lt"/>
              <a:ea typeface="+mn-ea"/>
              <a:cs typeface="+mn-cs"/>
            </a:rPr>
            <a:t>%</a:t>
          </a:r>
        </a:p>
      </cdr:txBody>
    </cdr:sp>
  </cdr:relSizeAnchor>
  <cdr:relSizeAnchor xmlns:cdr="http://schemas.openxmlformats.org/drawingml/2006/chartDrawing">
    <cdr:from>
      <cdr:x>0</cdr:x>
      <cdr:y>0</cdr:y>
    </cdr:from>
    <cdr:to>
      <cdr:x>0.00396</cdr:x>
      <cdr:y>0.00265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9"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3"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7"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0"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0.053</cdr:y>
    </cdr:from>
    <cdr:to>
      <cdr:x>0</cdr:x>
      <cdr:y>0.053</cdr:y>
    </cdr:to>
    <cdr:sp macro="" textlink="">
      <cdr:nvSpPr>
        <cdr:cNvPr id="23" name="TextBox 6"/>
        <cdr:cNvSpPr txBox="1"/>
      </cdr:nvSpPr>
      <cdr:spPr>
        <a:xfrm xmlns:a="http://schemas.openxmlformats.org/drawingml/2006/main">
          <a:off x="1" y="230872"/>
          <a:ext cx="238126" cy="1977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US" sz="800" b="1" i="0" u="none" strike="noStrike" kern="0" cap="none" spc="0" normalizeH="0" baseline="0" noProof="0">
              <a:ln>
                <a:noFill/>
              </a:ln>
              <a:solidFill>
                <a:sysClr val="windowText" lastClr="000000"/>
              </a:solidFill>
              <a:effectLst/>
              <a:uLnTx/>
              <a:uFillTx/>
              <a:latin typeface="+mn-lt"/>
              <a:ea typeface="+mn-ea"/>
              <a:cs typeface="+mn-cs"/>
            </a:rPr>
            <a:t>%</a:t>
          </a:r>
        </a:p>
      </cdr:txBody>
    </cdr:sp>
  </cdr:relSizeAnchor>
  <cdr:relSizeAnchor xmlns:cdr="http://schemas.openxmlformats.org/drawingml/2006/chartDrawing">
    <cdr:from>
      <cdr:x>0</cdr:x>
      <cdr:y>0</cdr:y>
    </cdr:from>
    <cdr:to>
      <cdr:x>0.00396</cdr:x>
      <cdr:y>0.00265</cdr:y>
    </cdr:to>
    <cdr:pic>
      <cdr:nvPicPr>
        <cdr:cNvPr id="2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7"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8"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9"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30"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0.11545</cdr:y>
    </cdr:from>
    <cdr:to>
      <cdr:x>0.14941</cdr:x>
      <cdr:y>0.16157</cdr:y>
    </cdr:to>
    <cdr:sp macro="" textlink="">
      <cdr:nvSpPr>
        <cdr:cNvPr id="31" name="TextBox 30"/>
        <cdr:cNvSpPr txBox="1"/>
      </cdr:nvSpPr>
      <cdr:spPr>
        <a:xfrm xmlns:a="http://schemas.openxmlformats.org/drawingml/2006/main">
          <a:off x="0" y="719913"/>
          <a:ext cx="1484797" cy="2876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b="0" i="0"/>
            <a:t>Échelle moyenne ICCS</a:t>
          </a:r>
        </a:p>
      </cdr:txBody>
    </cdr:sp>
  </cdr:relSizeAnchor>
  <cdr:relSizeAnchor xmlns:cdr="http://schemas.openxmlformats.org/drawingml/2006/chartDrawing">
    <cdr:from>
      <cdr:x>0.02982</cdr:x>
      <cdr:y>0.84207</cdr:y>
    </cdr:from>
    <cdr:to>
      <cdr:x>0.9574</cdr:x>
      <cdr:y>0.95825</cdr:y>
    </cdr:to>
    <cdr:sp macro="" textlink="">
      <cdr:nvSpPr>
        <cdr:cNvPr id="32" name="TextBox 31"/>
        <cdr:cNvSpPr txBox="1"/>
      </cdr:nvSpPr>
      <cdr:spPr>
        <a:xfrm xmlns:a="http://schemas.openxmlformats.org/drawingml/2006/main">
          <a:off x="321591" y="6048572"/>
          <a:ext cx="10003410" cy="8345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latin typeface="Arial" pitchFamily="34" charset="0"/>
              <a:cs typeface="Arial" pitchFamily="34" charset="0"/>
            </a:rPr>
            <a:t>Remarques : </a:t>
          </a:r>
          <a:r>
            <a:rPr lang="en-US" sz="800" b="0">
              <a:latin typeface="Arial" pitchFamily="34" charset="0"/>
              <a:cs typeface="Arial" pitchFamily="34" charset="0"/>
            </a:rPr>
            <a:t>les pays sont classés par ordre décroissant des échelles moyennes d'attitudes envers l’égalité des droits des minorités ethniques des élèves de 8</a:t>
          </a:r>
          <a:r>
            <a:rPr lang="en-US" sz="800" b="0" baseline="30000">
              <a:latin typeface="Arial" pitchFamily="34" charset="0"/>
              <a:cs typeface="Arial" pitchFamily="34" charset="0"/>
            </a:rPr>
            <a:t>e </a:t>
          </a:r>
          <a:r>
            <a:rPr lang="en-US" sz="800" b="0">
              <a:latin typeface="Arial" pitchFamily="34" charset="0"/>
              <a:cs typeface="Arial" pitchFamily="34" charset="0"/>
            </a:rPr>
            <a:t>année se situant au niveau 1 de connaissances civiques. Les échelles moyennes ICCS se fondent sur le modèle de crédit partiel de Rasch et les estimations pondérées de la vraisemblance (</a:t>
          </a:r>
          <a:r>
            <a:rPr lang="en-US" sz="800" b="0" i="1">
              <a:latin typeface="Arial" pitchFamily="34" charset="0"/>
              <a:cs typeface="Arial" pitchFamily="34" charset="0"/>
            </a:rPr>
            <a:t>weighted likelihood estimates, </a:t>
          </a:r>
          <a:r>
            <a:rPr lang="en-US" sz="800" b="0">
              <a:latin typeface="Arial" pitchFamily="34" charset="0"/>
              <a:cs typeface="Arial" pitchFamily="34" charset="0"/>
            </a:rPr>
            <a:t>WLE) qui en résultent ont été converties au système métrique de sorte que la moyenne est égale à 50 et l’écart type, à 10. Pour une présentation plus détaillée de l’échelle ICCS, consulter la section « Définitions » à la fin de cet indicateur.</a:t>
          </a:r>
        </a:p>
        <a:p xmlns:a="http://schemas.openxmlformats.org/drawingml/2006/main">
          <a:r>
            <a:rPr lang="en-US" sz="800" b="1">
              <a:latin typeface="Arial" pitchFamily="34" charset="0"/>
              <a:cs typeface="Arial" pitchFamily="34" charset="0"/>
            </a:rPr>
            <a:t>Source : </a:t>
          </a:r>
          <a:r>
            <a:rPr lang="en-US" sz="800" b="0">
              <a:latin typeface="Arial" pitchFamily="34" charset="0"/>
              <a:cs typeface="Arial" pitchFamily="34" charset="0"/>
            </a:rPr>
            <a:t>OCDE. Tableau A11.4. Voir les notes à l'annexe 3 (</a:t>
          </a:r>
          <a:r>
            <a:rPr lang="en-US" sz="800" b="0" i="1">
              <a:latin typeface="Arial" pitchFamily="34" charset="0"/>
              <a:cs typeface="Arial" pitchFamily="34" charset="0"/>
            </a:rPr>
            <a:t>www.oecd.org/edu/eag2012). </a:t>
          </a:r>
        </a:p>
      </cdr:txBody>
    </cdr:sp>
  </cdr:relSizeAnchor>
  <cdr:relSizeAnchor xmlns:cdr="http://schemas.openxmlformats.org/drawingml/2006/chartDrawing">
    <cdr:from>
      <cdr:x>0.00468</cdr:x>
      <cdr:y>0.00688</cdr:y>
    </cdr:from>
    <cdr:to>
      <cdr:x>0.4438</cdr:x>
      <cdr:y>0.02286</cdr:y>
    </cdr:to>
    <cdr:sp macro="" textlink="">
      <cdr:nvSpPr>
        <cdr:cNvPr id="24" name="txtChartTitle"/>
        <cdr:cNvSpPr txBox="1"/>
      </cdr:nvSpPr>
      <cdr:spPr>
        <a:xfrm xmlns:a="http://schemas.openxmlformats.org/drawingml/2006/main">
          <a:off x="50800" y="50800"/>
          <a:ext cx="4769167" cy="117917"/>
        </a:xfrm>
        <a:prstGeom xmlns:a="http://schemas.openxmlformats.org/drawingml/2006/main" prst="rect">
          <a:avLst/>
        </a:prstGeom>
      </cdr:spPr>
      <cdr:txBody>
        <a:bodyPr xmlns:a="http://schemas.openxmlformats.org/drawingml/2006/main" vertOverflow="clip" vert="horz" lIns="0" tIns="0" rIns="0" bIns="0" rtlCol="0" anchor="t">
          <a:spAutoFit/>
        </a:bodyPr>
        <a:lstStyle xmlns:a="http://schemas.openxmlformats.org/drawingml/2006/main"/>
        <a:p xmlns:a="http://schemas.openxmlformats.org/drawingml/2006/main">
          <a:pPr algn="ctr">
            <a:spcAft>
              <a:spcPts val="0"/>
            </a:spcAft>
          </a:pPr>
          <a:r>
            <a:rPr lang="en-US" sz="800" b="1" i="0">
              <a:latin typeface="Arial"/>
            </a:rPr>
            <a:t>Graphique A11.3. Attitudes des élèves envers l’égalité des droits des minorités ethniques (2009)</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0.00396</cdr:x>
      <cdr:y>0.00265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9"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3"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7"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0.08031</cdr:x>
      <cdr:y>0.04497</cdr:y>
    </cdr:from>
    <cdr:to>
      <cdr:x>1</cdr:x>
      <cdr:y>0.16657</cdr:y>
    </cdr:to>
    <cdr:sp macro="" textlink="">
      <cdr:nvSpPr>
        <cdr:cNvPr id="2" name="TextBox 1"/>
        <cdr:cNvSpPr txBox="1"/>
      </cdr:nvSpPr>
      <cdr:spPr>
        <a:xfrm xmlns:a="http://schemas.openxmlformats.org/drawingml/2006/main">
          <a:off x="623796" y="324430"/>
          <a:ext cx="6373158" cy="8772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Arial" pitchFamily="34" charset="0"/>
              <a:ea typeface="+mn-ea"/>
              <a:cs typeface="Arial" pitchFamily="34" charset="0"/>
            </a:rPr>
            <a:t>Life expectancy differences between adults with 'tertiary education' and 'below upper</a:t>
          </a:r>
          <a:r>
            <a:rPr lang="en-US" sz="800" baseline="0">
              <a:latin typeface="Arial" pitchFamily="34" charset="0"/>
              <a:ea typeface="+mn-ea"/>
              <a:cs typeface="Arial" pitchFamily="34" charset="0"/>
            </a:rPr>
            <a:t> </a:t>
          </a:r>
          <a:r>
            <a:rPr lang="en-US" sz="800">
              <a:latin typeface="Arial" pitchFamily="34" charset="0"/>
              <a:ea typeface="+mn-ea"/>
              <a:cs typeface="Arial" pitchFamily="34" charset="0"/>
            </a:rPr>
            <a:t>secondary education'</a:t>
          </a:r>
          <a:endParaRPr lang="en-US" sz="800">
            <a:latin typeface="Arial" pitchFamily="34" charset="0"/>
            <a:cs typeface="Arial" pitchFamily="34" charset="0"/>
          </a:endParaRPr>
        </a:p>
        <a:p xmlns:a="http://schemas.openxmlformats.org/drawingml/2006/main">
          <a:r>
            <a:rPr lang="en-US" sz="800">
              <a:latin typeface="Arial" pitchFamily="34" charset="0"/>
              <a:ea typeface="+mn-ea"/>
              <a:cs typeface="Arial" pitchFamily="34" charset="0"/>
            </a:rPr>
            <a:t>Life expectancy differences between adults with 'upper secondary education' and 'below upper secondary</a:t>
          </a:r>
          <a:r>
            <a:rPr lang="en-US" sz="800" baseline="0">
              <a:latin typeface="Arial" pitchFamily="34" charset="0"/>
              <a:ea typeface="+mn-ea"/>
              <a:cs typeface="Arial" pitchFamily="34" charset="0"/>
            </a:rPr>
            <a:t> education'</a:t>
          </a:r>
          <a:endParaRPr lang="en-US" sz="800">
            <a:latin typeface="Arial" pitchFamily="34" charset="0"/>
            <a:ea typeface="+mn-ea"/>
            <a:cs typeface="Arial" pitchFamily="34" charset="0"/>
          </a:endParaRPr>
        </a:p>
        <a:p xmlns:a="http://schemas.openxmlformats.org/drawingml/2006/main">
          <a:endParaRPr lang="en-US" sz="1100"/>
        </a:p>
      </cdr:txBody>
    </cdr:sp>
  </cdr:relSizeAnchor>
  <cdr:relSizeAnchor xmlns:cdr="http://schemas.openxmlformats.org/drawingml/2006/chartDrawing">
    <cdr:from>
      <cdr:x>0</cdr:x>
      <cdr:y>0</cdr:y>
    </cdr:from>
    <cdr:to>
      <cdr:x>1</cdr:x>
      <cdr:y>0.04801</cdr:y>
    </cdr:to>
    <cdr:sp macro="" textlink="">
      <cdr:nvSpPr>
        <cdr:cNvPr id="3" name="TextBox 2"/>
        <cdr:cNvSpPr txBox="1"/>
      </cdr:nvSpPr>
      <cdr:spPr>
        <a:xfrm xmlns:a="http://schemas.openxmlformats.org/drawingml/2006/main">
          <a:off x="22412" y="0"/>
          <a:ext cx="6929718" cy="3463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latin typeface="Arial" pitchFamily="34" charset="0"/>
              <a:cs typeface="Arial" pitchFamily="34" charset="0"/>
            </a:rPr>
            <a:t>Chart A11.1. Difference</a:t>
          </a:r>
          <a:r>
            <a:rPr lang="en-US" sz="800" b="1" baseline="0">
              <a:latin typeface="Arial" pitchFamily="34" charset="0"/>
              <a:cs typeface="Arial" pitchFamily="34" charset="0"/>
            </a:rPr>
            <a:t> in life expectancy by educational attainment </a:t>
          </a:r>
          <a:r>
            <a:rPr lang="en-US" sz="800" b="1">
              <a:latin typeface="Arial" pitchFamily="34" charset="0"/>
              <a:cs typeface="Arial" pitchFamily="34" charset="0"/>
            </a:rPr>
            <a:t>at age 30 (2010)</a:t>
          </a:r>
        </a:p>
        <a:p xmlns:a="http://schemas.openxmlformats.org/drawingml/2006/main">
          <a:r>
            <a:rPr lang="en-US" sz="800" i="1">
              <a:latin typeface="Arial" pitchFamily="34" charset="0"/>
              <a:cs typeface="Arial" pitchFamily="34" charset="0"/>
            </a:rPr>
            <a:t>Differences between those with 'tertiary eduation'</a:t>
          </a:r>
          <a:r>
            <a:rPr lang="en-US" sz="800" i="1" baseline="0">
              <a:latin typeface="Arial" pitchFamily="34" charset="0"/>
              <a:cs typeface="Arial" pitchFamily="34" charset="0"/>
            </a:rPr>
            <a:t> </a:t>
          </a:r>
          <a:r>
            <a:rPr lang="en-US" sz="800" i="1">
              <a:latin typeface="Arial" pitchFamily="34" charset="0"/>
              <a:cs typeface="Arial" pitchFamily="34" charset="0"/>
            </a:rPr>
            <a:t>and 'below upper-secondary education' at age 30, by gender</a:t>
          </a:r>
        </a:p>
        <a:p xmlns:a="http://schemas.openxmlformats.org/drawingml/2006/main">
          <a:endParaRPr lang="en-US" sz="1100"/>
        </a:p>
      </cdr:txBody>
    </cdr:sp>
  </cdr:relSizeAnchor>
  <cdr:relSizeAnchor xmlns:cdr="http://schemas.openxmlformats.org/drawingml/2006/chartDrawing">
    <cdr:from>
      <cdr:x>0.01059</cdr:x>
      <cdr:y>0.81998</cdr:y>
    </cdr:from>
    <cdr:to>
      <cdr:x>0.97275</cdr:x>
      <cdr:y>0.9986</cdr:y>
    </cdr:to>
    <cdr:sp macro="" textlink="">
      <cdr:nvSpPr>
        <cdr:cNvPr id="4" name="TextBox 3"/>
        <cdr:cNvSpPr txBox="1"/>
      </cdr:nvSpPr>
      <cdr:spPr>
        <a:xfrm xmlns:a="http://schemas.openxmlformats.org/drawingml/2006/main">
          <a:off x="73399" y="5915588"/>
          <a:ext cx="6667500" cy="1288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i="0">
              <a:latin typeface="Arial" pitchFamily="34" charset="0"/>
              <a:cs typeface="Arial" pitchFamily="34" charset="0"/>
            </a:rPr>
            <a:t>Notes</a:t>
          </a:r>
          <a:r>
            <a:rPr lang="en-US" sz="800" i="1">
              <a:latin typeface="Arial" pitchFamily="34" charset="0"/>
              <a:cs typeface="Arial" pitchFamily="34" charset="0"/>
            </a:rPr>
            <a:t>: The figures describe the differences in the expected years of life remaining at age 30 across education levels.</a:t>
          </a:r>
        </a:p>
        <a:p xmlns:a="http://schemas.openxmlformats.org/drawingml/2006/main">
          <a:r>
            <a:rPr lang="en-US" sz="800">
              <a:latin typeface="Arial" pitchFamily="34" charset="0"/>
              <a:cs typeface="Arial" pitchFamily="34" charset="0"/>
            </a:rPr>
            <a:t>1. Year of reference 2009. </a:t>
          </a:r>
        </a:p>
        <a:p xmlns:a="http://schemas.openxmlformats.org/drawingml/2006/main">
          <a:r>
            <a:rPr lang="en-US" sz="800">
              <a:latin typeface="Arial" pitchFamily="34" charset="0"/>
              <a:cs typeface="Arial" pitchFamily="34" charset="0"/>
            </a:rPr>
            <a:t>2. Year of reference 2008. </a:t>
          </a:r>
        </a:p>
        <a:p xmlns:a="http://schemas.openxmlformats.org/drawingml/2006/main">
          <a:r>
            <a:rPr lang="en-US" sz="800">
              <a:latin typeface="Arial" pitchFamily="34" charset="0"/>
              <a:cs typeface="Arial" pitchFamily="34" charset="0"/>
            </a:rPr>
            <a:t>3. Year of reference 2006. </a:t>
          </a:r>
        </a:p>
        <a:p xmlns:a="http://schemas.openxmlformats.org/drawingml/2006/main">
          <a:r>
            <a:rPr lang="en-US" sz="800">
              <a:latin typeface="Arial" pitchFamily="34" charset="0"/>
              <a:cs typeface="Arial" pitchFamily="34" charset="0"/>
            </a:rPr>
            <a:t>4. Year of reference 2005. </a:t>
          </a:r>
        </a:p>
        <a:p xmlns:a="http://schemas.openxmlformats.org/drawingml/2006/main">
          <a:r>
            <a:rPr lang="en-US" sz="800">
              <a:latin typeface="Arial" pitchFamily="34" charset="0"/>
              <a:cs typeface="Arial" pitchFamily="34" charset="0"/>
            </a:rPr>
            <a:t>5 Year of reference 2007-2010.</a:t>
          </a:r>
        </a:p>
        <a:p xmlns:a="http://schemas.openxmlformats.org/drawingml/2006/main">
          <a:r>
            <a:rPr lang="en-US" sz="800">
              <a:latin typeface="Arial" pitchFamily="34" charset="0"/>
              <a:cs typeface="Arial" pitchFamily="34" charset="0"/>
            </a:rPr>
            <a:t>Countries are ranked in descending order of the difference in life expectancy among men at age 30.</a:t>
          </a:r>
        </a:p>
        <a:p xmlns:a="http://schemas.openxmlformats.org/drawingml/2006/main">
          <a:r>
            <a:rPr lang="en-US" sz="800" b="1">
              <a:latin typeface="Arial" pitchFamily="34" charset="0"/>
              <a:cs typeface="Arial" pitchFamily="34" charset="0"/>
            </a:rPr>
            <a:t>Source: </a:t>
          </a:r>
          <a:r>
            <a:rPr lang="en-US" sz="800">
              <a:latin typeface="Arial" pitchFamily="34" charset="0"/>
              <a:cs typeface="Arial" pitchFamily="34" charset="0"/>
            </a:rPr>
            <a:t>OECD. Table A11.1. See Annex 3 for notes (www.oecd.org/edu/eag2012).</a:t>
          </a:r>
        </a:p>
        <a:p xmlns:a="http://schemas.openxmlformats.org/drawingml/2006/main">
          <a:r>
            <a:rPr lang="en-US" sz="800">
              <a:latin typeface="Arial" pitchFamily="34" charset="0"/>
              <a:cs typeface="Arial" pitchFamily="34" charset="0"/>
            </a:rPr>
            <a:t>Statlink</a:t>
          </a: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253415</xdr:colOff>
      <xdr:row>0</xdr:row>
      <xdr:rowOff>56028</xdr:rowOff>
    </xdr:from>
    <xdr:to>
      <xdr:col>18</xdr:col>
      <xdr:colOff>470647</xdr:colOff>
      <xdr:row>50</xdr:row>
      <xdr:rowOff>134470</xdr:rowOff>
    </xdr:to>
    <xdr:graphicFrame macro="">
      <xdr:nvGraphicFramePr>
        <xdr:cNvPr id="127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13</xdr:col>
      <xdr:colOff>22412</xdr:colOff>
      <xdr:row>51</xdr:row>
      <xdr:rowOff>112059</xdr:rowOff>
    </xdr:to>
    <xdr:graphicFrame macro="">
      <xdr:nvGraphicFramePr>
        <xdr:cNvPr id="127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504265</xdr:colOff>
      <xdr:row>39</xdr:row>
      <xdr:rowOff>78442</xdr:rowOff>
    </xdr:from>
    <xdr:to>
      <xdr:col>16</xdr:col>
      <xdr:colOff>582705</xdr:colOff>
      <xdr:row>40</xdr:row>
      <xdr:rowOff>134471</xdr:rowOff>
    </xdr:to>
    <xdr:sp macro="" textlink="">
      <xdr:nvSpPr>
        <xdr:cNvPr id="4" name="TextBox 3"/>
        <xdr:cNvSpPr txBox="1"/>
      </xdr:nvSpPr>
      <xdr:spPr>
        <a:xfrm>
          <a:off x="8975912" y="7507942"/>
          <a:ext cx="1288675" cy="2465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a:t>Percentage Points</a:t>
          </a:r>
        </a:p>
      </xdr:txBody>
    </xdr:sp>
    <xdr:clientData/>
  </xdr:twoCellAnchor>
  <xdr:twoCellAnchor>
    <xdr:from>
      <xdr:col>6</xdr:col>
      <xdr:colOff>11219</xdr:colOff>
      <xdr:row>39</xdr:row>
      <xdr:rowOff>89655</xdr:rowOff>
    </xdr:from>
    <xdr:to>
      <xdr:col>8</xdr:col>
      <xdr:colOff>89659</xdr:colOff>
      <xdr:row>40</xdr:row>
      <xdr:rowOff>145684</xdr:rowOff>
    </xdr:to>
    <xdr:sp macro="" textlink="">
      <xdr:nvSpPr>
        <xdr:cNvPr id="5" name="TextBox 4"/>
        <xdr:cNvSpPr txBox="1"/>
      </xdr:nvSpPr>
      <xdr:spPr>
        <a:xfrm>
          <a:off x="3641925" y="7519155"/>
          <a:ext cx="1288675" cy="2465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a:t>Percentage Points</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0.00154</cdr:x>
      <cdr:y>0</cdr:y>
    </cdr:from>
    <cdr:to>
      <cdr:x>0.8239</cdr:x>
      <cdr:y>0.04409</cdr:y>
    </cdr:to>
    <cdr:sp macro="" textlink="">
      <cdr:nvSpPr>
        <cdr:cNvPr id="2" name="TextBox 1"/>
        <cdr:cNvSpPr txBox="1"/>
      </cdr:nvSpPr>
      <cdr:spPr>
        <a:xfrm xmlns:a="http://schemas.openxmlformats.org/drawingml/2006/main">
          <a:off x="12114" y="0"/>
          <a:ext cx="6473947" cy="4209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Arial" pitchFamily="34" charset="0"/>
              <a:cs typeface="Arial" pitchFamily="34" charset="0"/>
            </a:rPr>
            <a:t>Chart A11.2. Voting gaps between adults with high and low levels of education (2008, 2010)</a:t>
          </a:r>
        </a:p>
        <a:p xmlns:a="http://schemas.openxmlformats.org/drawingml/2006/main">
          <a:r>
            <a:rPr lang="en-US" sz="800" i="1">
              <a:latin typeface="Arial" pitchFamily="34" charset="0"/>
              <a:cs typeface="Arial" pitchFamily="34" charset="0"/>
            </a:rPr>
            <a:t>Differences in voting rates between those with 'tertiary education' and 'below upper-secondary education' among younger adults (25-34</a:t>
          </a:r>
          <a:r>
            <a:rPr lang="en-US" sz="800" i="1" baseline="0">
              <a:latin typeface="Arial" pitchFamily="34" charset="0"/>
              <a:cs typeface="Arial" pitchFamily="34" charset="0"/>
            </a:rPr>
            <a:t> year-olds</a:t>
          </a:r>
          <a:r>
            <a:rPr lang="en-US" sz="800" i="1">
              <a:latin typeface="Arial" pitchFamily="34" charset="0"/>
              <a:cs typeface="Arial" pitchFamily="34" charset="0"/>
            </a:rPr>
            <a:t>) and older adults (55-64 year-olds</a:t>
          </a:r>
          <a:r>
            <a:rPr lang="en-US" sz="800">
              <a:latin typeface="Arial" pitchFamily="34" charset="0"/>
              <a:cs typeface="Arial" pitchFamily="34" charset="0"/>
            </a:rPr>
            <a:t>)</a:t>
          </a:r>
        </a:p>
      </cdr:txBody>
    </cdr:sp>
  </cdr:relSizeAnchor>
  <cdr:relSizeAnchor xmlns:cdr="http://schemas.openxmlformats.org/drawingml/2006/chartDrawing">
    <cdr:from>
      <cdr:x>0.03693</cdr:x>
      <cdr:y>0.92768</cdr:y>
    </cdr:from>
    <cdr:to>
      <cdr:x>0.90199</cdr:x>
      <cdr:y>0.9774</cdr:y>
    </cdr:to>
    <cdr:sp macro="" textlink="">
      <cdr:nvSpPr>
        <cdr:cNvPr id="3" name="TextBox 2"/>
        <cdr:cNvSpPr txBox="1"/>
      </cdr:nvSpPr>
      <cdr:spPr>
        <a:xfrm xmlns:a="http://schemas.openxmlformats.org/drawingml/2006/main">
          <a:off x="291354" y="9200030"/>
          <a:ext cx="6824382" cy="4930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Arial" pitchFamily="34" charset="0"/>
              <a:cs typeface="Arial" pitchFamily="34" charset="0"/>
            </a:rPr>
            <a:t>Countries are ranked in descending order of the proportion of adults aged 25-34 reporting electoral participation.</a:t>
          </a:r>
        </a:p>
        <a:p xmlns:a="http://schemas.openxmlformats.org/drawingml/2006/main">
          <a:r>
            <a:rPr lang="en-US" sz="800" b="1">
              <a:latin typeface="Arial" pitchFamily="34" charset="0"/>
              <a:cs typeface="Arial" pitchFamily="34" charset="0"/>
            </a:rPr>
            <a:t>Source: </a:t>
          </a:r>
          <a:r>
            <a:rPr lang="en-US" sz="800">
              <a:latin typeface="Arial" pitchFamily="34" charset="0"/>
              <a:cs typeface="Arial" pitchFamily="34" charset="0"/>
            </a:rPr>
            <a:t>OECD. Table A11.2. See Annex 3 for notes (www.oecd.org/edu/eag2012).</a:t>
          </a:r>
        </a:p>
        <a:p xmlns:a="http://schemas.openxmlformats.org/drawingml/2006/main">
          <a:r>
            <a:rPr lang="en-US" sz="800">
              <a:latin typeface="Arial" pitchFamily="34" charset="0"/>
              <a:cs typeface="Arial" pitchFamily="34" charset="0"/>
            </a:rPr>
            <a:t>Statlink</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497417</xdr:colOff>
      <xdr:row>39</xdr:row>
      <xdr:rowOff>112059</xdr:rowOff>
    </xdr:to>
    <xdr:graphicFrame macro="">
      <xdr:nvGraphicFramePr>
        <xdr:cNvPr id="1146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220129</xdr:colOff>
      <xdr:row>4</xdr:row>
      <xdr:rowOff>94190</xdr:rowOff>
    </xdr:from>
    <xdr:to>
      <xdr:col>13</xdr:col>
      <xdr:colOff>243416</xdr:colOff>
      <xdr:row>8</xdr:row>
      <xdr:rowOff>105833</xdr:rowOff>
    </xdr:to>
    <xdr:graphicFrame macro="">
      <xdr:nvGraphicFramePr>
        <xdr:cNvPr id="1146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0.00396</cdr:x>
      <cdr:y>0.00265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0.053</cdr:y>
    </cdr:from>
    <cdr:to>
      <cdr:x>0</cdr:x>
      <cdr:y>0.053</cdr:y>
    </cdr:to>
    <cdr:sp macro="" textlink="">
      <cdr:nvSpPr>
        <cdr:cNvPr id="7" name="TextBox 6"/>
        <cdr:cNvSpPr txBox="1"/>
      </cdr:nvSpPr>
      <cdr:spPr>
        <a:xfrm xmlns:a="http://schemas.openxmlformats.org/drawingml/2006/main">
          <a:off x="1" y="230872"/>
          <a:ext cx="238126" cy="1977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US" sz="800" b="1" i="0" u="none" strike="noStrike" kern="0" cap="none" spc="0" normalizeH="0" baseline="0" noProof="0">
              <a:ln>
                <a:noFill/>
              </a:ln>
              <a:solidFill>
                <a:sysClr val="windowText" lastClr="000000"/>
              </a:solidFill>
              <a:effectLst/>
              <a:uLnTx/>
              <a:uFillTx/>
              <a:latin typeface="+mn-lt"/>
              <a:ea typeface="+mn-ea"/>
              <a:cs typeface="+mn-cs"/>
            </a:rPr>
            <a:t>%</a:t>
          </a:r>
        </a:p>
      </cdr:txBody>
    </cdr:sp>
  </cdr:relSizeAnchor>
  <cdr:relSizeAnchor xmlns:cdr="http://schemas.openxmlformats.org/drawingml/2006/chartDrawing">
    <cdr:from>
      <cdr:x>0</cdr:x>
      <cdr:y>0</cdr:y>
    </cdr:from>
    <cdr:to>
      <cdr:x>0.00396</cdr:x>
      <cdr:y>0.00265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9"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3"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7"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0"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0.053</cdr:y>
    </cdr:from>
    <cdr:to>
      <cdr:x>0</cdr:x>
      <cdr:y>0.053</cdr:y>
    </cdr:to>
    <cdr:sp macro="" textlink="">
      <cdr:nvSpPr>
        <cdr:cNvPr id="23" name="TextBox 6"/>
        <cdr:cNvSpPr txBox="1"/>
      </cdr:nvSpPr>
      <cdr:spPr>
        <a:xfrm xmlns:a="http://schemas.openxmlformats.org/drawingml/2006/main">
          <a:off x="1" y="230872"/>
          <a:ext cx="238126" cy="1977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US" sz="800" b="1" i="0" u="none" strike="noStrike" kern="0" cap="none" spc="0" normalizeH="0" baseline="0" noProof="0">
              <a:ln>
                <a:noFill/>
              </a:ln>
              <a:solidFill>
                <a:sysClr val="windowText" lastClr="000000"/>
              </a:solidFill>
              <a:effectLst/>
              <a:uLnTx/>
              <a:uFillTx/>
              <a:latin typeface="+mn-lt"/>
              <a:ea typeface="+mn-ea"/>
              <a:cs typeface="+mn-cs"/>
            </a:rPr>
            <a:t>%</a:t>
          </a:r>
        </a:p>
      </cdr:txBody>
    </cdr:sp>
  </cdr:relSizeAnchor>
  <cdr:relSizeAnchor xmlns:cdr="http://schemas.openxmlformats.org/drawingml/2006/chartDrawing">
    <cdr:from>
      <cdr:x>0</cdr:x>
      <cdr:y>0</cdr:y>
    </cdr:from>
    <cdr:to>
      <cdr:x>0.00396</cdr:x>
      <cdr:y>0.00265</cdr:y>
    </cdr:to>
    <cdr:pic>
      <cdr:nvPicPr>
        <cdr:cNvPr id="2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7"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8"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9"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30"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0.11545</cdr:y>
    </cdr:from>
    <cdr:to>
      <cdr:x>0.14941</cdr:x>
      <cdr:y>0.16157</cdr:y>
    </cdr:to>
    <cdr:sp macro="" textlink="">
      <cdr:nvSpPr>
        <cdr:cNvPr id="31" name="TextBox 30"/>
        <cdr:cNvSpPr txBox="1"/>
      </cdr:nvSpPr>
      <cdr:spPr>
        <a:xfrm xmlns:a="http://schemas.openxmlformats.org/drawingml/2006/main">
          <a:off x="0" y="719913"/>
          <a:ext cx="1484797" cy="2876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a:t>Mean ICCS</a:t>
          </a:r>
          <a:r>
            <a:rPr lang="en-US" sz="900" baseline="0"/>
            <a:t> scale</a:t>
          </a:r>
          <a:endParaRPr lang="en-US" sz="900"/>
        </a:p>
      </cdr:txBody>
    </cdr:sp>
  </cdr:relSizeAnchor>
  <cdr:relSizeAnchor xmlns:cdr="http://schemas.openxmlformats.org/drawingml/2006/chartDrawing">
    <cdr:from>
      <cdr:x>0.02982</cdr:x>
      <cdr:y>0.84207</cdr:y>
    </cdr:from>
    <cdr:to>
      <cdr:x>0.9574</cdr:x>
      <cdr:y>0.95825</cdr:y>
    </cdr:to>
    <cdr:sp macro="" textlink="">
      <cdr:nvSpPr>
        <cdr:cNvPr id="32" name="TextBox 31"/>
        <cdr:cNvSpPr txBox="1"/>
      </cdr:nvSpPr>
      <cdr:spPr>
        <a:xfrm xmlns:a="http://schemas.openxmlformats.org/drawingml/2006/main">
          <a:off x="321591" y="6048572"/>
          <a:ext cx="10003410" cy="8345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latin typeface="Arial" pitchFamily="34" charset="0"/>
              <a:cs typeface="Arial" pitchFamily="34" charset="0"/>
            </a:rPr>
            <a:t>Notes: </a:t>
          </a:r>
          <a:r>
            <a:rPr lang="en-US" sz="800">
              <a:latin typeface="Arial" pitchFamily="34" charset="0"/>
              <a:cs typeface="Arial" pitchFamily="34" charset="0"/>
            </a:rPr>
            <a:t>Countries are ranked in descending order of the mean scales of Grade 8 students' attitudes towards equal rights for ethnic minorities, among those who have achieved Level 1 in civic knowledge. Mean ICCS scales are based on Rasch Partial Credit Model and the resulting weighted likelihood estimates (WLEs) were transformed into a metric with a mean of 50 and a standard deviation of 10. The Definitions section pt the end of this indicator </a:t>
          </a:r>
          <a:r>
            <a:rPr lang="en-US" sz="800" baseline="0">
              <a:latin typeface="Arial" pitchFamily="34" charset="0"/>
              <a:cs typeface="Arial" pitchFamily="34" charset="0"/>
            </a:rPr>
            <a:t> provides</a:t>
          </a:r>
          <a:r>
            <a:rPr lang="en-US" sz="800">
              <a:latin typeface="Arial" pitchFamily="34" charset="0"/>
              <a:cs typeface="Arial" pitchFamily="34" charset="0"/>
            </a:rPr>
            <a:t> details of the ICCS scale. </a:t>
          </a:r>
        </a:p>
        <a:p xmlns:a="http://schemas.openxmlformats.org/drawingml/2006/main">
          <a:r>
            <a:rPr lang="en-US" sz="800" b="1">
              <a:latin typeface="Arial" pitchFamily="34" charset="0"/>
              <a:cs typeface="Arial" pitchFamily="34" charset="0"/>
            </a:rPr>
            <a:t>Source: </a:t>
          </a:r>
          <a:r>
            <a:rPr lang="en-US" sz="800">
              <a:latin typeface="Arial" pitchFamily="34" charset="0"/>
              <a:cs typeface="Arial" pitchFamily="34" charset="0"/>
            </a:rPr>
            <a:t>OECD. Table A11.4. See Annex 3 for notes (www.oecd.org/edu/eag2012).</a:t>
          </a:r>
        </a:p>
        <a:p xmlns:a="http://schemas.openxmlformats.org/drawingml/2006/main">
          <a:r>
            <a:rPr lang="en-US" sz="800">
              <a:latin typeface="Arial" pitchFamily="34" charset="0"/>
              <a:cs typeface="Arial" pitchFamily="34" charset="0"/>
            </a:rPr>
            <a:t>Statlink</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0.00396</cdr:x>
      <cdr:y>0.00265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9"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3"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0.00396</cdr:x>
      <cdr:y>0.00265</cdr:y>
    </cdr:to>
    <cdr:pic>
      <cdr:nvPicPr>
        <cdr:cNvPr id="17"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7</xdr:col>
      <xdr:colOff>86843</xdr:colOff>
      <xdr:row>0</xdr:row>
      <xdr:rowOff>56030</xdr:rowOff>
    </xdr:from>
    <xdr:to>
      <xdr:col>16</xdr:col>
      <xdr:colOff>329451</xdr:colOff>
      <xdr:row>39</xdr:row>
      <xdr:rowOff>16809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27454</xdr:colOff>
      <xdr:row>0</xdr:row>
      <xdr:rowOff>34737</xdr:rowOff>
    </xdr:from>
    <xdr:to>
      <xdr:col>8</xdr:col>
      <xdr:colOff>603437</xdr:colOff>
      <xdr:row>38</xdr:row>
      <xdr:rowOff>166966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504827</xdr:colOff>
      <xdr:row>4</xdr:row>
      <xdr:rowOff>136714</xdr:rowOff>
    </xdr:from>
    <xdr:to>
      <xdr:col>0</xdr:col>
      <xdr:colOff>609602</xdr:colOff>
      <xdr:row>6</xdr:row>
      <xdr:rowOff>41464</xdr:rowOff>
    </xdr:to>
    <xdr:grpSp>
      <xdr:nvGrpSpPr>
        <xdr:cNvPr id="4" name="Group 7"/>
        <xdr:cNvGrpSpPr>
          <a:grpSpLocks/>
        </xdr:cNvGrpSpPr>
      </xdr:nvGrpSpPr>
      <xdr:grpSpPr bwMode="auto">
        <a:xfrm>
          <a:off x="504827" y="746314"/>
          <a:ext cx="104775" cy="228600"/>
          <a:chOff x="515540" y="1501082"/>
          <a:chExt cx="104617" cy="223876"/>
        </a:xfrm>
      </xdr:grpSpPr>
      <xdr:sp macro="" textlink="">
        <xdr:nvSpPr>
          <xdr:cNvPr id="5" name="Rectangle 4"/>
          <xdr:cNvSpPr/>
        </xdr:nvSpPr>
        <xdr:spPr>
          <a:xfrm>
            <a:off x="515540" y="1501082"/>
            <a:ext cx="104617" cy="10261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6" name="Oval 5"/>
          <xdr:cNvSpPr/>
        </xdr:nvSpPr>
        <xdr:spPr>
          <a:xfrm>
            <a:off x="525051" y="1631676"/>
            <a:ext cx="85596" cy="93282"/>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clientData/>
  </xdr:twoCellAnchor>
</xdr:wsDr>
</file>

<file path=xl/drawings/drawing9.xml><?xml version="1.0" encoding="utf-8"?>
<c:userShapes xmlns:c="http://schemas.openxmlformats.org/drawingml/2006/chart">
  <cdr:relSizeAnchor xmlns:cdr="http://schemas.openxmlformats.org/drawingml/2006/chartDrawing">
    <cdr:from>
      <cdr:x>0.41995</cdr:x>
      <cdr:y>0.14612</cdr:y>
    </cdr:from>
    <cdr:to>
      <cdr:x>0.55136</cdr:x>
      <cdr:y>0.18435</cdr:y>
    </cdr:to>
    <cdr:sp macro="" textlink="">
      <cdr:nvSpPr>
        <cdr:cNvPr id="2" name="txtChartTitle"/>
        <cdr:cNvSpPr txBox="1"/>
      </cdr:nvSpPr>
      <cdr:spPr>
        <a:xfrm xmlns:a="http://schemas.openxmlformats.org/drawingml/2006/main">
          <a:off x="2945909" y="1077110"/>
          <a:ext cx="921829" cy="281808"/>
        </a:xfrm>
        <a:prstGeom xmlns:a="http://schemas.openxmlformats.org/drawingml/2006/main" prst="rect">
          <a:avLst/>
        </a:prstGeom>
      </cdr:spPr>
      <cdr:txBody>
        <a:bodyPr xmlns:a="http://schemas.openxmlformats.org/drawingml/2006/main" vertOverflow="clip" vert="horz" lIns="0" tIns="0" rIns="0" bIns="0" rtlCol="0" anchor="t">
          <a:spAutoFit/>
        </a:bodyPr>
        <a:lstStyle xmlns:a="http://schemas.openxmlformats.org/drawingml/2006/main"/>
        <a:p xmlns:a="http://schemas.openxmlformats.org/drawingml/2006/main">
          <a:pPr algn="ctr">
            <a:spcAft>
              <a:spcPts val="0"/>
            </a:spcAft>
          </a:pPr>
          <a:r>
            <a:rPr lang="en-US" sz="1800" b="0" i="0">
              <a:latin typeface="Calibri"/>
            </a:rPr>
            <a:t>Femmes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du/Projects/eag/2011/Content/SL_A11_EAG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nes/IN05/A11_2005_Finlan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Ikesako_h/Local%20Settings/Temporary%20Internet%20Files/Content.Outlook/GSZY9G6U/EAG2012_TC_A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ents"/>
      <sheetName val="T_A11.1"/>
      <sheetName val="T_A11.2"/>
      <sheetName val="T_A11.3"/>
      <sheetName val="Country"/>
      <sheetName val="T_A11.4 (Web only)"/>
      <sheetName val="T_A11.5 (Web only)"/>
      <sheetName val="T_A11.6 (Web only)"/>
      <sheetName val="Data Chart_A11.1"/>
      <sheetName val="Chart_A11.1"/>
      <sheetName val="Data Chart_A11.2"/>
      <sheetName val="Chart_A11.2"/>
      <sheetName val="Data Chart_A11.3"/>
      <sheetName val="Chart_A11.3"/>
      <sheetName val="Educational attainment dist"/>
      <sheetName val="Data Box_A11.1"/>
      <sheetName val="Box_A11.1"/>
    </sheetNames>
    <sheetDataSet>
      <sheetData sheetId="0"/>
      <sheetData sheetId="1"/>
      <sheetData sheetId="2"/>
      <sheetData sheetId="3"/>
      <sheetData sheetId="4">
        <row r="1">
          <cell r="A1" t="str">
            <v xml:space="preserve">OECD </v>
          </cell>
          <cell r="B1" t="str">
            <v>OCDE</v>
          </cell>
          <cell r="C1" t="str">
            <v>Rank order</v>
          </cell>
          <cell r="D1" t="str">
            <v>ID country</v>
          </cell>
        </row>
        <row r="2">
          <cell r="A2" t="str">
            <v>Australia</v>
          </cell>
          <cell r="B2" t="str">
            <v>Australie</v>
          </cell>
          <cell r="C2">
            <v>1</v>
          </cell>
          <cell r="D2">
            <v>36</v>
          </cell>
        </row>
        <row r="3">
          <cell r="A3" t="str">
            <v>Austria</v>
          </cell>
          <cell r="B3" t="str">
            <v>Autriche</v>
          </cell>
          <cell r="C3">
            <v>2</v>
          </cell>
          <cell r="D3">
            <v>40</v>
          </cell>
        </row>
        <row r="4">
          <cell r="A4" t="str">
            <v>Belgium</v>
          </cell>
          <cell r="B4" t="str">
            <v>Belgique</v>
          </cell>
          <cell r="C4">
            <v>3</v>
          </cell>
          <cell r="D4">
            <v>56</v>
          </cell>
        </row>
        <row r="5">
          <cell r="A5" t="str">
            <v>Belgium (Fl.)</v>
          </cell>
          <cell r="B5" t="str">
            <v>Belgique (Fl.)</v>
          </cell>
        </row>
        <row r="6">
          <cell r="A6" t="str">
            <v>Belgium (Fr.)</v>
          </cell>
          <cell r="B6" t="str">
            <v>Belgique (Fr.)</v>
          </cell>
        </row>
        <row r="7">
          <cell r="A7" t="str">
            <v>Canada</v>
          </cell>
          <cell r="B7" t="str">
            <v>Canada</v>
          </cell>
          <cell r="C7">
            <v>4</v>
          </cell>
          <cell r="D7">
            <v>124</v>
          </cell>
        </row>
        <row r="8">
          <cell r="A8" t="str">
            <v>Czech Republic</v>
          </cell>
          <cell r="B8" t="str">
            <v>Rép. tchèque</v>
          </cell>
          <cell r="C8">
            <v>5</v>
          </cell>
          <cell r="D8">
            <v>203</v>
          </cell>
        </row>
        <row r="9">
          <cell r="A9" t="str">
            <v>Denmark</v>
          </cell>
          <cell r="B9" t="str">
            <v>Danemark</v>
          </cell>
          <cell r="C9">
            <v>6</v>
          </cell>
          <cell r="D9">
            <v>208</v>
          </cell>
        </row>
        <row r="10">
          <cell r="A10" t="str">
            <v>Finland</v>
          </cell>
          <cell r="B10" t="str">
            <v>Finlande</v>
          </cell>
          <cell r="C10">
            <v>7</v>
          </cell>
          <cell r="D10">
            <v>246</v>
          </cell>
        </row>
        <row r="11">
          <cell r="A11" t="str">
            <v>France</v>
          </cell>
          <cell r="B11" t="str">
            <v>France</v>
          </cell>
          <cell r="C11">
            <v>8</v>
          </cell>
          <cell r="D11">
            <v>250</v>
          </cell>
        </row>
        <row r="12">
          <cell r="A12" t="str">
            <v>Germany</v>
          </cell>
          <cell r="B12" t="str">
            <v>Allemagne</v>
          </cell>
          <cell r="C12">
            <v>9</v>
          </cell>
          <cell r="D12">
            <v>276</v>
          </cell>
        </row>
        <row r="13">
          <cell r="A13" t="str">
            <v>Greece</v>
          </cell>
          <cell r="B13" t="str">
            <v>Grèce</v>
          </cell>
          <cell r="C13">
            <v>10</v>
          </cell>
          <cell r="D13">
            <v>300</v>
          </cell>
        </row>
        <row r="14">
          <cell r="A14" t="str">
            <v>Hungary</v>
          </cell>
          <cell r="B14" t="str">
            <v>Hongrie</v>
          </cell>
          <cell r="C14">
            <v>11</v>
          </cell>
          <cell r="D14">
            <v>348</v>
          </cell>
        </row>
        <row r="15">
          <cell r="A15" t="str">
            <v>Iceland</v>
          </cell>
          <cell r="B15" t="str">
            <v>Islande</v>
          </cell>
          <cell r="C15">
            <v>12</v>
          </cell>
          <cell r="D15">
            <v>352</v>
          </cell>
        </row>
        <row r="16">
          <cell r="A16" t="str">
            <v>Ireland</v>
          </cell>
          <cell r="B16" t="str">
            <v>Irlande</v>
          </cell>
          <cell r="C16">
            <v>13</v>
          </cell>
          <cell r="D16">
            <v>372</v>
          </cell>
        </row>
        <row r="17">
          <cell r="A17" t="str">
            <v>Italy</v>
          </cell>
          <cell r="B17" t="str">
            <v>Italie</v>
          </cell>
          <cell r="C17">
            <v>14</v>
          </cell>
          <cell r="D17">
            <v>380</v>
          </cell>
        </row>
        <row r="18">
          <cell r="A18" t="str">
            <v>Japan</v>
          </cell>
          <cell r="B18" t="str">
            <v>Japon</v>
          </cell>
          <cell r="C18">
            <v>15</v>
          </cell>
          <cell r="D18">
            <v>392</v>
          </cell>
        </row>
        <row r="19">
          <cell r="A19" t="str">
            <v>Korea</v>
          </cell>
          <cell r="B19" t="str">
            <v>Corée</v>
          </cell>
          <cell r="C19">
            <v>16</v>
          </cell>
          <cell r="D19">
            <v>407</v>
          </cell>
        </row>
        <row r="20">
          <cell r="A20" t="str">
            <v>Luxembourg</v>
          </cell>
          <cell r="B20" t="str">
            <v>Luxembourg</v>
          </cell>
          <cell r="C20">
            <v>17</v>
          </cell>
          <cell r="D20">
            <v>442</v>
          </cell>
        </row>
        <row r="21">
          <cell r="A21" t="str">
            <v>Mexico</v>
          </cell>
          <cell r="B21" t="str">
            <v>Mexique</v>
          </cell>
          <cell r="C21">
            <v>18</v>
          </cell>
          <cell r="D21">
            <v>484</v>
          </cell>
        </row>
        <row r="22">
          <cell r="A22" t="str">
            <v>Netherlands</v>
          </cell>
          <cell r="B22" t="str">
            <v>Pays-Bas</v>
          </cell>
          <cell r="C22">
            <v>19</v>
          </cell>
          <cell r="D22">
            <v>528</v>
          </cell>
        </row>
        <row r="23">
          <cell r="A23" t="str">
            <v>New Zealand</v>
          </cell>
          <cell r="B23" t="str">
            <v>Nouvelle-Zélande</v>
          </cell>
          <cell r="C23">
            <v>20</v>
          </cell>
          <cell r="D23">
            <v>554</v>
          </cell>
        </row>
        <row r="24">
          <cell r="A24" t="str">
            <v>Norway</v>
          </cell>
          <cell r="B24" t="str">
            <v>Norvège</v>
          </cell>
          <cell r="C24">
            <v>21</v>
          </cell>
          <cell r="D24">
            <v>578</v>
          </cell>
        </row>
        <row r="25">
          <cell r="A25" t="str">
            <v>Poland</v>
          </cell>
          <cell r="B25" t="str">
            <v>Pologne</v>
          </cell>
          <cell r="C25">
            <v>22</v>
          </cell>
          <cell r="D25">
            <v>616</v>
          </cell>
        </row>
        <row r="26">
          <cell r="A26" t="str">
            <v>Portugal</v>
          </cell>
          <cell r="B26" t="str">
            <v>Portugal</v>
          </cell>
          <cell r="C26">
            <v>23</v>
          </cell>
          <cell r="D26">
            <v>620</v>
          </cell>
        </row>
        <row r="27">
          <cell r="A27" t="str">
            <v>Slovak Republic</v>
          </cell>
          <cell r="B27" t="str">
            <v>Rép. slovaque</v>
          </cell>
          <cell r="C27">
            <v>24</v>
          </cell>
          <cell r="D27">
            <v>703</v>
          </cell>
        </row>
        <row r="28">
          <cell r="A28" t="str">
            <v>Spain</v>
          </cell>
          <cell r="B28" t="str">
            <v>Espagne</v>
          </cell>
          <cell r="C28">
            <v>25</v>
          </cell>
          <cell r="D28">
            <v>724</v>
          </cell>
        </row>
        <row r="29">
          <cell r="A29" t="str">
            <v>Sweden</v>
          </cell>
          <cell r="B29" t="str">
            <v>Suède</v>
          </cell>
          <cell r="C29">
            <v>26</v>
          </cell>
          <cell r="D29">
            <v>752</v>
          </cell>
        </row>
        <row r="30">
          <cell r="A30" t="str">
            <v>Switzerland</v>
          </cell>
          <cell r="B30" t="str">
            <v>Suisse</v>
          </cell>
          <cell r="C30">
            <v>27</v>
          </cell>
          <cell r="D30">
            <v>756</v>
          </cell>
        </row>
        <row r="31">
          <cell r="A31" t="str">
            <v>Turkey</v>
          </cell>
          <cell r="B31" t="str">
            <v>Turquie</v>
          </cell>
          <cell r="C31">
            <v>28</v>
          </cell>
          <cell r="D31">
            <v>792</v>
          </cell>
        </row>
        <row r="32">
          <cell r="A32" t="str">
            <v>United Kingdom</v>
          </cell>
          <cell r="B32" t="str">
            <v>Royaume-Uni</v>
          </cell>
          <cell r="C32">
            <v>29</v>
          </cell>
          <cell r="D32">
            <v>826</v>
          </cell>
        </row>
        <row r="33">
          <cell r="A33" t="str">
            <v>United Kingdom (England)</v>
          </cell>
          <cell r="B33" t="str">
            <v>Royaume-Uni (Angleterre)</v>
          </cell>
        </row>
        <row r="34">
          <cell r="A34" t="str">
            <v>United States</v>
          </cell>
          <cell r="B34" t="str">
            <v>États-Unis</v>
          </cell>
          <cell r="C34">
            <v>30</v>
          </cell>
          <cell r="D34">
            <v>840</v>
          </cell>
        </row>
        <row r="35">
          <cell r="A35" t="str">
            <v xml:space="preserve">Other G20 </v>
          </cell>
          <cell r="B35" t="str">
            <v>Autres G20</v>
          </cell>
        </row>
        <row r="36">
          <cell r="A36" t="str">
            <v>OECD average</v>
          </cell>
          <cell r="B36" t="str">
            <v>Moyenne de l'OCDE</v>
          </cell>
          <cell r="C36">
            <v>31</v>
          </cell>
          <cell r="D36">
            <v>0</v>
          </cell>
        </row>
        <row r="37">
          <cell r="A37" t="str">
            <v>OECD total</v>
          </cell>
          <cell r="B37" t="str">
            <v>Total de l'OCDE</v>
          </cell>
        </row>
        <row r="38">
          <cell r="A38" t="str">
            <v>Other countries</v>
          </cell>
          <cell r="B38" t="str">
            <v>Autres pays</v>
          </cell>
        </row>
        <row r="39">
          <cell r="A39" t="str">
            <v>EU21 average</v>
          </cell>
          <cell r="B39" t="str">
            <v>Moyenne de l'UE21</v>
          </cell>
          <cell r="C39">
            <v>32</v>
          </cell>
          <cell r="D39">
            <v>0</v>
          </cell>
        </row>
        <row r="40">
          <cell r="A40" t="str">
            <v>Brazil</v>
          </cell>
          <cell r="B40" t="str">
            <v>Brésil</v>
          </cell>
          <cell r="C40">
            <v>33</v>
          </cell>
          <cell r="D40">
            <v>76</v>
          </cell>
        </row>
        <row r="41">
          <cell r="A41" t="str">
            <v>Chile</v>
          </cell>
          <cell r="B41" t="str">
            <v>Chili</v>
          </cell>
          <cell r="C41">
            <v>34</v>
          </cell>
          <cell r="D41">
            <v>152</v>
          </cell>
        </row>
        <row r="42">
          <cell r="A42" t="str">
            <v>Estonia</v>
          </cell>
          <cell r="B42" t="str">
            <v>Estonie</v>
          </cell>
          <cell r="C42">
            <v>35</v>
          </cell>
          <cell r="D42">
            <v>228</v>
          </cell>
        </row>
        <row r="43">
          <cell r="A43" t="str">
            <v>Israel</v>
          </cell>
          <cell r="B43" t="str">
            <v>Israël</v>
          </cell>
          <cell r="C43">
            <v>36</v>
          </cell>
          <cell r="D43">
            <v>376</v>
          </cell>
        </row>
        <row r="44">
          <cell r="A44" t="str">
            <v>Russian Federation</v>
          </cell>
          <cell r="B44" t="str">
            <v>Fédération de Russie</v>
          </cell>
          <cell r="C44">
            <v>37</v>
          </cell>
          <cell r="D44">
            <v>643</v>
          </cell>
        </row>
        <row r="45">
          <cell r="A45" t="str">
            <v>Argentina</v>
          </cell>
          <cell r="B45" t="str">
            <v>Argentine</v>
          </cell>
        </row>
        <row r="46">
          <cell r="A46" t="str">
            <v>China</v>
          </cell>
          <cell r="B46" t="str">
            <v>Chine</v>
          </cell>
        </row>
        <row r="47">
          <cell r="A47" t="str">
            <v>India</v>
          </cell>
          <cell r="B47" t="str">
            <v>Inde</v>
          </cell>
        </row>
        <row r="48">
          <cell r="A48" t="str">
            <v>Saudi Arabia</v>
          </cell>
          <cell r="B48" t="str">
            <v>Arabie saoudite</v>
          </cell>
        </row>
        <row r="49">
          <cell r="A49" t="str">
            <v>South Africa</v>
          </cell>
          <cell r="B49" t="str">
            <v>Afrique du Sud</v>
          </cell>
        </row>
        <row r="50">
          <cell r="A50" t="str">
            <v>Slovenia</v>
          </cell>
          <cell r="B50" t="str">
            <v>Slovénie</v>
          </cell>
          <cell r="C50">
            <v>38</v>
          </cell>
          <cell r="D50">
            <v>705</v>
          </cell>
        </row>
        <row r="51">
          <cell r="A51" t="str">
            <v>Chinese Taipei</v>
          </cell>
          <cell r="B51" t="str">
            <v>Taipei chinois</v>
          </cell>
        </row>
        <row r="52">
          <cell r="A52" t="str">
            <v>Hong Kong-China</v>
          </cell>
          <cell r="B52" t="str">
            <v>Hong-Kong (Chine)</v>
          </cell>
        </row>
        <row r="53">
          <cell r="A53" t="str">
            <v>Indonesia</v>
          </cell>
          <cell r="B53" t="str">
            <v>Indonésie</v>
          </cell>
        </row>
        <row r="54">
          <cell r="A54" t="str">
            <v>Country average</v>
          </cell>
          <cell r="B54" t="str">
            <v>Moyenne des pays</v>
          </cell>
        </row>
        <row r="55">
          <cell r="A55" t="str">
            <v>Partner countries</v>
          </cell>
          <cell r="B55" t="str">
            <v>Pays partenaires</v>
          </cell>
        </row>
      </sheetData>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T_A3.1"/>
      <sheetName val="T_A3.2"/>
      <sheetName val="T_A3.2a (Web)"/>
      <sheetName val="T_A3.3"/>
      <sheetName val="T_A3.4"/>
      <sheetName val="T_A3.4 (calcul)"/>
      <sheetName val="T_A3.5 (Web)"/>
      <sheetName val="Data C_A3.1"/>
      <sheetName val="C_A3.1"/>
      <sheetName val="Data C_A3.2"/>
      <sheetName val="C_A3.2"/>
      <sheetName val="Data C_A3.3"/>
      <sheetName val="C_A3.3"/>
      <sheetName val="Country"/>
      <sheetName val="T_Extracted Texts_8 June"/>
      <sheetName val="Extracted Texts"/>
      <sheetName val="C_Extracted Texts_8 June"/>
      <sheetName val="T_A3.3 French"/>
    </sheetNames>
    <sheetDataSet>
      <sheetData sheetId="0"/>
      <sheetData sheetId="1">
        <row r="11">
          <cell r="A11" t="str">
            <v>Australia</v>
          </cell>
          <cell r="B11">
            <v>1</v>
          </cell>
          <cell r="C11">
            <v>15.690163480224586</v>
          </cell>
          <cell r="D11">
            <v>13.908624245406241</v>
          </cell>
          <cell r="E11">
            <v>17.516758884540664</v>
          </cell>
          <cell r="F11">
            <v>10.751339817341611</v>
          </cell>
          <cell r="G11">
            <v>9.8137551240384884</v>
          </cell>
          <cell r="H11">
            <v>11.741535481594758</v>
          </cell>
          <cell r="I11">
            <v>7.9168300705360872</v>
          </cell>
          <cell r="J11">
            <v>49.990361285465973</v>
          </cell>
          <cell r="K11">
            <v>41.355972222428854</v>
          </cell>
          <cell r="L11">
            <v>58.993323824500955</v>
          </cell>
          <cell r="M11">
            <v>42.513604009722336</v>
          </cell>
          <cell r="N11">
            <v>35.391819966212047</v>
          </cell>
          <cell r="O11">
            <v>50.015385168307148</v>
          </cell>
          <cell r="P11">
            <v>28.622446721071469</v>
          </cell>
          <cell r="Q11">
            <v>1.8516370992795173</v>
          </cell>
          <cell r="R11">
            <v>1.8533463192373667</v>
          </cell>
          <cell r="S11">
            <v>1.8505188050197385</v>
          </cell>
          <cell r="T11">
            <v>0.98225372851698545</v>
          </cell>
          <cell r="U11">
            <v>1.0016872374319246</v>
          </cell>
          <cell r="V11">
            <v>0.96360221344575481</v>
          </cell>
        </row>
        <row r="12">
          <cell r="A12" t="str">
            <v>Austria</v>
          </cell>
          <cell r="B12" t="str">
            <v/>
          </cell>
          <cell r="C12">
            <v>12.307199375487899</v>
          </cell>
          <cell r="D12">
            <v>13.1632046563175</v>
          </cell>
          <cell r="E12">
            <v>11.456564202547501</v>
          </cell>
          <cell r="F12">
            <v>7.9701760699082884</v>
          </cell>
          <cell r="G12">
            <v>8.655575710802573</v>
          </cell>
          <cell r="H12">
            <v>7.2935251205491962</v>
          </cell>
          <cell r="I12">
            <v>7.8397820579247703</v>
          </cell>
          <cell r="J12">
            <v>29.672187449270499</v>
          </cell>
          <cell r="K12">
            <v>25.404232702457701</v>
          </cell>
          <cell r="L12">
            <v>34.020096539917802</v>
          </cell>
          <cell r="M12">
            <v>24.741705620361973</v>
          </cell>
          <cell r="N12">
            <v>20.385520029337837</v>
          </cell>
          <cell r="O12">
            <v>29.181101182686909</v>
          </cell>
          <cell r="P12">
            <v>21.856104102805631</v>
          </cell>
          <cell r="Q12">
            <v>2.2261673941896598</v>
          </cell>
          <cell r="R12">
            <v>2.5370128264018899</v>
          </cell>
          <cell r="S12">
            <v>1.8906816404861799</v>
          </cell>
          <cell r="T12">
            <v>1.628280646046756</v>
          </cell>
          <cell r="U12">
            <v>1.8422939246823276</v>
          </cell>
          <cell r="V12">
            <v>1.4121644176097337</v>
          </cell>
        </row>
        <row r="13">
          <cell r="A13" t="str">
            <v>Belgium</v>
          </cell>
          <cell r="B13" t="str">
            <v/>
          </cell>
          <cell r="C13" t="str">
            <v>m</v>
          </cell>
          <cell r="D13" t="str">
            <v>m</v>
          </cell>
          <cell r="E13" t="str">
            <v>m</v>
          </cell>
          <cell r="F13" t="str">
            <v>m</v>
          </cell>
          <cell r="G13" t="str">
            <v>m</v>
          </cell>
          <cell r="H13" t="str">
            <v>m</v>
          </cell>
          <cell r="I13" t="str">
            <v>m</v>
          </cell>
          <cell r="J13" t="str">
            <v>m</v>
          </cell>
          <cell r="K13" t="str">
            <v>m</v>
          </cell>
          <cell r="L13" t="str">
            <v>m</v>
          </cell>
          <cell r="M13" t="str">
            <v>m</v>
          </cell>
          <cell r="N13" t="str">
            <v>m</v>
          </cell>
          <cell r="O13" t="str">
            <v>m</v>
          </cell>
          <cell r="P13" t="str">
            <v>m</v>
          </cell>
          <cell r="Q13">
            <v>1.49370530376658</v>
          </cell>
          <cell r="R13">
            <v>1.73065474784318</v>
          </cell>
          <cell r="S13">
            <v>1.2810833765866101</v>
          </cell>
          <cell r="T13">
            <v>1.1680512540210832</v>
          </cell>
          <cell r="U13">
            <v>1.2784578912838609</v>
          </cell>
          <cell r="V13">
            <v>1.0564717974327589</v>
          </cell>
        </row>
        <row r="14">
          <cell r="A14" t="str">
            <v>Canada</v>
          </cell>
          <cell r="B14">
            <v>1</v>
          </cell>
          <cell r="C14">
            <v>28.791388841460201</v>
          </cell>
          <cell r="D14">
            <v>23.4101750405605</v>
          </cell>
          <cell r="E14">
            <v>34.369630159282003</v>
          </cell>
          <cell r="F14">
            <v>22.159252377144249</v>
          </cell>
          <cell r="G14">
            <v>18.527363417151037</v>
          </cell>
          <cell r="H14">
            <v>25.96328273840577</v>
          </cell>
          <cell r="I14">
            <v>20.892901805204964</v>
          </cell>
          <cell r="J14">
            <v>36.280133104709499</v>
          </cell>
          <cell r="K14">
            <v>28.003081027371099</v>
          </cell>
          <cell r="L14">
            <v>44.9559775412921</v>
          </cell>
          <cell r="M14">
            <v>32.953388985926367</v>
          </cell>
          <cell r="N14">
            <v>25.51974971560962</v>
          </cell>
          <cell r="O14">
            <v>40.773707069878789</v>
          </cell>
          <cell r="P14">
            <v>30.750982174112245</v>
          </cell>
          <cell r="Q14">
            <v>1.18836092637955</v>
          </cell>
          <cell r="R14">
            <v>1.31097567024831</v>
          </cell>
          <cell r="S14">
            <v>1.0464090039234899</v>
          </cell>
          <cell r="T14">
            <v>0.73474616475588894</v>
          </cell>
          <cell r="U14">
            <v>0.81755806175703971</v>
          </cell>
          <cell r="V14">
            <v>0.65160110028437324</v>
          </cell>
        </row>
        <row r="15">
          <cell r="A15" t="str">
            <v>Chile</v>
          </cell>
          <cell r="B15" t="str">
            <v/>
          </cell>
          <cell r="C15" t="str">
            <v>m</v>
          </cell>
          <cell r="D15" t="str">
            <v>m</v>
          </cell>
          <cell r="E15" t="str">
            <v>m</v>
          </cell>
          <cell r="F15" t="str">
            <v>m</v>
          </cell>
          <cell r="G15" t="str">
            <v>m</v>
          </cell>
          <cell r="H15" t="str">
            <v>m</v>
          </cell>
          <cell r="I15" t="str">
            <v>m</v>
          </cell>
          <cell r="J15" t="str">
            <v>m</v>
          </cell>
          <cell r="K15" t="str">
            <v>m</v>
          </cell>
          <cell r="L15" t="str">
            <v>m</v>
          </cell>
          <cell r="M15" t="str">
            <v>m</v>
          </cell>
          <cell r="N15" t="str">
            <v>m</v>
          </cell>
          <cell r="O15" t="str">
            <v>m</v>
          </cell>
          <cell r="P15" t="str">
            <v>m</v>
          </cell>
          <cell r="Q15">
            <v>0.174154619026063</v>
          </cell>
          <cell r="R15">
            <v>0.19638715644999999</v>
          </cell>
          <cell r="S15">
            <v>0.16510959149135199</v>
          </cell>
          <cell r="T15">
            <v>0.13761261460632576</v>
          </cell>
          <cell r="U15">
            <v>0.14733086815190732</v>
          </cell>
          <cell r="V15">
            <v>0.12730367888506383</v>
          </cell>
        </row>
        <row r="16">
          <cell r="A16" t="str">
            <v>Czech Republic</v>
          </cell>
          <cell r="C16">
            <v>4.5514152277876203</v>
          </cell>
          <cell r="D16">
            <v>2.4501860397241599</v>
          </cell>
          <cell r="E16">
            <v>6.7987808368318703</v>
          </cell>
          <cell r="F16">
            <v>3.8917731193892071</v>
          </cell>
          <cell r="G16">
            <v>2.025273874559077</v>
          </cell>
          <cell r="H16">
            <v>5.8874459813969331</v>
          </cell>
          <cell r="I16" t="str">
            <v>m</v>
          </cell>
          <cell r="J16">
            <v>38.113217401154799</v>
          </cell>
          <cell r="K16">
            <v>27.662743393110102</v>
          </cell>
          <cell r="L16">
            <v>49.325361607226903</v>
          </cell>
          <cell r="M16">
            <v>31.214192253936535</v>
          </cell>
          <cell r="N16">
            <v>22.575504093078056</v>
          </cell>
          <cell r="O16">
            <v>40.50714011833287</v>
          </cell>
          <cell r="P16" t="str">
            <v>m</v>
          </cell>
          <cell r="Q16">
            <v>1.2920036033640001</v>
          </cell>
          <cell r="R16">
            <v>1.42491395954</v>
          </cell>
          <cell r="S16">
            <v>0.964557500931297</v>
          </cell>
          <cell r="T16">
            <v>0.36692004764126268</v>
          </cell>
          <cell r="U16">
            <v>1.1133781491198194</v>
          </cell>
          <cell r="V16">
            <v>0.77532078567946272</v>
          </cell>
        </row>
        <row r="17">
          <cell r="A17" t="str">
            <v>Denmark</v>
          </cell>
          <cell r="C17">
            <v>8.9767633536942597</v>
          </cell>
          <cell r="D17">
            <v>9.2368642858073198</v>
          </cell>
          <cell r="E17">
            <v>8.7308885394312092</v>
          </cell>
          <cell r="F17">
            <v>7.4941933439427757</v>
          </cell>
          <cell r="G17">
            <v>7.493385525824654</v>
          </cell>
          <cell r="H17">
            <v>7.5109769006088349</v>
          </cell>
          <cell r="I17">
            <v>6.4632587409458448</v>
          </cell>
          <cell r="J17">
            <v>49.995781197963801</v>
          </cell>
          <cell r="K17">
            <v>37.863440034058002</v>
          </cell>
          <cell r="L17">
            <v>62.412398965431102</v>
          </cell>
          <cell r="M17">
            <v>41.646750567508221</v>
          </cell>
          <cell r="N17">
            <v>31.3718557748427</v>
          </cell>
          <cell r="O17">
            <v>52.189070388743076</v>
          </cell>
          <cell r="P17">
            <v>38.099822609637762</v>
          </cell>
          <cell r="Q17">
            <v>1.9663581292135099</v>
          </cell>
          <cell r="R17">
            <v>2.1572414416246</v>
          </cell>
          <cell r="S17">
            <v>1.76980106755308</v>
          </cell>
          <cell r="T17">
            <v>1.3816805537281518</v>
          </cell>
          <cell r="U17">
            <v>1.6800817811818149</v>
          </cell>
          <cell r="V17">
            <v>1.0820062471985932</v>
          </cell>
        </row>
        <row r="18">
          <cell r="A18" t="str">
            <v>Estonia</v>
          </cell>
          <cell r="C18" t="str">
            <v>m</v>
          </cell>
          <cell r="D18" t="str">
            <v>m</v>
          </cell>
          <cell r="E18" t="str">
            <v>m</v>
          </cell>
          <cell r="F18" t="str">
            <v>m</v>
          </cell>
          <cell r="G18" t="str">
            <v>m</v>
          </cell>
          <cell r="H18" t="str">
            <v>m</v>
          </cell>
          <cell r="I18" t="str">
            <v>m</v>
          </cell>
          <cell r="J18" t="str">
            <v>m</v>
          </cell>
          <cell r="K18" t="str">
            <v>m</v>
          </cell>
          <cell r="L18" t="str">
            <v>m</v>
          </cell>
          <cell r="M18" t="str">
            <v>m</v>
          </cell>
          <cell r="N18" t="str">
            <v>m</v>
          </cell>
          <cell r="O18" t="str">
            <v>m</v>
          </cell>
          <cell r="P18" t="str">
            <v>m</v>
          </cell>
          <cell r="Q18">
            <v>0.92128313529317196</v>
          </cell>
          <cell r="R18">
            <v>0.88832758952843704</v>
          </cell>
          <cell r="S18">
            <v>0.99498183076656899</v>
          </cell>
          <cell r="T18">
            <v>0.15713256824619287</v>
          </cell>
          <cell r="U18">
            <v>0.15688067011356435</v>
          </cell>
          <cell r="V18">
            <v>0.15736258691433491</v>
          </cell>
        </row>
        <row r="19">
          <cell r="A19" t="str">
            <v>Finland</v>
          </cell>
          <cell r="C19">
            <v>8.7480259793569506E-2</v>
          </cell>
          <cell r="D19">
            <v>0.161454386260872</v>
          </cell>
          <cell r="E19">
            <v>9.6269758012594905E-3</v>
          </cell>
          <cell r="F19" t="str">
            <v>m</v>
          </cell>
          <cell r="G19">
            <v>1.1579434923575729E-2</v>
          </cell>
          <cell r="H19" t="str">
            <v>m</v>
          </cell>
          <cell r="I19" t="str">
            <v>n</v>
          </cell>
          <cell r="J19">
            <v>48.944857342964802</v>
          </cell>
          <cell r="K19">
            <v>40.812119182842601</v>
          </cell>
          <cell r="L19">
            <v>57.452812664560298</v>
          </cell>
          <cell r="M19">
            <v>37.003375816248756</v>
          </cell>
          <cell r="N19">
            <v>30.867130317838026</v>
          </cell>
          <cell r="O19">
            <v>43.427413421626014</v>
          </cell>
          <cell r="P19" t="str">
            <v>m</v>
          </cell>
          <cell r="Q19">
            <v>2.349879247221756</v>
          </cell>
          <cell r="R19">
            <v>2.1680333592562095</v>
          </cell>
          <cell r="S19">
            <v>2.5399804917738118</v>
          </cell>
          <cell r="T19">
            <v>1.0353938433191665</v>
          </cell>
          <cell r="U19">
            <v>1.0668573032283719</v>
          </cell>
          <cell r="V19">
            <v>1.0022484325299679</v>
          </cell>
        </row>
        <row r="20">
          <cell r="A20" t="str">
            <v>France</v>
          </cell>
          <cell r="B20">
            <v>1</v>
          </cell>
          <cell r="C20" t="str">
            <v>m</v>
          </cell>
          <cell r="D20" t="str">
            <v>m</v>
          </cell>
          <cell r="E20" t="str">
            <v>m</v>
          </cell>
          <cell r="F20" t="str">
            <v>m</v>
          </cell>
          <cell r="G20" t="str">
            <v>m</v>
          </cell>
          <cell r="H20" t="str">
            <v>m</v>
          </cell>
          <cell r="I20" t="str">
            <v>m</v>
          </cell>
          <cell r="J20" t="str">
            <v>m</v>
          </cell>
          <cell r="K20" t="str">
            <v>m</v>
          </cell>
          <cell r="L20" t="str">
            <v>m</v>
          </cell>
          <cell r="M20" t="str">
            <v>m</v>
          </cell>
          <cell r="N20" t="str">
            <v>m</v>
          </cell>
          <cell r="O20" t="str">
            <v>m</v>
          </cell>
          <cell r="P20" t="str">
            <v>m</v>
          </cell>
          <cell r="Q20" t="str">
            <v>m</v>
          </cell>
          <cell r="R20" t="str">
            <v>m</v>
          </cell>
          <cell r="S20" t="str">
            <v>m</v>
          </cell>
          <cell r="T20" t="str">
            <v>m</v>
          </cell>
          <cell r="U20" t="str">
            <v>m</v>
          </cell>
          <cell r="V20" t="str">
            <v>m</v>
          </cell>
        </row>
        <row r="21">
          <cell r="A21" t="str">
            <v>Germany</v>
          </cell>
          <cell r="C21">
            <v>13.942784734925301</v>
          </cell>
          <cell r="D21">
            <v>8.7065378095650594</v>
          </cell>
          <cell r="E21">
            <v>19.400341321571702</v>
          </cell>
          <cell r="F21" t="str">
            <v>m</v>
          </cell>
          <cell r="G21" t="str">
            <v>m</v>
          </cell>
          <cell r="H21" t="str">
            <v>m</v>
          </cell>
          <cell r="I21" t="str">
            <v>m</v>
          </cell>
          <cell r="J21">
            <v>29.870472410262799</v>
          </cell>
          <cell r="K21">
            <v>28.2551713574396</v>
          </cell>
          <cell r="L21">
            <v>31.5630818774891</v>
          </cell>
          <cell r="M21">
            <v>25.465770669929643</v>
          </cell>
          <cell r="N21">
            <v>23.538757163851791</v>
          </cell>
          <cell r="O21">
            <v>27.4774136884622</v>
          </cell>
          <cell r="P21">
            <v>24.29623011057738</v>
          </cell>
          <cell r="Q21">
            <v>2.5982568167146201</v>
          </cell>
          <cell r="R21">
            <v>2.8024687856653201</v>
          </cell>
          <cell r="S21">
            <v>2.25864830861198</v>
          </cell>
          <cell r="T21">
            <v>2.0727110194791925</v>
          </cell>
          <cell r="U21">
            <v>2.2314626330086678</v>
          </cell>
          <cell r="V21">
            <v>1.9104048514093002</v>
          </cell>
        </row>
        <row r="22">
          <cell r="A22" t="str">
            <v>Greece</v>
          </cell>
          <cell r="C22" t="str">
            <v>m</v>
          </cell>
          <cell r="D22" t="str">
            <v>m</v>
          </cell>
          <cell r="E22" t="str">
            <v>m</v>
          </cell>
          <cell r="F22" t="str">
            <v>m</v>
          </cell>
          <cell r="G22" t="str">
            <v>m</v>
          </cell>
          <cell r="H22" t="str">
            <v>m</v>
          </cell>
          <cell r="I22" t="str">
            <v>m</v>
          </cell>
          <cell r="J22" t="str">
            <v>m</v>
          </cell>
          <cell r="K22" t="str">
            <v>m</v>
          </cell>
          <cell r="L22" t="str">
            <v>m</v>
          </cell>
          <cell r="M22" t="str">
            <v>m</v>
          </cell>
          <cell r="N22" t="str">
            <v>m</v>
          </cell>
          <cell r="O22" t="str">
            <v>m</v>
          </cell>
          <cell r="P22" t="str">
            <v>m</v>
          </cell>
          <cell r="Q22">
            <v>1.2762873292532599</v>
          </cell>
          <cell r="R22">
            <v>1.22860825490717</v>
          </cell>
          <cell r="S22">
            <v>0.95756488348418201</v>
          </cell>
          <cell r="T22">
            <v>0.85559417969910301</v>
          </cell>
          <cell r="U22">
            <v>0.94503486801428593</v>
          </cell>
          <cell r="V22">
            <v>0.75401863976426264</v>
          </cell>
        </row>
        <row r="23">
          <cell r="A23" t="str">
            <v>Hungary</v>
          </cell>
          <cell r="C23">
            <v>5.5118707748764804</v>
          </cell>
          <cell r="D23">
            <v>3.0500298208535801</v>
          </cell>
          <cell r="E23">
            <v>8.0830503965474794</v>
          </cell>
          <cell r="F23">
            <v>4.900872429327606</v>
          </cell>
          <cell r="G23">
            <v>2.837375828238633</v>
          </cell>
          <cell r="H23">
            <v>7.0594647904446193</v>
          </cell>
          <cell r="I23" t="str">
            <v>m</v>
          </cell>
          <cell r="J23">
            <v>31.250037558123701</v>
          </cell>
          <cell r="K23">
            <v>22.767608673047299</v>
          </cell>
          <cell r="L23">
            <v>40.082301346666803</v>
          </cell>
          <cell r="M23">
            <v>26.911664104178985</v>
          </cell>
          <cell r="N23">
            <v>19.866890266776689</v>
          </cell>
          <cell r="O23">
            <v>34.255470943102537</v>
          </cell>
          <cell r="P23" t="str">
            <v>m</v>
          </cell>
          <cell r="Q23">
            <v>0.81515718175293395</v>
          </cell>
          <cell r="R23">
            <v>0.78135592830829503</v>
          </cell>
          <cell r="S23">
            <v>0.71406283752970301</v>
          </cell>
          <cell r="T23">
            <v>0.50456890898210138</v>
          </cell>
          <cell r="U23">
            <v>0.52484140851459027</v>
          </cell>
          <cell r="V23">
            <v>0.4834052695041528</v>
          </cell>
        </row>
        <row r="24">
          <cell r="A24" t="str">
            <v>Iceland</v>
          </cell>
          <cell r="C24">
            <v>1.94727799810186</v>
          </cell>
          <cell r="D24">
            <v>1.70005891844327</v>
          </cell>
          <cell r="E24">
            <v>2.2125406959610698</v>
          </cell>
          <cell r="F24">
            <v>0.66274947741711721</v>
          </cell>
          <cell r="G24">
            <v>0.58658245863111003</v>
          </cell>
          <cell r="H24">
            <v>0.74634769860337979</v>
          </cell>
          <cell r="I24">
            <v>0.64273346460686898</v>
          </cell>
          <cell r="J24">
            <v>59.783400454277199</v>
          </cell>
          <cell r="K24">
            <v>40.500268927202001</v>
          </cell>
          <cell r="L24">
            <v>79.963467649267002</v>
          </cell>
          <cell r="M24">
            <v>36.490761652332445</v>
          </cell>
          <cell r="N24">
            <v>26.784269609308996</v>
          </cell>
          <cell r="O24">
            <v>46.507971657885093</v>
          </cell>
          <cell r="P24">
            <v>34.478309800939229</v>
          </cell>
          <cell r="Q24">
            <v>0.80075227318629205</v>
          </cell>
          <cell r="R24">
            <v>0.86677645835139105</v>
          </cell>
          <cell r="S24">
            <v>0.73266782672405895</v>
          </cell>
          <cell r="T24">
            <v>0.43220756410627204</v>
          </cell>
          <cell r="U24">
            <v>0.53841858775682183</v>
          </cell>
          <cell r="V24" t="str">
            <v>m</v>
          </cell>
        </row>
        <row r="25">
          <cell r="A25" t="str">
            <v>Ireland</v>
          </cell>
          <cell r="C25">
            <v>21.973810215979402</v>
          </cell>
          <cell r="D25">
            <v>24.1607042281886</v>
          </cell>
          <cell r="E25">
            <v>19.887476150010901</v>
          </cell>
          <cell r="F25">
            <v>15.673224231616006</v>
          </cell>
          <cell r="G25">
            <v>17.674426875442432</v>
          </cell>
          <cell r="H25">
            <v>13.77014166612757</v>
          </cell>
          <cell r="I25">
            <v>14.771524412567567</v>
          </cell>
          <cell r="J25">
            <v>46.864033029644297</v>
          </cell>
          <cell r="K25">
            <v>40.291500250602397</v>
          </cell>
          <cell r="L25">
            <v>53.187950640702901</v>
          </cell>
          <cell r="M25">
            <v>42.055773463966403</v>
          </cell>
          <cell r="N25">
            <v>36.338186218598246</v>
          </cell>
          <cell r="O25">
            <v>47.522345199246033</v>
          </cell>
          <cell r="P25">
            <v>40.430844858239162</v>
          </cell>
          <cell r="Q25">
            <v>1.6023814213869501</v>
          </cell>
          <cell r="R25">
            <v>1.5960773522127401</v>
          </cell>
          <cell r="S25">
            <v>1.4098788083627101</v>
          </cell>
          <cell r="T25">
            <v>1.1148884828655437</v>
          </cell>
          <cell r="U25">
            <v>1.1309955427285363</v>
          </cell>
          <cell r="V25">
            <v>1.0984997457502077</v>
          </cell>
        </row>
        <row r="26">
          <cell r="A26" t="str">
            <v>Israel</v>
          </cell>
          <cell r="B26" t="str">
            <v/>
          </cell>
          <cell r="C26" t="str">
            <v>m</v>
          </cell>
          <cell r="D26" t="str">
            <v>m</v>
          </cell>
          <cell r="E26" t="str">
            <v>m</v>
          </cell>
          <cell r="F26" t="str">
            <v>m</v>
          </cell>
          <cell r="G26" t="str">
            <v>m</v>
          </cell>
          <cell r="H26" t="str">
            <v>m</v>
          </cell>
          <cell r="I26" t="str">
            <v>m</v>
          </cell>
          <cell r="J26">
            <v>36.777720254079</v>
          </cell>
          <cell r="K26">
            <v>30.942236310940299</v>
          </cell>
          <cell r="L26">
            <v>42.777938969725199</v>
          </cell>
          <cell r="M26">
            <v>27.174823423071359</v>
          </cell>
          <cell r="N26">
            <v>21.182779710502629</v>
          </cell>
          <cell r="O26">
            <v>33.326080818762058</v>
          </cell>
          <cell r="P26" t="str">
            <v>m</v>
          </cell>
          <cell r="Q26">
            <v>1.45038275629339</v>
          </cell>
          <cell r="R26">
            <v>1.3835257947038</v>
          </cell>
          <cell r="S26">
            <v>1.4152299111934099</v>
          </cell>
          <cell r="T26">
            <v>8.9492276559981043E-2</v>
          </cell>
          <cell r="U26">
            <v>8.4838956943880661E-2</v>
          </cell>
          <cell r="V26">
            <v>9.3844530747814542E-2</v>
          </cell>
        </row>
        <row r="27">
          <cell r="A27" t="str">
            <v>Italy</v>
          </cell>
          <cell r="C27">
            <v>0.51720453780206699</v>
          </cell>
          <cell r="D27">
            <v>0.52877977560185996</v>
          </cell>
          <cell r="E27">
            <v>0.50515562691828597</v>
          </cell>
          <cell r="F27" t="str">
            <v>m</v>
          </cell>
          <cell r="G27" t="str">
            <v>m</v>
          </cell>
          <cell r="H27" t="str">
            <v>m</v>
          </cell>
          <cell r="I27" t="str">
            <v>m</v>
          </cell>
          <cell r="J27">
            <v>31.546436575681199</v>
          </cell>
          <cell r="K27">
            <v>25.110317362431601</v>
          </cell>
          <cell r="L27">
            <v>38.186221800517998</v>
          </cell>
          <cell r="M27">
            <v>27.102831713598373</v>
          </cell>
          <cell r="N27">
            <v>21.171344138645569</v>
          </cell>
          <cell r="O27">
            <v>33.230817757878974</v>
          </cell>
          <cell r="P27" t="str">
            <v>m</v>
          </cell>
          <cell r="Q27" t="str">
            <v>m</v>
          </cell>
          <cell r="R27" t="str">
            <v>m</v>
          </cell>
          <cell r="S27" t="str">
            <v>m</v>
          </cell>
          <cell r="T27" t="str">
            <v>m</v>
          </cell>
          <cell r="U27" t="str">
            <v>m</v>
          </cell>
          <cell r="V27" t="str">
            <v>m</v>
          </cell>
        </row>
        <row r="28">
          <cell r="A28" t="str">
            <v>Japan</v>
          </cell>
          <cell r="C28">
            <v>24.7938498402556</v>
          </cell>
          <cell r="D28">
            <v>17.9316118935837</v>
          </cell>
          <cell r="E28">
            <v>31.947145187602001</v>
          </cell>
          <cell r="F28" t="str">
            <v>m</v>
          </cell>
          <cell r="G28" t="str">
            <v>m</v>
          </cell>
          <cell r="H28" t="str">
            <v>m</v>
          </cell>
          <cell r="I28" t="str">
            <v>m</v>
          </cell>
          <cell r="J28">
            <v>40.390942028985506</v>
          </cell>
          <cell r="K28">
            <v>44.1799859055673</v>
          </cell>
          <cell r="L28">
            <v>36.381506338553322</v>
          </cell>
          <cell r="M28" t="str">
            <v>m</v>
          </cell>
          <cell r="N28" t="str">
            <v>m</v>
          </cell>
          <cell r="O28" t="str">
            <v>m</v>
          </cell>
          <cell r="P28" t="str">
            <v>m</v>
          </cell>
          <cell r="Q28">
            <v>1.0620481927710801</v>
          </cell>
          <cell r="R28">
            <v>1.48289817232376</v>
          </cell>
          <cell r="S28">
            <v>0.61923076923076903</v>
          </cell>
          <cell r="T28" t="str">
            <v>m</v>
          </cell>
          <cell r="U28" t="str">
            <v>m</v>
          </cell>
          <cell r="V28" t="str">
            <v>m</v>
          </cell>
        </row>
        <row r="29">
          <cell r="A29" t="str">
            <v>Korea</v>
          </cell>
          <cell r="C29" t="str">
            <v>m</v>
          </cell>
          <cell r="D29" t="str">
            <v>m</v>
          </cell>
          <cell r="E29" t="str">
            <v>m</v>
          </cell>
          <cell r="F29" t="str">
            <v>m</v>
          </cell>
          <cell r="G29" t="str">
            <v>m</v>
          </cell>
          <cell r="H29" t="str">
            <v>m</v>
          </cell>
          <cell r="I29" t="str">
            <v>m</v>
          </cell>
          <cell r="J29" t="str">
            <v>m</v>
          </cell>
          <cell r="K29" t="str">
            <v>m</v>
          </cell>
          <cell r="L29" t="str">
            <v>m</v>
          </cell>
          <cell r="M29" t="str">
            <v>m</v>
          </cell>
          <cell r="N29" t="str">
            <v>m</v>
          </cell>
          <cell r="O29" t="str">
            <v>m</v>
          </cell>
          <cell r="P29" t="str">
            <v>m</v>
          </cell>
          <cell r="Q29">
            <v>1.27644695086477</v>
          </cell>
          <cell r="R29">
            <v>1.8136346279798401</v>
          </cell>
          <cell r="S29">
            <v>0.91021892250606795</v>
          </cell>
          <cell r="T29">
            <v>0.43808147316271079</v>
          </cell>
          <cell r="U29">
            <v>0.53129616599559026</v>
          </cell>
          <cell r="V29">
            <v>0.33852756340598689</v>
          </cell>
        </row>
        <row r="30">
          <cell r="A30" t="str">
            <v>Luxembourg</v>
          </cell>
          <cell r="C30" t="str">
            <v>m</v>
          </cell>
          <cell r="D30" t="str">
            <v>m</v>
          </cell>
          <cell r="E30" t="str">
            <v>m</v>
          </cell>
          <cell r="F30" t="str">
            <v>m</v>
          </cell>
          <cell r="G30" t="str">
            <v>m</v>
          </cell>
          <cell r="H30" t="str">
            <v>m</v>
          </cell>
          <cell r="I30" t="str">
            <v>m</v>
          </cell>
          <cell r="J30" t="str">
            <v>m</v>
          </cell>
          <cell r="K30" t="str">
            <v>m</v>
          </cell>
          <cell r="L30" t="str">
            <v>m</v>
          </cell>
          <cell r="M30" t="str">
            <v>m</v>
          </cell>
          <cell r="N30" t="str">
            <v>m</v>
          </cell>
          <cell r="O30" t="str">
            <v>m</v>
          </cell>
          <cell r="P30" t="str">
            <v>m</v>
          </cell>
          <cell r="Q30" t="str">
            <v>m</v>
          </cell>
          <cell r="R30" t="str">
            <v>m</v>
          </cell>
          <cell r="S30" t="str">
            <v>m</v>
          </cell>
          <cell r="T30" t="str">
            <v>m</v>
          </cell>
          <cell r="U30" t="str">
            <v>m</v>
          </cell>
          <cell r="V30" t="str">
            <v>m</v>
          </cell>
        </row>
        <row r="31">
          <cell r="A31" t="str">
            <v>Mexico</v>
          </cell>
          <cell r="C31">
            <v>1.4353231422171899</v>
          </cell>
          <cell r="D31">
            <v>1.58884989294234</v>
          </cell>
          <cell r="E31">
            <v>1.28867594701495</v>
          </cell>
          <cell r="F31">
            <v>1.379057638722839</v>
          </cell>
          <cell r="G31">
            <v>1.5096106150022941</v>
          </cell>
          <cell r="H31">
            <v>1.2538492948922504</v>
          </cell>
          <cell r="I31" t="str">
            <v>m</v>
          </cell>
          <cell r="J31">
            <v>19.819893688667499</v>
          </cell>
          <cell r="K31">
            <v>18.165614575719299</v>
          </cell>
          <cell r="L31">
            <v>21.449371644707899</v>
          </cell>
          <cell r="M31">
            <v>18.343364906810699</v>
          </cell>
          <cell r="N31">
            <v>16.634314336099028</v>
          </cell>
          <cell r="O31">
            <v>20.024545746648116</v>
          </cell>
          <cell r="P31" t="str">
            <v>m</v>
          </cell>
          <cell r="Q31">
            <v>0.22798824637699999</v>
          </cell>
          <cell r="R31">
            <v>0.25681980486200401</v>
          </cell>
          <cell r="S31">
            <v>0.200756683537888</v>
          </cell>
          <cell r="T31" t="str">
            <v>m</v>
          </cell>
          <cell r="U31" t="str">
            <v>m</v>
          </cell>
          <cell r="V31" t="str">
            <v>m</v>
          </cell>
        </row>
        <row r="32">
          <cell r="A32" t="str">
            <v>Netherlands</v>
          </cell>
          <cell r="C32">
            <v>0.46431173714354401</v>
          </cell>
          <cell r="D32">
            <v>0.41924386407794401</v>
          </cell>
          <cell r="E32">
            <v>0.51028775695525097</v>
          </cell>
          <cell r="F32">
            <v>0.29000797043924803</v>
          </cell>
          <cell r="G32">
            <v>0.25464751655941281</v>
          </cell>
          <cell r="H32">
            <v>0.32624700019776376</v>
          </cell>
          <cell r="I32" t="str">
            <v>n</v>
          </cell>
          <cell r="J32">
            <v>41.891177951524199</v>
          </cell>
          <cell r="K32">
            <v>36.573981407304998</v>
          </cell>
          <cell r="L32">
            <v>47.349622697697001</v>
          </cell>
          <cell r="M32">
            <v>38.505657044297728</v>
          </cell>
          <cell r="N32">
            <v>33.197346147119802</v>
          </cell>
          <cell r="O32">
            <v>43.955316347086651</v>
          </cell>
          <cell r="P32">
            <v>36.51343995495295</v>
          </cell>
          <cell r="Q32">
            <v>1.8325268612827199</v>
          </cell>
          <cell r="R32">
            <v>2.1175457986522002</v>
          </cell>
          <cell r="S32">
            <v>1.5457957994893301</v>
          </cell>
          <cell r="T32" t="str">
            <v>m</v>
          </cell>
          <cell r="U32" t="str">
            <v>m</v>
          </cell>
          <cell r="V32" t="str">
            <v>m</v>
          </cell>
        </row>
        <row r="33">
          <cell r="A33" t="str">
            <v>New Zealand</v>
          </cell>
          <cell r="B33" t="str">
            <v/>
          </cell>
          <cell r="C33">
            <v>26.139208056184401</v>
          </cell>
          <cell r="D33">
            <v>22.808000551735201</v>
          </cell>
          <cell r="E33">
            <v>29.2067822117444</v>
          </cell>
          <cell r="F33">
            <v>15.577290456666038</v>
          </cell>
          <cell r="G33">
            <v>15.216931003393446</v>
          </cell>
          <cell r="H33">
            <v>15.952388586135443</v>
          </cell>
          <cell r="I33">
            <v>10.529513407882977</v>
          </cell>
          <cell r="J33">
            <v>47.3713501826022</v>
          </cell>
          <cell r="K33">
            <v>37.929946728547797</v>
          </cell>
          <cell r="L33">
            <v>56.705215309119403</v>
          </cell>
          <cell r="M33">
            <v>34.988854671987461</v>
          </cell>
          <cell r="N33">
            <v>29.421305678279047</v>
          </cell>
          <cell r="O33">
            <v>40.811851067796646</v>
          </cell>
          <cell r="P33">
            <v>27.440053888361678</v>
          </cell>
          <cell r="Q33">
            <v>1.7063757359467899</v>
          </cell>
          <cell r="R33">
            <v>1.61669296861301</v>
          </cell>
          <cell r="S33">
            <v>1.8122308354866501</v>
          </cell>
          <cell r="T33">
            <v>0.90147663876144579</v>
          </cell>
          <cell r="U33">
            <v>0.88955315081046749</v>
          </cell>
          <cell r="V33">
            <v>0.91280489376076646</v>
          </cell>
        </row>
        <row r="34">
          <cell r="A34" t="str">
            <v>Norway</v>
          </cell>
          <cell r="B34" t="str">
            <v/>
          </cell>
          <cell r="C34">
            <v>0.41641352523513198</v>
          </cell>
          <cell r="D34">
            <v>0.32983255442306503</v>
          </cell>
          <cell r="E34">
            <v>0.50695096801637696</v>
          </cell>
          <cell r="F34">
            <v>0.19931403166895703</v>
          </cell>
          <cell r="G34">
            <v>0.1720228255855149</v>
          </cell>
          <cell r="H34">
            <v>0.2277612671354404</v>
          </cell>
          <cell r="I34" t="str">
            <v>n</v>
          </cell>
          <cell r="J34">
            <v>41.770769789298498</v>
          </cell>
          <cell r="K34">
            <v>30.475246861942001</v>
          </cell>
          <cell r="L34">
            <v>53.468070753381497</v>
          </cell>
          <cell r="M34">
            <v>34.421689479277703</v>
          </cell>
          <cell r="N34">
            <v>25.616899499379624</v>
          </cell>
          <cell r="O34">
            <v>43.51800000519556</v>
          </cell>
          <cell r="P34">
            <v>33.724674136753165</v>
          </cell>
          <cell r="Q34">
            <v>1.77735945075881</v>
          </cell>
          <cell r="R34">
            <v>2.10379570369432</v>
          </cell>
          <cell r="S34">
            <v>1.74397873512918</v>
          </cell>
          <cell r="T34">
            <v>0.86726407164980823</v>
          </cell>
          <cell r="U34">
            <v>1.0189363276994203</v>
          </cell>
          <cell r="V34">
            <v>0.71060783177780007</v>
          </cell>
        </row>
        <row r="35">
          <cell r="A35" t="str">
            <v>Poland</v>
          </cell>
          <cell r="C35">
            <v>0.85437318548844998</v>
          </cell>
          <cell r="D35">
            <v>0.27107317715256501</v>
          </cell>
          <cell r="E35">
            <v>1.45880692131295</v>
          </cell>
          <cell r="F35">
            <v>0.74893424978906697</v>
          </cell>
          <cell r="G35">
            <v>0.24146309957416159</v>
          </cell>
          <cell r="H35">
            <v>1.2755984300498948</v>
          </cell>
          <cell r="I35" t="str">
            <v>m</v>
          </cell>
          <cell r="J35">
            <v>55.379634570288303</v>
          </cell>
          <cell r="K35">
            <v>39.275402634902001</v>
          </cell>
          <cell r="L35">
            <v>71.999709501473504</v>
          </cell>
          <cell r="M35">
            <v>47.432504288621331</v>
          </cell>
          <cell r="N35">
            <v>34.321083500739732</v>
          </cell>
          <cell r="O35">
            <v>60.983172682573638</v>
          </cell>
          <cell r="P35">
            <v>47.160114854156497</v>
          </cell>
          <cell r="Q35">
            <v>0.50600262199971902</v>
          </cell>
          <cell r="R35">
            <v>0.50596539822364595</v>
          </cell>
          <cell r="S35">
            <v>0.50604092153301605</v>
          </cell>
          <cell r="T35" t="str">
            <v>m</v>
          </cell>
          <cell r="U35" t="str">
            <v>m</v>
          </cell>
          <cell r="V35" t="str">
            <v>m</v>
          </cell>
        </row>
        <row r="36">
          <cell r="A36" t="str">
            <v>Portugal</v>
          </cell>
          <cell r="C36">
            <v>1.16868645399148E-2</v>
          </cell>
          <cell r="D36">
            <v>9.9962555786850607E-3</v>
          </cell>
          <cell r="E36">
            <v>1.33183026204705E-2</v>
          </cell>
          <cell r="F36" t="str">
            <v>m</v>
          </cell>
          <cell r="G36">
            <v>2.8343466122472119E-3</v>
          </cell>
          <cell r="H36" t="str">
            <v>m</v>
          </cell>
          <cell r="I36" t="str">
            <v>n</v>
          </cell>
          <cell r="J36">
            <v>40.132279535551397</v>
          </cell>
          <cell r="K36">
            <v>30.489069326896999</v>
          </cell>
          <cell r="L36">
            <v>50.188667039405203</v>
          </cell>
          <cell r="M36">
            <v>33.210860068913597</v>
          </cell>
          <cell r="N36">
            <v>23.809047092094907</v>
          </cell>
          <cell r="O36">
            <v>43.022785465924244</v>
          </cell>
          <cell r="P36">
            <v>32.429895929848129</v>
          </cell>
          <cell r="Q36">
            <v>1.79111810881092</v>
          </cell>
          <cell r="R36">
            <v>1.31719346501316</v>
          </cell>
          <cell r="S36">
            <v>2.1911884301389799</v>
          </cell>
          <cell r="T36">
            <v>0.88949931251137404</v>
          </cell>
          <cell r="U36">
            <v>0.5930002116671329</v>
          </cell>
          <cell r="V36">
            <v>1.191990600793311</v>
          </cell>
        </row>
        <row r="37">
          <cell r="A37" t="str">
            <v>Slovak Republic</v>
          </cell>
          <cell r="C37">
            <v>0.89057553626024499</v>
          </cell>
          <cell r="D37">
            <v>0.51448673830221203</v>
          </cell>
          <cell r="E37">
            <v>1.2817377544650499</v>
          </cell>
          <cell r="F37">
            <v>0.68735675572859956</v>
          </cell>
          <cell r="G37">
            <v>0.44236834647213841</v>
          </cell>
          <cell r="H37">
            <v>0.9428595462334235</v>
          </cell>
          <cell r="I37" t="str">
            <v>m</v>
          </cell>
          <cell r="J37">
            <v>49.363104822985697</v>
          </cell>
          <cell r="K37">
            <v>34.126023676076102</v>
          </cell>
          <cell r="L37">
            <v>65.188331292715105</v>
          </cell>
          <cell r="M37">
            <v>38.054165372020918</v>
          </cell>
          <cell r="N37">
            <v>28.236473183910878</v>
          </cell>
          <cell r="O37">
            <v>48.267408864381146</v>
          </cell>
          <cell r="P37">
            <v>37.539920693259262</v>
          </cell>
          <cell r="Q37">
            <v>3.2390746860031299</v>
          </cell>
          <cell r="R37">
            <v>3.1580077286388999</v>
          </cell>
          <cell r="S37">
            <v>3.1704005813527698</v>
          </cell>
          <cell r="T37">
            <v>2.064947647638621</v>
          </cell>
          <cell r="U37">
            <v>2.0631677396233123</v>
          </cell>
          <cell r="V37">
            <v>2.0670104418830983</v>
          </cell>
        </row>
        <row r="38">
          <cell r="A38" t="str">
            <v>Slovenia</v>
          </cell>
          <cell r="B38" t="str">
            <v/>
          </cell>
          <cell r="C38">
            <v>26.0902129170127</v>
          </cell>
          <cell r="D38">
            <v>21.451482701691301</v>
          </cell>
          <cell r="E38">
            <v>31.223789474083102</v>
          </cell>
          <cell r="F38">
            <v>14.441932531571178</v>
          </cell>
          <cell r="G38">
            <v>11.609037105922518</v>
          </cell>
          <cell r="H38">
            <v>17.589235252758883</v>
          </cell>
          <cell r="I38">
            <v>14.359479149346788</v>
          </cell>
          <cell r="J38">
            <v>29.241312029553999</v>
          </cell>
          <cell r="K38">
            <v>15.259414214942399</v>
          </cell>
          <cell r="L38">
            <v>44.736206175179497</v>
          </cell>
          <cell r="M38">
            <v>25.066154087878594</v>
          </cell>
          <cell r="N38">
            <v>12.859991256475482</v>
          </cell>
          <cell r="O38">
            <v>38.603559748380334</v>
          </cell>
          <cell r="P38">
            <v>24.75913462961816</v>
          </cell>
          <cell r="Q38">
            <v>1.5070576766720101</v>
          </cell>
          <cell r="R38">
            <v>1.5177167734913499</v>
          </cell>
          <cell r="S38">
            <v>1.46736149204608</v>
          </cell>
          <cell r="T38">
            <v>0.3564583181553575</v>
          </cell>
          <cell r="U38">
            <v>4.7518448417540292E-2</v>
          </cell>
          <cell r="V38">
            <v>3.938083142173119E-2</v>
          </cell>
        </row>
        <row r="39">
          <cell r="A39" t="str">
            <v>Spain</v>
          </cell>
          <cell r="C39">
            <v>16.393776451253501</v>
          </cell>
          <cell r="D39">
            <v>14.9366284433357</v>
          </cell>
          <cell r="E39">
            <v>17.923289631088402</v>
          </cell>
          <cell r="F39">
            <v>14.876835028945449</v>
          </cell>
          <cell r="G39">
            <v>13.64601455024316</v>
          </cell>
          <cell r="H39">
            <v>16.1651733811597</v>
          </cell>
          <cell r="I39" t="str">
            <v>m</v>
          </cell>
          <cell r="J39">
            <v>29.529757096027499</v>
          </cell>
          <cell r="K39">
            <v>22.189109855332099</v>
          </cell>
          <cell r="L39">
            <v>37.173965613523102</v>
          </cell>
          <cell r="M39">
            <v>26.57297998738925</v>
          </cell>
          <cell r="N39">
            <v>19.384276971784708</v>
          </cell>
          <cell r="O39">
            <v>34.055235193688169</v>
          </cell>
          <cell r="P39" t="str">
            <v>m</v>
          </cell>
          <cell r="Q39">
            <v>1.1424439863572999</v>
          </cell>
          <cell r="R39">
            <v>1.1068350426664699</v>
          </cell>
          <cell r="S39">
            <v>1.04896737783302</v>
          </cell>
          <cell r="T39">
            <v>0.72206468964641479</v>
          </cell>
          <cell r="U39">
            <v>0.70030946154969487</v>
          </cell>
          <cell r="V39">
            <v>0.74477501517356892</v>
          </cell>
        </row>
        <row r="40">
          <cell r="A40" t="str">
            <v>Sweden</v>
          </cell>
          <cell r="C40">
            <v>6.3046542853987999</v>
          </cell>
          <cell r="D40">
            <v>4.9942961168957103</v>
          </cell>
          <cell r="E40">
            <v>7.6683497269043501</v>
          </cell>
          <cell r="F40">
            <v>4.2734388527666383</v>
          </cell>
          <cell r="G40">
            <v>3.647993244449526</v>
          </cell>
          <cell r="H40">
            <v>4.9283275787399914</v>
          </cell>
          <cell r="I40">
            <v>4.2665606386109562</v>
          </cell>
          <cell r="J40">
            <v>36.569753550575697</v>
          </cell>
          <cell r="K40">
            <v>26.3845742006955</v>
          </cell>
          <cell r="L40">
            <v>47.203235109249398</v>
          </cell>
          <cell r="M40">
            <v>26.365944079510868</v>
          </cell>
          <cell r="N40">
            <v>19.939134625588398</v>
          </cell>
          <cell r="O40">
            <v>33.11049631196564</v>
          </cell>
          <cell r="P40">
            <v>23.018301118484352</v>
          </cell>
          <cell r="Q40">
            <v>2.8002906752085499</v>
          </cell>
          <cell r="R40">
            <v>2.9445234228058701</v>
          </cell>
          <cell r="S40">
            <v>2.86518318153322</v>
          </cell>
          <cell r="T40">
            <v>1.6379544661109606</v>
          </cell>
          <cell r="U40">
            <v>1.7680635432514029</v>
          </cell>
          <cell r="V40">
            <v>1.5017304529779623</v>
          </cell>
        </row>
        <row r="41">
          <cell r="A41" t="str">
            <v>Switzerland</v>
          </cell>
          <cell r="C41">
            <v>16.158248995039401</v>
          </cell>
          <cell r="D41">
            <v>19.5</v>
          </cell>
          <cell r="E41">
            <v>12.8</v>
          </cell>
          <cell r="F41" t="str">
            <v>m</v>
          </cell>
          <cell r="G41" t="str">
            <v>m</v>
          </cell>
          <cell r="H41" t="str">
            <v>m</v>
          </cell>
          <cell r="I41" t="str">
            <v>m</v>
          </cell>
          <cell r="J41">
            <v>31.3412443550353</v>
          </cell>
          <cell r="K41">
            <v>29.572073032409101</v>
          </cell>
          <cell r="L41">
            <v>33.143293536194498</v>
          </cell>
          <cell r="M41">
            <v>22.971436274119622</v>
          </cell>
          <cell r="N41">
            <v>20.295918343756071</v>
          </cell>
          <cell r="O41">
            <v>25.680910217614539</v>
          </cell>
          <cell r="P41" t="str">
            <v>m</v>
          </cell>
          <cell r="Q41">
            <v>3.5651576066864399</v>
          </cell>
          <cell r="R41">
            <v>4.1923278110168898</v>
          </cell>
          <cell r="S41">
            <v>3.0462328506966099</v>
          </cell>
          <cell r="T41">
            <v>2.7253189537911462</v>
          </cell>
          <cell r="U41">
            <v>3.0469294724689484</v>
          </cell>
          <cell r="V41">
            <v>2.406271087455885</v>
          </cell>
        </row>
        <row r="42">
          <cell r="A42" t="str">
            <v>Turkey</v>
          </cell>
          <cell r="C42">
            <v>18.6917678058965</v>
          </cell>
          <cell r="D42">
            <v>19.888967115408601</v>
          </cell>
          <cell r="E42">
            <v>17.461523989644501</v>
          </cell>
          <cell r="F42">
            <v>15.577722381089362</v>
          </cell>
          <cell r="G42" t="str">
            <v>m</v>
          </cell>
          <cell r="H42">
            <v>14.807654228460477</v>
          </cell>
          <cell r="I42" t="str">
            <v>m</v>
          </cell>
          <cell r="J42">
            <v>23.0096976072583</v>
          </cell>
          <cell r="K42">
            <v>24.793656841099398</v>
          </cell>
          <cell r="L42">
            <v>21.153792007069399</v>
          </cell>
          <cell r="M42" t="str">
            <v>m</v>
          </cell>
          <cell r="N42" t="str">
            <v>m</v>
          </cell>
          <cell r="O42" t="str">
            <v>m</v>
          </cell>
          <cell r="P42" t="str">
            <v>m</v>
          </cell>
          <cell r="Q42">
            <v>0.395021550254197</v>
          </cell>
          <cell r="R42">
            <v>0.43205454526050702</v>
          </cell>
          <cell r="S42">
            <v>0.359304915799391</v>
          </cell>
          <cell r="T42">
            <v>0.27304846716155584</v>
          </cell>
          <cell r="U42">
            <v>0.28440206672965695</v>
          </cell>
          <cell r="V42">
            <v>0.26137210094457181</v>
          </cell>
        </row>
        <row r="43">
          <cell r="A43" t="str">
            <v>United Kingdom</v>
          </cell>
          <cell r="C43">
            <v>12.321297875361701</v>
          </cell>
          <cell r="D43">
            <v>9.7068047527935608</v>
          </cell>
          <cell r="E43">
            <v>14.956626457197901</v>
          </cell>
          <cell r="F43">
            <v>7.2207702272585035</v>
          </cell>
          <cell r="G43">
            <v>6.3237388019674174</v>
          </cell>
          <cell r="H43">
            <v>8.1574028698802419</v>
          </cell>
          <cell r="I43" t="str">
            <v>m</v>
          </cell>
          <cell r="J43">
            <v>50.760321907508597</v>
          </cell>
          <cell r="K43">
            <v>44.9122619462144</v>
          </cell>
          <cell r="L43">
            <v>56.813319649517403</v>
          </cell>
          <cell r="M43">
            <v>42.716438419144581</v>
          </cell>
          <cell r="N43">
            <v>38.423063472895514</v>
          </cell>
          <cell r="O43">
            <v>47.236941945541474</v>
          </cell>
          <cell r="P43" t="str">
            <v>m</v>
          </cell>
          <cell r="Q43">
            <v>2.2694571735041298</v>
          </cell>
          <cell r="R43">
            <v>2.3983888429051801</v>
          </cell>
          <cell r="S43">
            <v>2.0569284850519201</v>
          </cell>
          <cell r="T43">
            <v>1.5952675835401078</v>
          </cell>
          <cell r="U43">
            <v>1.7116519111320208</v>
          </cell>
          <cell r="V43">
            <v>1.4754817455305405</v>
          </cell>
        </row>
        <row r="44">
          <cell r="A44" t="str">
            <v>United States</v>
          </cell>
          <cell r="C44">
            <v>11.052355396807201</v>
          </cell>
          <cell r="D44">
            <v>8.0179181231208005</v>
          </cell>
          <cell r="E44">
            <v>14.2646466555416</v>
          </cell>
          <cell r="F44" t="str">
            <v>m</v>
          </cell>
          <cell r="G44" t="str">
            <v>m</v>
          </cell>
          <cell r="H44" t="str">
            <v>m</v>
          </cell>
          <cell r="I44" t="str">
            <v>m</v>
          </cell>
          <cell r="J44">
            <v>38.232523135114398</v>
          </cell>
          <cell r="K44">
            <v>31.820138604320199</v>
          </cell>
          <cell r="L44">
            <v>45.029603479482802</v>
          </cell>
          <cell r="M44" t="str">
            <v>m</v>
          </cell>
          <cell r="N44" t="str">
            <v>m</v>
          </cell>
          <cell r="O44" t="str">
            <v>m</v>
          </cell>
          <cell r="P44" t="str">
            <v>m</v>
          </cell>
          <cell r="Q44">
            <v>1.61471135032761</v>
          </cell>
          <cell r="R44">
            <v>1.45521338787333</v>
          </cell>
          <cell r="S44">
            <v>1.78522034445268</v>
          </cell>
          <cell r="T44" t="str">
            <v>m</v>
          </cell>
          <cell r="U44" t="str">
            <v>m</v>
          </cell>
          <cell r="V44" t="str">
            <v>m</v>
          </cell>
        </row>
        <row r="46">
          <cell r="A46" t="str">
            <v>OECD average</v>
          </cell>
          <cell r="C46">
            <v>10.627515939008749</v>
          </cell>
          <cell r="D46">
            <v>9.3402235149142463</v>
          </cell>
          <cell r="E46">
            <v>11.980105568216739</v>
          </cell>
          <cell r="F46">
            <v>7.8303284731964613</v>
          </cell>
          <cell r="G46">
            <v>6.0345989852696702</v>
          </cell>
          <cell r="H46">
            <v>8.505221990177608</v>
          </cell>
          <cell r="I46" t="str">
            <v>m</v>
          </cell>
          <cell r="J46">
            <v>39.403422233873151</v>
          </cell>
          <cell r="K46">
            <v>31.67093300947781</v>
          </cell>
          <cell r="L46">
            <v>47.440920132391369</v>
          </cell>
          <cell r="M46">
            <v>32.6635287900314</v>
          </cell>
          <cell r="N46">
            <v>25.713860879696892</v>
          </cell>
          <cell r="O46">
            <v>39.903505875487831</v>
          </cell>
          <cell r="P46" t="str">
            <v>m</v>
          </cell>
          <cell r="Q46">
            <v>1.5716080035531106</v>
          </cell>
          <cell r="R46">
            <v>1.6563006173644883</v>
          </cell>
          <cell r="S46">
            <v>1.4619424583953469</v>
          </cell>
          <cell r="T46">
            <v>0.96665059518090424</v>
          </cell>
          <cell r="U46">
            <v>1.0467287070485616</v>
          </cell>
          <cell r="V46">
            <v>0.92872827449124029</v>
          </cell>
        </row>
        <row r="47">
          <cell r="A47" t="str">
            <v>EU21 average</v>
          </cell>
          <cell r="C47">
            <v>8.1999635833003417</v>
          </cell>
          <cell r="D47">
            <v>7.1101108157591639</v>
          </cell>
          <cell r="E47">
            <v>9.3692556296429803</v>
          </cell>
          <cell r="F47">
            <v>6.8724595675568807</v>
          </cell>
          <cell r="G47">
            <v>5.3475510186851087</v>
          </cell>
          <cell r="H47">
            <v>7.5755332098455881</v>
          </cell>
          <cell r="I47" t="str">
            <v>m</v>
          </cell>
          <cell r="J47">
            <v>39.945272776817575</v>
          </cell>
          <cell r="K47">
            <v>31.086060638647112</v>
          </cell>
          <cell r="L47">
            <v>49.180205157579579</v>
          </cell>
          <cell r="M47">
            <v>33.379172972344108</v>
          </cell>
          <cell r="N47">
            <v>26.017850265848647</v>
          </cell>
          <cell r="O47">
            <v>41.064105578726249</v>
          </cell>
          <cell r="P47" t="str">
            <v>m</v>
          </cell>
          <cell r="Q47">
            <v>1.7571917417774956</v>
          </cell>
          <cell r="R47">
            <v>1.7989372620935897</v>
          </cell>
          <cell r="S47">
            <v>1.6462837230591365</v>
          </cell>
          <cell r="T47">
            <v>1.0969633451019618</v>
          </cell>
          <cell r="U47">
            <v>1.178374717969809</v>
          </cell>
          <cell r="V47">
            <v>1.0470169913483118</v>
          </cell>
        </row>
        <row r="50">
          <cell r="A50" t="str">
            <v>Other G20</v>
          </cell>
        </row>
        <row r="51">
          <cell r="A51" t="str">
            <v>Argentina</v>
          </cell>
          <cell r="B51">
            <v>1</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cell r="P51" t="str">
            <v>m</v>
          </cell>
          <cell r="Q51">
            <v>0.14595456622832501</v>
          </cell>
          <cell r="R51">
            <v>0.130351114007803</v>
          </cell>
          <cell r="S51">
            <v>0.16182775493684601</v>
          </cell>
          <cell r="T51" t="str">
            <v>m</v>
          </cell>
          <cell r="U51" t="str">
            <v>m</v>
          </cell>
          <cell r="V51" t="str">
            <v>m</v>
          </cell>
        </row>
        <row r="52">
          <cell r="A52" t="str">
            <v>Brazil</v>
          </cell>
          <cell r="B52" t="str">
            <v/>
          </cell>
          <cell r="C52" t="str">
            <v>m</v>
          </cell>
          <cell r="D52" t="str">
            <v>m</v>
          </cell>
          <cell r="E52" t="str">
            <v>m</v>
          </cell>
          <cell r="F52" t="str">
            <v>m</v>
          </cell>
          <cell r="G52" t="str">
            <v>m</v>
          </cell>
          <cell r="H52" t="str">
            <v>m</v>
          </cell>
          <cell r="I52" t="str">
            <v>m</v>
          </cell>
          <cell r="J52" t="str">
            <v>m</v>
          </cell>
          <cell r="K52" t="str">
            <v>m</v>
          </cell>
          <cell r="L52" t="str">
            <v>m</v>
          </cell>
          <cell r="M52" t="str">
            <v>m</v>
          </cell>
          <cell r="N52" t="str">
            <v>m</v>
          </cell>
          <cell r="O52" t="str">
            <v>m</v>
          </cell>
          <cell r="P52" t="str">
            <v>m</v>
          </cell>
          <cell r="Q52">
            <v>0.38094693219272002</v>
          </cell>
          <cell r="R52">
            <v>0.35204980578305001</v>
          </cell>
          <cell r="S52">
            <v>0.36627052142719901</v>
          </cell>
          <cell r="T52">
            <v>0.16538541868709306</v>
          </cell>
          <cell r="U52">
            <v>0.1607640838627567</v>
          </cell>
          <cell r="V52">
            <v>0.16983651566297547</v>
          </cell>
        </row>
        <row r="53">
          <cell r="A53" t="str">
            <v>China</v>
          </cell>
          <cell r="C53" t="str">
            <v>m</v>
          </cell>
          <cell r="D53" t="str">
            <v>m</v>
          </cell>
          <cell r="E53" t="str">
            <v>m</v>
          </cell>
          <cell r="F53" t="str">
            <v>m</v>
          </cell>
          <cell r="G53" t="str">
            <v>m</v>
          </cell>
          <cell r="H53" t="str">
            <v>m</v>
          </cell>
          <cell r="I53" t="str">
            <v>m</v>
          </cell>
          <cell r="J53" t="str">
            <v>m</v>
          </cell>
          <cell r="K53" t="str">
            <v>m</v>
          </cell>
          <cell r="L53" t="str">
            <v>m</v>
          </cell>
          <cell r="M53" t="str">
            <v>m</v>
          </cell>
          <cell r="N53" t="str">
            <v>m</v>
          </cell>
          <cell r="O53" t="str">
            <v>m</v>
          </cell>
          <cell r="P53" t="str">
            <v>m</v>
          </cell>
          <cell r="Q53">
            <v>2.3610834737257398</v>
          </cell>
          <cell r="R53">
            <v>2.5541570554608399</v>
          </cell>
          <cell r="S53">
            <v>2.15640752769625</v>
          </cell>
          <cell r="T53" t="str">
            <v>m</v>
          </cell>
          <cell r="U53" t="str">
            <v>m</v>
          </cell>
          <cell r="V53" t="str">
            <v>m</v>
          </cell>
        </row>
        <row r="54">
          <cell r="A54" t="str">
            <v>India</v>
          </cell>
          <cell r="C54" t="str">
            <v>m</v>
          </cell>
          <cell r="D54" t="str">
            <v>m</v>
          </cell>
          <cell r="E54" t="str">
            <v>m</v>
          </cell>
          <cell r="F54" t="str">
            <v>m</v>
          </cell>
          <cell r="G54" t="str">
            <v>m</v>
          </cell>
          <cell r="H54" t="str">
            <v>m</v>
          </cell>
          <cell r="I54" t="str">
            <v>m</v>
          </cell>
          <cell r="J54" t="str">
            <v>m</v>
          </cell>
          <cell r="K54" t="str">
            <v>m</v>
          </cell>
          <cell r="L54" t="str">
            <v>m</v>
          </cell>
          <cell r="M54" t="str">
            <v>m</v>
          </cell>
          <cell r="N54" t="str">
            <v>m</v>
          </cell>
          <cell r="O54" t="str">
            <v>m</v>
          </cell>
          <cell r="P54" t="str">
            <v>m</v>
          </cell>
          <cell r="Q54" t="str">
            <v>m</v>
          </cell>
          <cell r="R54" t="str">
            <v>m</v>
          </cell>
          <cell r="S54" t="str">
            <v>m</v>
          </cell>
          <cell r="T54" t="str">
            <v>m</v>
          </cell>
          <cell r="U54" t="str">
            <v>m</v>
          </cell>
          <cell r="V54" t="str">
            <v>m</v>
          </cell>
        </row>
        <row r="55">
          <cell r="A55" t="str">
            <v>Indonesia</v>
          </cell>
          <cell r="C55" t="str">
            <v>m</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cell r="P55" t="str">
            <v>m</v>
          </cell>
          <cell r="Q55">
            <v>5.3505667157774099E-2</v>
          </cell>
          <cell r="R55">
            <v>6.8921475875118293E-2</v>
          </cell>
          <cell r="S55">
            <v>3.8033439113342497E-2</v>
          </cell>
          <cell r="T55" t="str">
            <v>m</v>
          </cell>
          <cell r="U55" t="str">
            <v>m</v>
          </cell>
          <cell r="V55" t="str">
            <v>m</v>
          </cell>
        </row>
        <row r="56">
          <cell r="A56" t="str">
            <v>Russian Federation</v>
          </cell>
          <cell r="C56" t="str">
            <v>m</v>
          </cell>
          <cell r="D56" t="str">
            <v>m</v>
          </cell>
          <cell r="E56" t="str">
            <v>m</v>
          </cell>
          <cell r="F56" t="str">
            <v>m</v>
          </cell>
          <cell r="G56" t="str">
            <v>m</v>
          </cell>
          <cell r="H56" t="str">
            <v>m</v>
          </cell>
          <cell r="I56" t="str">
            <v>m</v>
          </cell>
          <cell r="J56" t="str">
            <v>m</v>
          </cell>
          <cell r="K56" t="str">
            <v>m</v>
          </cell>
          <cell r="L56" t="str">
            <v>m</v>
          </cell>
          <cell r="M56" t="str">
            <v>m</v>
          </cell>
          <cell r="N56" t="str">
            <v>m</v>
          </cell>
          <cell r="O56" t="str">
            <v>m</v>
          </cell>
          <cell r="P56" t="str">
            <v>m</v>
          </cell>
          <cell r="Q56">
            <v>0.43424568849838002</v>
          </cell>
          <cell r="R56">
            <v>0.44798047635001198</v>
          </cell>
          <cell r="S56">
            <v>0.42026974671612899</v>
          </cell>
          <cell r="T56" t="str">
            <v>m</v>
          </cell>
          <cell r="U56" t="str">
            <v>m</v>
          </cell>
          <cell r="V56" t="str">
            <v>m</v>
          </cell>
        </row>
        <row r="57">
          <cell r="A57" t="str">
            <v>Saudi Arabia</v>
          </cell>
          <cell r="C57" t="str">
            <v>m</v>
          </cell>
          <cell r="D57" t="str">
            <v>m</v>
          </cell>
          <cell r="E57" t="str">
            <v>m</v>
          </cell>
          <cell r="F57" t="str">
            <v>m</v>
          </cell>
          <cell r="G57" t="str">
            <v>m</v>
          </cell>
          <cell r="H57" t="str">
            <v>m</v>
          </cell>
          <cell r="I57" t="str">
            <v>m</v>
          </cell>
          <cell r="J57" t="str">
            <v>m</v>
          </cell>
          <cell r="K57" t="str">
            <v>m</v>
          </cell>
          <cell r="L57" t="str">
            <v>m</v>
          </cell>
          <cell r="M57" t="str">
            <v>m</v>
          </cell>
          <cell r="N57" t="str">
            <v>m</v>
          </cell>
          <cell r="O57" t="str">
            <v>m</v>
          </cell>
          <cell r="P57" t="str">
            <v>m</v>
          </cell>
          <cell r="Q57">
            <v>7.5316415266658998E-2</v>
          </cell>
          <cell r="R57">
            <v>8.5340270833176704E-2</v>
          </cell>
          <cell r="S57">
            <v>6.1808329330990702E-2</v>
          </cell>
          <cell r="T57" t="str">
            <v>m</v>
          </cell>
          <cell r="U57" t="str">
            <v>m</v>
          </cell>
          <cell r="V57" t="str">
            <v>m</v>
          </cell>
        </row>
        <row r="58">
          <cell r="A58" t="str">
            <v>South Africa</v>
          </cell>
          <cell r="C58" t="str">
            <v>m</v>
          </cell>
          <cell r="D58" t="str">
            <v>m</v>
          </cell>
          <cell r="E58" t="str">
            <v>m</v>
          </cell>
          <cell r="F58" t="str">
            <v>m</v>
          </cell>
          <cell r="G58" t="str">
            <v>m</v>
          </cell>
          <cell r="H58" t="str">
            <v>m</v>
          </cell>
          <cell r="I58" t="str">
            <v>m</v>
          </cell>
          <cell r="J58" t="str">
            <v>m</v>
          </cell>
          <cell r="K58" t="str">
            <v>m</v>
          </cell>
          <cell r="L58" t="str">
            <v>m</v>
          </cell>
          <cell r="M58" t="str">
            <v>m</v>
          </cell>
          <cell r="N58" t="str">
            <v>m</v>
          </cell>
          <cell r="O58" t="str">
            <v>m</v>
          </cell>
          <cell r="P58" t="str">
            <v>m</v>
          </cell>
          <cell r="Q58">
            <v>0.146266559312731</v>
          </cell>
          <cell r="R58">
            <v>0.16651170967290699</v>
          </cell>
          <cell r="S58">
            <v>0.124914039989902</v>
          </cell>
          <cell r="T58" t="str">
            <v>m</v>
          </cell>
          <cell r="U58" t="str">
            <v>m</v>
          </cell>
          <cell r="V58" t="str">
            <v>m</v>
          </cell>
        </row>
        <row r="60">
          <cell r="A60" t="str">
            <v>G20 average</v>
          </cell>
          <cell r="C60" t="str">
            <v>m</v>
          </cell>
          <cell r="D60" t="str">
            <v>m</v>
          </cell>
          <cell r="E60" t="str">
            <v>m</v>
          </cell>
          <cell r="F60" t="str">
            <v>m</v>
          </cell>
          <cell r="G60" t="str">
            <v>m</v>
          </cell>
          <cell r="H60" t="str">
            <v>m</v>
          </cell>
          <cell r="I60" t="str">
            <v>m</v>
          </cell>
          <cell r="J60" t="str">
            <v>m</v>
          </cell>
          <cell r="K60" t="str">
            <v>m</v>
          </cell>
          <cell r="L60" t="str">
            <v>m</v>
          </cell>
          <cell r="M60" t="str">
            <v>m</v>
          </cell>
          <cell r="N60" t="str">
            <v>m</v>
          </cell>
          <cell r="O60" t="str">
            <v>m</v>
          </cell>
          <cell r="P60" t="str">
            <v>m</v>
          </cell>
          <cell r="Q60">
            <v>1.0050052556715772</v>
          </cell>
          <cell r="R60">
            <v>1.1006109542984013</v>
          </cell>
          <cell r="S60">
            <v>0.90099230602704716</v>
          </cell>
          <cell r="T60" t="str">
            <v>m</v>
          </cell>
          <cell r="U60" t="str">
            <v>m</v>
          </cell>
          <cell r="V60" t="str">
            <v>m</v>
          </cell>
        </row>
      </sheetData>
      <sheetData sheetId="2">
        <row r="9">
          <cell r="A9" t="str">
            <v>Australia</v>
          </cell>
          <cell r="C9" t="str">
            <v>m</v>
          </cell>
          <cell r="D9">
            <v>35.665442507629443</v>
          </cell>
          <cell r="E9">
            <v>44.496381372784526</v>
          </cell>
          <cell r="F9">
            <v>49.293329185872238</v>
          </cell>
          <cell r="G9">
            <v>49.824916879265409</v>
          </cell>
          <cell r="H9">
            <v>50.788301986321095</v>
          </cell>
          <cell r="I9">
            <v>49.695806959285392</v>
          </cell>
          <cell r="J9">
            <v>49.759818022995248</v>
          </cell>
          <cell r="K9">
            <v>48.506721873003549</v>
          </cell>
          <cell r="L9">
            <v>48.546963704298498</v>
          </cell>
          <cell r="M9">
            <v>49.990361285465973</v>
          </cell>
          <cell r="N9" t="str">
            <v>m</v>
          </cell>
          <cell r="O9" t="str">
            <v>m</v>
          </cell>
          <cell r="P9" t="str">
            <v>m</v>
          </cell>
          <cell r="Q9" t="str">
            <v>m</v>
          </cell>
          <cell r="R9" t="str">
            <v>m</v>
          </cell>
          <cell r="S9" t="str">
            <v>m</v>
          </cell>
          <cell r="T9" t="str">
            <v>m</v>
          </cell>
          <cell r="U9" t="str">
            <v>m</v>
          </cell>
          <cell r="V9" t="str">
            <v>m</v>
          </cell>
          <cell r="W9">
            <v>17.790132307322949</v>
          </cell>
          <cell r="X9">
            <v>15.819176400216625</v>
          </cell>
          <cell r="Y9">
            <v>15.690163480224586</v>
          </cell>
          <cell r="Z9" t="str">
            <v>m</v>
          </cell>
        </row>
        <row r="10">
          <cell r="A10" t="str">
            <v>Austria</v>
          </cell>
          <cell r="C10">
            <v>9.7383231516667479</v>
          </cell>
          <cell r="D10">
            <v>15.317445147530758</v>
          </cell>
          <cell r="E10">
            <v>17.421535155369924</v>
          </cell>
          <cell r="F10">
            <v>17.70089630117964</v>
          </cell>
          <cell r="G10">
            <v>18.937678772644535</v>
          </cell>
          <cell r="H10">
            <v>20.372614257884411</v>
          </cell>
          <cell r="I10">
            <v>20.378303728666001</v>
          </cell>
          <cell r="J10">
            <v>21.488197805490501</v>
          </cell>
          <cell r="K10">
            <v>22.134176083188599</v>
          </cell>
          <cell r="L10">
            <v>24.962976230968302</v>
          </cell>
          <cell r="M10">
            <v>29.278651459551199</v>
          </cell>
          <cell r="N10">
            <v>29.672187449270499</v>
          </cell>
          <cell r="O10" t="str">
            <v>m</v>
          </cell>
          <cell r="P10" t="str">
            <v>m</v>
          </cell>
          <cell r="Q10" t="str">
            <v>m</v>
          </cell>
          <cell r="R10" t="str">
            <v>m</v>
          </cell>
          <cell r="S10" t="str">
            <v>m</v>
          </cell>
          <cell r="T10">
            <v>7.136347772133246</v>
          </cell>
          <cell r="U10">
            <v>7.5982626940008</v>
          </cell>
          <cell r="V10">
            <v>7.4481205951448697</v>
          </cell>
          <cell r="W10">
            <v>7.1282626349848499</v>
          </cell>
          <cell r="X10">
            <v>7.8283212512493501</v>
          </cell>
          <cell r="Y10">
            <v>10.1319577779746</v>
          </cell>
          <cell r="Z10">
            <v>12.307199375487899</v>
          </cell>
        </row>
        <row r="11">
          <cell r="A11" t="str">
            <v>Belgium</v>
          </cell>
          <cell r="C11" t="str">
            <v>m</v>
          </cell>
          <cell r="D11" t="str">
            <v>m</v>
          </cell>
          <cell r="E11" t="str">
            <v>m</v>
          </cell>
          <cell r="F11" t="str">
            <v>m</v>
          </cell>
          <cell r="G11" t="str">
            <v>m</v>
          </cell>
          <cell r="H11" t="str">
            <v>m</v>
          </cell>
          <cell r="I11" t="str">
            <v>m</v>
          </cell>
          <cell r="J11" t="str">
            <v>m</v>
          </cell>
          <cell r="K11" t="str">
            <v>m</v>
          </cell>
          <cell r="L11" t="str">
            <v>m</v>
          </cell>
          <cell r="M11" t="str">
            <v>m</v>
          </cell>
          <cell r="N11" t="str">
            <v>m</v>
          </cell>
          <cell r="O11" t="str">
            <v>m</v>
          </cell>
          <cell r="P11" t="str">
            <v>m</v>
          </cell>
          <cell r="Q11" t="str">
            <v>m</v>
          </cell>
          <cell r="R11" t="str">
            <v>m</v>
          </cell>
          <cell r="S11" t="str">
            <v>m</v>
          </cell>
          <cell r="T11" t="str">
            <v>m</v>
          </cell>
          <cell r="U11" t="str">
            <v>m</v>
          </cell>
          <cell r="V11" t="str">
            <v>m</v>
          </cell>
          <cell r="W11" t="str">
            <v>m</v>
          </cell>
          <cell r="X11" t="str">
            <v>m</v>
          </cell>
          <cell r="Y11" t="str">
            <v>m</v>
          </cell>
          <cell r="Z11" t="str">
            <v>m</v>
          </cell>
        </row>
        <row r="12">
          <cell r="A12" t="str">
            <v>Canada</v>
          </cell>
          <cell r="C12">
            <v>27.1589757714668</v>
          </cell>
          <cell r="D12">
            <v>27.194750558814629</v>
          </cell>
          <cell r="E12">
            <v>26.921681289395462</v>
          </cell>
          <cell r="F12">
            <v>27.42531415008423</v>
          </cell>
          <cell r="G12">
            <v>28.191393652507301</v>
          </cell>
          <cell r="H12">
            <v>29.221628853589127</v>
          </cell>
          <cell r="I12">
            <v>29</v>
          </cell>
          <cell r="J12">
            <v>31.212327673141299</v>
          </cell>
          <cell r="K12">
            <v>34.897243666635099</v>
          </cell>
          <cell r="L12">
            <v>36.551938953123503</v>
          </cell>
          <cell r="M12">
            <v>36.267147000076278</v>
          </cell>
          <cell r="N12" t="str">
            <v>m</v>
          </cell>
          <cell r="O12" t="str">
            <v>m</v>
          </cell>
          <cell r="P12" t="str">
            <v>m</v>
          </cell>
          <cell r="Q12" t="str">
            <v>m</v>
          </cell>
          <cell r="R12" t="str">
            <v>m</v>
          </cell>
          <cell r="S12" t="str">
            <v>m</v>
          </cell>
          <cell r="T12" t="str">
            <v>m</v>
          </cell>
          <cell r="U12" t="str">
            <v>m</v>
          </cell>
          <cell r="V12" t="str">
            <v>m</v>
          </cell>
          <cell r="W12">
            <v>29.916515923169399</v>
          </cell>
          <cell r="X12">
            <v>28.559568340188399</v>
          </cell>
          <cell r="Y12">
            <v>28.796810005366503</v>
          </cell>
          <cell r="Z12" t="str">
            <v>m</v>
          </cell>
        </row>
        <row r="13">
          <cell r="A13" t="str">
            <v>Chile</v>
          </cell>
          <cell r="C13" t="str">
            <v>m</v>
          </cell>
          <cell r="D13" t="str">
            <v>m</v>
          </cell>
          <cell r="E13" t="str">
            <v>m</v>
          </cell>
          <cell r="F13" t="str">
            <v>m</v>
          </cell>
          <cell r="G13" t="str">
            <v>m</v>
          </cell>
          <cell r="H13" t="str">
            <v>m</v>
          </cell>
          <cell r="I13" t="str">
            <v>m</v>
          </cell>
          <cell r="J13" t="str">
            <v>m</v>
          </cell>
          <cell r="K13" t="str">
            <v>m</v>
          </cell>
          <cell r="L13" t="str">
            <v>m</v>
          </cell>
          <cell r="M13" t="str">
            <v>m</v>
          </cell>
          <cell r="N13" t="str">
            <v>m</v>
          </cell>
          <cell r="O13" t="str">
            <v>m</v>
          </cell>
          <cell r="P13" t="str">
            <v>m</v>
          </cell>
          <cell r="Q13" t="str">
            <v>m</v>
          </cell>
          <cell r="R13" t="str">
            <v>m</v>
          </cell>
          <cell r="S13" t="str">
            <v>m</v>
          </cell>
          <cell r="T13" t="str">
            <v>m</v>
          </cell>
          <cell r="U13" t="str">
            <v>m</v>
          </cell>
          <cell r="V13" t="str">
            <v>m</v>
          </cell>
          <cell r="W13" t="str">
            <v>m</v>
          </cell>
          <cell r="X13" t="str">
            <v>m</v>
          </cell>
          <cell r="Y13" t="str">
            <v>m</v>
          </cell>
          <cell r="Z13" t="str">
            <v>m</v>
          </cell>
        </row>
        <row r="14">
          <cell r="A14" t="str">
            <v>Czech Republic</v>
          </cell>
          <cell r="C14">
            <v>12.585911232935903</v>
          </cell>
          <cell r="D14">
            <v>13.815259306532827</v>
          </cell>
          <cell r="E14">
            <v>14.16141246353634</v>
          </cell>
          <cell r="F14">
            <v>15.194419030192133</v>
          </cell>
          <cell r="G14">
            <v>16.793709685454967</v>
          </cell>
          <cell r="H14">
            <v>19.966926677067082</v>
          </cell>
          <cell r="I14">
            <v>23.399889350589799</v>
          </cell>
          <cell r="J14">
            <v>29.000710349948601</v>
          </cell>
          <cell r="K14">
            <v>34.338083644141101</v>
          </cell>
          <cell r="L14">
            <v>35.840588139663502</v>
          </cell>
          <cell r="M14">
            <v>37.825682165212903</v>
          </cell>
          <cell r="N14">
            <v>38.113217401154799</v>
          </cell>
          <cell r="O14">
            <v>6.3759975154944026</v>
          </cell>
          <cell r="P14">
            <v>4.5966132495389322</v>
          </cell>
          <cell r="Q14">
            <v>4.8356314377338618</v>
          </cell>
          <cell r="R14">
            <v>4.3589890210430005</v>
          </cell>
          <cell r="S14">
            <v>3.5718577000964182</v>
          </cell>
          <cell r="T14">
            <v>4.6152886115444618</v>
          </cell>
          <cell r="U14">
            <v>5.9235363723446204</v>
          </cell>
          <cell r="V14">
            <v>5.6732528813946299</v>
          </cell>
          <cell r="W14">
            <v>4.7942130386216499</v>
          </cell>
          <cell r="X14">
            <v>4.98844065452269</v>
          </cell>
          <cell r="Y14">
            <v>4.1061594726411901</v>
          </cell>
          <cell r="Z14">
            <v>4.5514152277876203</v>
          </cell>
        </row>
        <row r="15">
          <cell r="A15" t="str">
            <v>Denmark</v>
          </cell>
          <cell r="C15">
            <v>25.185532380282787</v>
          </cell>
          <cell r="D15">
            <v>37.320704205255041</v>
          </cell>
          <cell r="E15">
            <v>39.338266089627247</v>
          </cell>
          <cell r="F15">
            <v>41.295558134049386</v>
          </cell>
          <cell r="G15">
            <v>42.660962314972458</v>
          </cell>
          <cell r="H15">
            <v>44.48230540816823</v>
          </cell>
          <cell r="I15">
            <v>45.507493952232203</v>
          </cell>
          <cell r="J15">
            <v>44.574530897291503</v>
          </cell>
          <cell r="K15">
            <v>47.314388948789897</v>
          </cell>
          <cell r="L15">
            <v>46.787388405437298</v>
          </cell>
          <cell r="M15">
            <v>49.6374750415414</v>
          </cell>
          <cell r="N15">
            <v>49.995781197963801</v>
          </cell>
          <cell r="O15">
            <v>7.8859302195250818</v>
          </cell>
          <cell r="P15">
            <v>9.853278611805214</v>
          </cell>
          <cell r="Q15">
            <v>12.076665915957637</v>
          </cell>
          <cell r="R15">
            <v>12.891850600931237</v>
          </cell>
          <cell r="S15">
            <v>13.538413246488268</v>
          </cell>
          <cell r="T15">
            <v>11.23884970856278</v>
          </cell>
          <cell r="U15">
            <v>10.1072495380803</v>
          </cell>
          <cell r="V15">
            <v>9.9816060232622892</v>
          </cell>
          <cell r="W15">
            <v>10.9102335201071</v>
          </cell>
          <cell r="X15">
            <v>10.586390591678301</v>
          </cell>
          <cell r="Y15">
            <v>10.5217095541523</v>
          </cell>
          <cell r="Z15">
            <v>8.9767633536942597</v>
          </cell>
        </row>
        <row r="16">
          <cell r="A16" t="str">
            <v>Estonia</v>
          </cell>
          <cell r="B16" t="str">
            <v/>
          </cell>
          <cell r="C16" t="str">
            <v>m</v>
          </cell>
          <cell r="D16" t="str">
            <v>m</v>
          </cell>
          <cell r="E16" t="str">
            <v>m</v>
          </cell>
          <cell r="F16" t="str">
            <v>m</v>
          </cell>
          <cell r="G16" t="str">
            <v>m</v>
          </cell>
          <cell r="H16" t="str">
            <v>m</v>
          </cell>
          <cell r="I16" t="str">
            <v>m</v>
          </cell>
          <cell r="J16" t="str">
            <v>m</v>
          </cell>
          <cell r="K16" t="str">
            <v>m</v>
          </cell>
          <cell r="L16" t="str">
            <v>m</v>
          </cell>
          <cell r="M16" t="str">
            <v>m</v>
          </cell>
          <cell r="N16" t="str">
            <v>m</v>
          </cell>
          <cell r="O16" t="str">
            <v>m</v>
          </cell>
          <cell r="P16" t="str">
            <v>m</v>
          </cell>
          <cell r="Q16" t="str">
            <v>m</v>
          </cell>
          <cell r="R16" t="str">
            <v>m</v>
          </cell>
          <cell r="S16" t="str">
            <v>m</v>
          </cell>
          <cell r="T16" t="str">
            <v>m</v>
          </cell>
          <cell r="U16" t="str">
            <v>m</v>
          </cell>
          <cell r="V16" t="str">
            <v>m</v>
          </cell>
          <cell r="W16" t="str">
            <v>m</v>
          </cell>
          <cell r="X16" t="str">
            <v>m</v>
          </cell>
          <cell r="Y16" t="str">
            <v>m</v>
          </cell>
          <cell r="Z16" t="str">
            <v>m</v>
          </cell>
        </row>
        <row r="17">
          <cell r="A17" t="str">
            <v>Finland</v>
          </cell>
          <cell r="C17">
            <v>21.106332429390989</v>
          </cell>
          <cell r="D17">
            <v>40.424440978200444</v>
          </cell>
          <cell r="E17">
            <v>43.6677909802032</v>
          </cell>
          <cell r="F17">
            <v>46.946374998115516</v>
          </cell>
          <cell r="G17">
            <v>47.259405382556011</v>
          </cell>
          <cell r="H17">
            <v>47.693551092608686</v>
          </cell>
          <cell r="I17">
            <v>47.348834319264398</v>
          </cell>
          <cell r="J17">
            <v>47.515218526073099</v>
          </cell>
          <cell r="K17">
            <v>48.459426052276001</v>
          </cell>
          <cell r="L17">
            <v>62.560926980254699</v>
          </cell>
          <cell r="M17">
            <v>43.997133122567902</v>
          </cell>
          <cell r="N17">
            <v>48.944857342964802</v>
          </cell>
          <cell r="O17">
            <v>34.086670771182504</v>
          </cell>
          <cell r="P17">
            <v>7.3353559214741733</v>
          </cell>
          <cell r="Q17">
            <v>3.7191586216507053</v>
          </cell>
          <cell r="R17">
            <v>1.5823931768933579</v>
          </cell>
          <cell r="S17">
            <v>0.81570610500334861</v>
          </cell>
          <cell r="T17" t="str">
            <v>n</v>
          </cell>
          <cell r="U17">
            <v>0.18616340400197001</v>
          </cell>
          <cell r="V17">
            <v>6.5911528992195906E-2</v>
          </cell>
          <cell r="W17">
            <v>9.2200332871420307E-2</v>
          </cell>
          <cell r="X17">
            <v>6.9294343751323401E-2</v>
          </cell>
          <cell r="Y17">
            <v>7.2778207301948394E-2</v>
          </cell>
          <cell r="Z17">
            <v>8.7480259793569506E-2</v>
          </cell>
        </row>
        <row r="18">
          <cell r="A18" t="str">
            <v>France</v>
          </cell>
          <cell r="C18" t="str">
            <v>m</v>
          </cell>
          <cell r="D18" t="str">
            <v>m</v>
          </cell>
          <cell r="E18" t="str">
            <v>m</v>
          </cell>
          <cell r="F18" t="str">
            <v>m</v>
          </cell>
          <cell r="G18" t="str">
            <v>m</v>
          </cell>
          <cell r="H18" t="str">
            <v>m</v>
          </cell>
          <cell r="I18" t="str">
            <v>m</v>
          </cell>
          <cell r="J18" t="str">
            <v>m</v>
          </cell>
          <cell r="K18" t="str">
            <v>m</v>
          </cell>
          <cell r="L18" t="str">
            <v>m</v>
          </cell>
          <cell r="M18" t="str">
            <v>m</v>
          </cell>
          <cell r="N18" t="str">
            <v>m</v>
          </cell>
          <cell r="O18" t="str">
            <v>m</v>
          </cell>
          <cell r="P18" t="str">
            <v>m</v>
          </cell>
          <cell r="Q18" t="str">
            <v>m</v>
          </cell>
          <cell r="R18" t="str">
            <v>m</v>
          </cell>
          <cell r="S18" t="str">
            <v>m</v>
          </cell>
          <cell r="T18" t="str">
            <v>m</v>
          </cell>
          <cell r="U18" t="str">
            <v>m</v>
          </cell>
          <cell r="V18" t="str">
            <v>m</v>
          </cell>
          <cell r="W18" t="str">
            <v>m</v>
          </cell>
          <cell r="X18" t="str">
            <v>m</v>
          </cell>
          <cell r="Y18" t="str">
            <v>m</v>
          </cell>
          <cell r="Z18" t="str">
            <v>m</v>
          </cell>
        </row>
        <row r="19">
          <cell r="A19" t="str">
            <v>Germany</v>
          </cell>
          <cell r="B19">
            <v>1</v>
          </cell>
          <cell r="C19">
            <v>13.918968668709239</v>
          </cell>
          <cell r="D19">
            <v>18.403600831862459</v>
          </cell>
          <cell r="E19">
            <v>18.14602607840472</v>
          </cell>
          <cell r="F19">
            <v>18.13127922324519</v>
          </cell>
          <cell r="G19">
            <v>18.342088709814522</v>
          </cell>
          <cell r="H19">
            <v>19.224908597711995</v>
          </cell>
          <cell r="I19">
            <v>19.884701832056699</v>
          </cell>
          <cell r="J19">
            <v>21.230242863059701</v>
          </cell>
          <cell r="K19">
            <v>23.3792202532475</v>
          </cell>
          <cell r="L19">
            <v>25.491292689199</v>
          </cell>
          <cell r="M19">
            <v>28.471098410618499</v>
          </cell>
          <cell r="N19">
            <v>29.870472410262799</v>
          </cell>
          <cell r="O19">
            <v>13.05547279421393</v>
          </cell>
          <cell r="P19">
            <v>10.746294100435808</v>
          </cell>
          <cell r="Q19">
            <v>10.68113511469474</v>
          </cell>
          <cell r="R19">
            <v>9.8074269176889146</v>
          </cell>
          <cell r="S19">
            <v>9.9944902741913779</v>
          </cell>
          <cell r="T19">
            <v>10.169970505103283</v>
          </cell>
          <cell r="U19">
            <v>10.5872091540495</v>
          </cell>
          <cell r="V19">
            <v>10.758902452054301</v>
          </cell>
          <cell r="W19">
            <v>10.367649360813999</v>
          </cell>
          <cell r="X19">
            <v>10.097322844438899</v>
          </cell>
          <cell r="Y19">
            <v>13.8095619916933</v>
          </cell>
          <cell r="Z19">
            <v>13.942784734925301</v>
          </cell>
        </row>
        <row r="20">
          <cell r="A20" t="str">
            <v>Greece</v>
          </cell>
          <cell r="C20">
            <v>13.931972621171068</v>
          </cell>
          <cell r="D20">
            <v>14.517686970657181</v>
          </cell>
          <cell r="E20">
            <v>15.66163858931886</v>
          </cell>
          <cell r="F20">
            <v>18.441859234743966</v>
          </cell>
          <cell r="G20">
            <v>20.328902773275175</v>
          </cell>
          <cell r="H20">
            <v>24.417502519556557</v>
          </cell>
          <cell r="I20">
            <v>24.926646691065901</v>
          </cell>
          <cell r="J20">
            <v>20.375237129879899</v>
          </cell>
          <cell r="K20">
            <v>17.653317756388802</v>
          </cell>
          <cell r="L20" t="str">
            <v>m</v>
          </cell>
          <cell r="M20" t="str">
            <v>m</v>
          </cell>
          <cell r="N20" t="str">
            <v>m</v>
          </cell>
          <cell r="O20">
            <v>4.9122353838395023</v>
          </cell>
          <cell r="P20">
            <v>5.9145499926589347</v>
          </cell>
          <cell r="Q20">
            <v>6.4717842935022833</v>
          </cell>
          <cell r="R20">
            <v>7.3158488404367787</v>
          </cell>
          <cell r="S20">
            <v>8.5076666526196654</v>
          </cell>
          <cell r="T20">
            <v>10.737688117612715</v>
          </cell>
          <cell r="U20">
            <v>10.8</v>
          </cell>
          <cell r="V20">
            <v>12.219194589589099</v>
          </cell>
          <cell r="W20">
            <v>12.115269363212599</v>
          </cell>
          <cell r="X20" t="str">
            <v>m</v>
          </cell>
          <cell r="Y20" t="str">
            <v>m</v>
          </cell>
          <cell r="Z20" t="str">
            <v>m</v>
          </cell>
        </row>
        <row r="21">
          <cell r="A21" t="str">
            <v>Hungary</v>
          </cell>
          <cell r="C21" t="str">
            <v>m</v>
          </cell>
          <cell r="D21" t="str">
            <v>m</v>
          </cell>
          <cell r="E21" t="str">
            <v>m</v>
          </cell>
          <cell r="F21" t="str">
            <v>m</v>
          </cell>
          <cell r="G21" t="str">
            <v>m</v>
          </cell>
          <cell r="H21">
            <v>28.833606037332622</v>
          </cell>
          <cell r="I21">
            <v>32.766805504787897</v>
          </cell>
          <cell r="J21">
            <v>31.058444367747899</v>
          </cell>
          <cell r="K21">
            <v>29.724201419978101</v>
          </cell>
          <cell r="L21">
            <v>29.7539110386891</v>
          </cell>
          <cell r="M21">
            <v>30.511624916310002</v>
          </cell>
          <cell r="N21">
            <v>31.250037558123701</v>
          </cell>
          <cell r="O21" t="str">
            <v>m</v>
          </cell>
          <cell r="P21" t="str">
            <v>m</v>
          </cell>
          <cell r="Q21" t="str">
            <v>m</v>
          </cell>
          <cell r="R21" t="str">
            <v>m</v>
          </cell>
          <cell r="S21" t="str">
            <v>m</v>
          </cell>
          <cell r="T21">
            <v>3.452802064562059</v>
          </cell>
          <cell r="U21">
            <v>3.7571107289324002</v>
          </cell>
          <cell r="V21">
            <v>3.88345189123365</v>
          </cell>
          <cell r="W21">
            <v>4.0639028456497002</v>
          </cell>
          <cell r="X21">
            <v>4.1786228111313397</v>
          </cell>
          <cell r="Y21">
            <v>4.6281219269950702</v>
          </cell>
          <cell r="Z21">
            <v>5.5118707748764804</v>
          </cell>
        </row>
        <row r="22">
          <cell r="A22" t="str">
            <v>Iceland</v>
          </cell>
          <cell r="C22">
            <v>20.33271719038817</v>
          </cell>
          <cell r="D22">
            <v>32.832618025751067</v>
          </cell>
          <cell r="E22">
            <v>37.779346036226769</v>
          </cell>
          <cell r="F22">
            <v>42.244547904925263</v>
          </cell>
          <cell r="G22">
            <v>45.91690544412608</v>
          </cell>
          <cell r="H22">
            <v>50.179131213613971</v>
          </cell>
          <cell r="I22">
            <v>56.309121925793903</v>
          </cell>
          <cell r="J22">
            <v>62.823286159283697</v>
          </cell>
          <cell r="K22">
            <v>63.061188730608698</v>
          </cell>
          <cell r="L22">
            <v>56.579702850245901</v>
          </cell>
          <cell r="M22">
            <v>50.956306656978299</v>
          </cell>
          <cell r="N22">
            <v>59.783400454277199</v>
          </cell>
          <cell r="O22">
            <v>9.7222222222222232</v>
          </cell>
          <cell r="P22">
            <v>5.1998183469573114</v>
          </cell>
          <cell r="Q22">
            <v>7.0514260049404891</v>
          </cell>
          <cell r="R22">
            <v>6.6909090909090905</v>
          </cell>
          <cell r="S22">
            <v>7.319952774498228</v>
          </cell>
          <cell r="T22">
            <v>5.5634134842055634</v>
          </cell>
          <cell r="U22">
            <v>3.54120727212374</v>
          </cell>
          <cell r="V22">
            <v>4.05577441186988</v>
          </cell>
          <cell r="W22">
            <v>2.41554578848559</v>
          </cell>
          <cell r="X22">
            <v>4.06581615682832</v>
          </cell>
          <cell r="Y22">
            <v>1.8931694282109</v>
          </cell>
          <cell r="Z22">
            <v>1.94727799810186</v>
          </cell>
        </row>
        <row r="23">
          <cell r="A23" t="str">
            <v>Ireland</v>
          </cell>
          <cell r="C23" t="str">
            <v>m</v>
          </cell>
          <cell r="D23">
            <v>30.452862164197843</v>
          </cell>
          <cell r="E23">
            <v>29.262480638627427</v>
          </cell>
          <cell r="F23">
            <v>32.027799045880208</v>
          </cell>
          <cell r="G23">
            <v>36.833079549990387</v>
          </cell>
          <cell r="H23">
            <v>38.657559634124475</v>
          </cell>
          <cell r="I23">
            <v>37.726120274620399</v>
          </cell>
          <cell r="J23">
            <v>39.101222295424698</v>
          </cell>
          <cell r="K23">
            <v>44.995874461387999</v>
          </cell>
          <cell r="L23">
            <v>46.097721709659197</v>
          </cell>
          <cell r="M23">
            <v>47.065691425431801</v>
          </cell>
          <cell r="N23">
            <v>46.864033029644297</v>
          </cell>
          <cell r="O23" t="str">
            <v>m</v>
          </cell>
          <cell r="P23">
            <v>14.880437054064544</v>
          </cell>
          <cell r="Q23">
            <v>19.549605461477082</v>
          </cell>
          <cell r="R23">
            <v>12.964046258380957</v>
          </cell>
          <cell r="S23">
            <v>19.270199561937211</v>
          </cell>
          <cell r="T23">
            <v>20.110483325201844</v>
          </cell>
          <cell r="U23">
            <v>23.6045976293961</v>
          </cell>
          <cell r="V23">
            <v>27.147586959062</v>
          </cell>
          <cell r="W23">
            <v>23.980234094623</v>
          </cell>
          <cell r="X23">
            <v>25.968468834908801</v>
          </cell>
          <cell r="Y23">
            <v>25.5987095173098</v>
          </cell>
          <cell r="Z23">
            <v>21.973810215979402</v>
          </cell>
        </row>
        <row r="24">
          <cell r="A24" t="str">
            <v>Israel</v>
          </cell>
          <cell r="B24" t="str">
            <v/>
          </cell>
          <cell r="C24" t="str">
            <v>m</v>
          </cell>
          <cell r="D24" t="str">
            <v>m</v>
          </cell>
          <cell r="E24" t="str">
            <v>m</v>
          </cell>
          <cell r="F24">
            <v>29.433486876396298</v>
          </cell>
          <cell r="G24">
            <v>30.87364674203722</v>
          </cell>
          <cell r="H24">
            <v>32.199728692024621</v>
          </cell>
          <cell r="I24">
            <v>34.823320593939897</v>
          </cell>
          <cell r="J24">
            <v>36.191929133321402</v>
          </cell>
          <cell r="K24">
            <v>36.879046640928301</v>
          </cell>
          <cell r="L24">
            <v>36.487246838292599</v>
          </cell>
          <cell r="M24">
            <v>37.415748178423598</v>
          </cell>
          <cell r="N24">
            <v>36.777720254079</v>
          </cell>
          <cell r="O24" t="str">
            <v>m</v>
          </cell>
          <cell r="P24" t="str">
            <v>m</v>
          </cell>
          <cell r="Q24" t="str">
            <v>m</v>
          </cell>
          <cell r="R24" t="str">
            <v>m</v>
          </cell>
          <cell r="S24" t="str">
            <v>m</v>
          </cell>
          <cell r="T24" t="str">
            <v>m</v>
          </cell>
          <cell r="U24" t="str">
            <v>m</v>
          </cell>
          <cell r="V24" t="str">
            <v>m</v>
          </cell>
          <cell r="W24" t="str">
            <v>m</v>
          </cell>
          <cell r="X24" t="str">
            <v>m</v>
          </cell>
          <cell r="Y24" t="str">
            <v>m</v>
          </cell>
          <cell r="Z24" t="str">
            <v>m</v>
          </cell>
        </row>
        <row r="25">
          <cell r="A25" t="str">
            <v>Italy</v>
          </cell>
          <cell r="C25" t="str">
            <v>m</v>
          </cell>
          <cell r="D25">
            <v>19.011993014535179</v>
          </cell>
          <cell r="E25">
            <v>21.453604720773111</v>
          </cell>
          <cell r="F25">
            <v>25.174988040950659</v>
          </cell>
          <cell r="G25" t="str">
            <v>m</v>
          </cell>
          <cell r="H25">
            <v>36.094975856364101</v>
          </cell>
          <cell r="I25">
            <v>40.958561760202201</v>
          </cell>
          <cell r="J25">
            <v>39.4218224232823</v>
          </cell>
          <cell r="K25">
            <v>34.991683771915497</v>
          </cell>
          <cell r="L25">
            <v>32.829922414308299</v>
          </cell>
          <cell r="M25">
            <v>32.618480531589199</v>
          </cell>
          <cell r="N25">
            <v>31.546436575681199</v>
          </cell>
          <cell r="O25" t="str">
            <v>m</v>
          </cell>
          <cell r="P25" t="str">
            <v>n</v>
          </cell>
          <cell r="Q25">
            <v>0.81709686372467383</v>
          </cell>
          <cell r="R25">
            <v>1.0562430968056147</v>
          </cell>
          <cell r="S25" t="str">
            <v>m</v>
          </cell>
          <cell r="T25" t="str">
            <v>n</v>
          </cell>
          <cell r="U25">
            <v>0.8</v>
          </cell>
          <cell r="V25">
            <v>0.79171998657422205</v>
          </cell>
          <cell r="W25">
            <v>0.69954389083756396</v>
          </cell>
          <cell r="X25">
            <v>0.73152155208127501</v>
          </cell>
          <cell r="Y25">
            <v>0.54238799912409397</v>
          </cell>
          <cell r="Z25">
            <v>0.51720453780206699</v>
          </cell>
        </row>
        <row r="26">
          <cell r="A26" t="str">
            <v>Japan</v>
          </cell>
          <cell r="C26">
            <v>25.439745762711862</v>
          </cell>
          <cell r="D26">
            <v>29.383095539100594</v>
          </cell>
          <cell r="E26">
            <v>32.091032559274566</v>
          </cell>
          <cell r="F26">
            <v>33.103303006329114</v>
          </cell>
          <cell r="G26">
            <v>33.693337371290127</v>
          </cell>
          <cell r="H26">
            <v>35.069794050343248</v>
          </cell>
          <cell r="I26">
            <v>36.732552083333331</v>
          </cell>
          <cell r="J26">
            <v>38.95971762209512</v>
          </cell>
          <cell r="K26">
            <v>39.042905634758995</v>
          </cell>
          <cell r="L26">
            <v>39.442896551724139</v>
          </cell>
          <cell r="M26">
            <v>40.419922834093299</v>
          </cell>
          <cell r="N26">
            <v>40.390942028985506</v>
          </cell>
          <cell r="O26">
            <v>30.062278876170655</v>
          </cell>
          <cell r="P26">
            <v>29.592946317103618</v>
          </cell>
          <cell r="Q26">
            <v>28.62689612915953</v>
          </cell>
          <cell r="R26">
            <v>27.092480211081792</v>
          </cell>
          <cell r="S26">
            <v>26.399868593955322</v>
          </cell>
          <cell r="T26">
            <v>26.844555112881807</v>
          </cell>
          <cell r="U26">
            <v>28.162906574394501</v>
          </cell>
          <cell r="V26">
            <v>28.916733545620101</v>
          </cell>
          <cell r="W26">
            <v>28.359080962800899</v>
          </cell>
          <cell r="X26">
            <v>27.2100525131283</v>
          </cell>
          <cell r="Y26">
            <v>26.179305019305001</v>
          </cell>
          <cell r="Z26">
            <v>24.7938498402556</v>
          </cell>
        </row>
        <row r="27">
          <cell r="A27" t="str">
            <v>Korea</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cell r="P27" t="str">
            <v>m</v>
          </cell>
          <cell r="Q27" t="str">
            <v>m</v>
          </cell>
          <cell r="R27" t="str">
            <v>m</v>
          </cell>
          <cell r="S27" t="str">
            <v>m</v>
          </cell>
          <cell r="T27" t="str">
            <v>m</v>
          </cell>
          <cell r="U27" t="str">
            <v>m</v>
          </cell>
          <cell r="V27" t="str">
            <v>m</v>
          </cell>
          <cell r="W27" t="str">
            <v>m</v>
          </cell>
          <cell r="X27" t="str">
            <v>m</v>
          </cell>
          <cell r="Y27" t="str">
            <v>m</v>
          </cell>
          <cell r="Z27" t="str">
            <v>m</v>
          </cell>
        </row>
        <row r="28">
          <cell r="A28" t="str">
            <v>Luxembourg</v>
          </cell>
          <cell r="C28" t="str">
            <v>m</v>
          </cell>
          <cell r="D28" t="str">
            <v>m</v>
          </cell>
          <cell r="E28" t="str">
            <v>m</v>
          </cell>
          <cell r="F28" t="str">
            <v>m</v>
          </cell>
          <cell r="G28" t="str">
            <v>m</v>
          </cell>
          <cell r="H28" t="str">
            <v>m</v>
          </cell>
          <cell r="I28" t="str">
            <v>m</v>
          </cell>
          <cell r="J28" t="str">
            <v>m</v>
          </cell>
          <cell r="K28" t="str">
            <v>m</v>
          </cell>
          <cell r="L28" t="str">
            <v>m</v>
          </cell>
          <cell r="M28" t="str">
            <v>m</v>
          </cell>
          <cell r="N28" t="str">
            <v>m</v>
          </cell>
          <cell r="O28" t="str">
            <v>m</v>
          </cell>
          <cell r="P28" t="str">
            <v>m</v>
          </cell>
          <cell r="Q28" t="str">
            <v>m</v>
          </cell>
          <cell r="R28" t="str">
            <v>m</v>
          </cell>
          <cell r="S28" t="str">
            <v>m</v>
          </cell>
          <cell r="T28" t="str">
            <v>m</v>
          </cell>
          <cell r="U28" t="str">
            <v>m</v>
          </cell>
          <cell r="V28" t="str">
            <v>m</v>
          </cell>
          <cell r="W28" t="str">
            <v>m</v>
          </cell>
          <cell r="X28" t="str">
            <v>m</v>
          </cell>
          <cell r="Y28" t="str">
            <v>m</v>
          </cell>
          <cell r="Z28" t="str">
            <v>m</v>
          </cell>
        </row>
        <row r="29">
          <cell r="A29" t="str">
            <v>Mexico</v>
          </cell>
          <cell r="C29" t="str">
            <v>m</v>
          </cell>
          <cell r="D29" t="str">
            <v>m</v>
          </cell>
          <cell r="E29" t="str">
            <v>m</v>
          </cell>
          <cell r="F29" t="str">
            <v>m</v>
          </cell>
          <cell r="G29" t="str">
            <v>m</v>
          </cell>
          <cell r="H29" t="str">
            <v>m</v>
          </cell>
          <cell r="I29">
            <v>17.2353458864998</v>
          </cell>
          <cell r="J29">
            <v>18.409585430700599</v>
          </cell>
          <cell r="K29">
            <v>18.592670865798102</v>
          </cell>
          <cell r="L29">
            <v>18.137883159234001</v>
          </cell>
          <cell r="M29">
            <v>19.4032858695622</v>
          </cell>
          <cell r="N29">
            <v>19.819893688667499</v>
          </cell>
          <cell r="O29" t="str">
            <v>m</v>
          </cell>
          <cell r="P29" t="str">
            <v>m</v>
          </cell>
          <cell r="Q29" t="str">
            <v>m</v>
          </cell>
          <cell r="R29" t="str">
            <v>m</v>
          </cell>
          <cell r="S29" t="str">
            <v>m</v>
          </cell>
          <cell r="T29" t="str">
            <v>m</v>
          </cell>
          <cell r="U29">
            <v>1.18205006848519</v>
          </cell>
          <cell r="V29">
            <v>1.3236278566252799</v>
          </cell>
          <cell r="W29">
            <v>1.25938952734606</v>
          </cell>
          <cell r="X29">
            <v>1.2485592242907699</v>
          </cell>
          <cell r="Y29">
            <v>1.4249307781498699</v>
          </cell>
          <cell r="Z29">
            <v>1.4353231422171899</v>
          </cell>
        </row>
        <row r="30">
          <cell r="A30" t="str">
            <v>Netherlands</v>
          </cell>
          <cell r="C30">
            <v>28.523182322574421</v>
          </cell>
          <cell r="D30">
            <v>35.067634064116255</v>
          </cell>
          <cell r="E30">
            <v>35.422961907594996</v>
          </cell>
          <cell r="F30">
            <v>36.726829785528267</v>
          </cell>
          <cell r="G30">
            <v>38.214164836535112</v>
          </cell>
          <cell r="H30">
            <v>40.159026680078554</v>
          </cell>
          <cell r="I30">
            <v>42.120618388472401</v>
          </cell>
          <cell r="J30">
            <v>43.019372768493596</v>
          </cell>
          <cell r="K30">
            <v>42.8291391800241</v>
          </cell>
          <cell r="L30">
            <v>41.365477897608798</v>
          </cell>
          <cell r="M30">
            <v>41.772934199561199</v>
          </cell>
          <cell r="N30">
            <v>41.891177951524199</v>
          </cell>
          <cell r="O30" t="str">
            <v>m</v>
          </cell>
          <cell r="P30" t="str">
            <v>m</v>
          </cell>
          <cell r="Q30" t="str">
            <v>m</v>
          </cell>
          <cell r="R30" t="str">
            <v>m</v>
          </cell>
          <cell r="S30" t="str">
            <v>m</v>
          </cell>
          <cell r="T30" t="str">
            <v>m</v>
          </cell>
          <cell r="U30" t="str">
            <v>n</v>
          </cell>
          <cell r="V30">
            <v>0</v>
          </cell>
          <cell r="W30">
            <v>0</v>
          </cell>
          <cell r="X30">
            <v>0</v>
          </cell>
          <cell r="Y30">
            <v>0</v>
          </cell>
          <cell r="Z30">
            <v>0.46431173714354401</v>
          </cell>
        </row>
        <row r="31">
          <cell r="A31" t="str">
            <v>New Zealand</v>
          </cell>
          <cell r="C31">
            <v>32.708702990435803</v>
          </cell>
          <cell r="D31">
            <v>50.310731658890106</v>
          </cell>
          <cell r="E31">
            <v>50.717333068756822</v>
          </cell>
          <cell r="F31">
            <v>45.796907167137455</v>
          </cell>
          <cell r="G31">
            <v>49.323363122378261</v>
          </cell>
          <cell r="H31">
            <v>50.398940864960281</v>
          </cell>
          <cell r="I31">
            <v>51.256123736710698</v>
          </cell>
          <cell r="J31">
            <v>51.8744252796022</v>
          </cell>
          <cell r="K31">
            <v>47.617668241668298</v>
          </cell>
          <cell r="L31">
            <v>48.3125778800379</v>
          </cell>
          <cell r="M31">
            <v>49.588661668089898</v>
          </cell>
          <cell r="N31">
            <v>47.3713501826022</v>
          </cell>
          <cell r="O31">
            <v>11.816239316239315</v>
          </cell>
          <cell r="P31">
            <v>16.668530947054435</v>
          </cell>
          <cell r="Q31">
            <v>16.864992721979622</v>
          </cell>
          <cell r="R31">
            <v>18.125659978880677</v>
          </cell>
          <cell r="S31">
            <v>19.57128446536651</v>
          </cell>
          <cell r="T31">
            <v>21.239101274312542</v>
          </cell>
          <cell r="U31">
            <v>21.239498768985602</v>
          </cell>
          <cell r="V31">
            <v>24.3114143259663</v>
          </cell>
          <cell r="W31">
            <v>20.419635303070699</v>
          </cell>
          <cell r="X31">
            <v>21.3475103358988</v>
          </cell>
          <cell r="Y31">
            <v>24.027194949277401</v>
          </cell>
          <cell r="Z31">
            <v>26.139208056184401</v>
          </cell>
        </row>
        <row r="32">
          <cell r="A32" t="str">
            <v>Norway</v>
          </cell>
          <cell r="C32">
            <v>26.208079735304928</v>
          </cell>
          <cell r="D32">
            <v>37.412976348463964</v>
          </cell>
          <cell r="E32">
            <v>40.380780573646909</v>
          </cell>
          <cell r="F32">
            <v>38.19793870111166</v>
          </cell>
          <cell r="G32">
            <v>39.376049396089471</v>
          </cell>
          <cell r="H32">
            <v>44.712168792492101</v>
          </cell>
          <cell r="I32">
            <v>40.686794958739</v>
          </cell>
          <cell r="J32">
            <v>42.646884604519599</v>
          </cell>
          <cell r="K32">
            <v>43.358640654744498</v>
          </cell>
          <cell r="L32">
            <v>41.471569216363001</v>
          </cell>
          <cell r="M32">
            <v>40.736338085727297</v>
          </cell>
          <cell r="N32">
            <v>41.770769789298498</v>
          </cell>
          <cell r="O32">
            <v>6.3402732595966169</v>
          </cell>
          <cell r="P32">
            <v>6.4298982913685601</v>
          </cell>
          <cell r="Q32">
            <v>5.717768297412599</v>
          </cell>
          <cell r="R32">
            <v>4.8723380532946816</v>
          </cell>
          <cell r="S32">
            <v>4.5313617934652992</v>
          </cell>
          <cell r="T32">
            <v>3.0208158625444925</v>
          </cell>
          <cell r="U32">
            <v>1.70810347455037</v>
          </cell>
          <cell r="V32">
            <v>1.1342030767896001</v>
          </cell>
          <cell r="W32">
            <v>0.95078225905874203</v>
          </cell>
          <cell r="X32">
            <v>0.64719789171924502</v>
          </cell>
          <cell r="Y32">
            <v>0.48059467799503303</v>
          </cell>
          <cell r="Z32">
            <v>0.41641352523513198</v>
          </cell>
        </row>
        <row r="33">
          <cell r="A33" t="str">
            <v>Poland</v>
          </cell>
          <cell r="C33" t="str">
            <v>m</v>
          </cell>
          <cell r="D33">
            <v>34.441372543169607</v>
          </cell>
          <cell r="E33">
            <v>39.821890835838971</v>
          </cell>
          <cell r="F33">
            <v>42.635164334244735</v>
          </cell>
          <cell r="G33">
            <v>43.977195042358005</v>
          </cell>
          <cell r="H33">
            <v>44.512654131072345</v>
          </cell>
          <cell r="I33">
            <v>47.1366815682278</v>
          </cell>
          <cell r="J33">
            <v>47.303898511729301</v>
          </cell>
          <cell r="K33">
            <v>49.027517535252599</v>
          </cell>
          <cell r="L33">
            <v>49.997763168673998</v>
          </cell>
          <cell r="M33">
            <v>50.218024817281801</v>
          </cell>
          <cell r="N33">
            <v>55.379634570288303</v>
          </cell>
          <cell r="O33" t="str">
            <v>m</v>
          </cell>
          <cell r="P33" t="str">
            <v>m</v>
          </cell>
          <cell r="Q33" t="str">
            <v>m</v>
          </cell>
          <cell r="R33" t="str">
            <v>n</v>
          </cell>
          <cell r="S33" t="str">
            <v>n</v>
          </cell>
          <cell r="T33" t="str">
            <v>n</v>
          </cell>
          <cell r="U33">
            <v>0.146682313891525</v>
          </cell>
          <cell r="V33">
            <v>0.135993533006323</v>
          </cell>
          <cell r="W33">
            <v>0.12222815737873401</v>
          </cell>
          <cell r="X33">
            <v>0.110811661910496</v>
          </cell>
          <cell r="Y33">
            <v>9.2562146521110097E-2</v>
          </cell>
          <cell r="Z33">
            <v>0.85437318548844998</v>
          </cell>
        </row>
        <row r="34">
          <cell r="A34" t="str">
            <v>Portugal</v>
          </cell>
          <cell r="C34">
            <v>14.88523548159321</v>
          </cell>
          <cell r="D34">
            <v>23.246099389533391</v>
          </cell>
          <cell r="E34">
            <v>27.64456566167382</v>
          </cell>
          <cell r="F34">
            <v>30.079183782685607</v>
          </cell>
          <cell r="G34">
            <v>32.608409005001796</v>
          </cell>
          <cell r="H34">
            <v>32.085742927411957</v>
          </cell>
          <cell r="I34">
            <v>32.268211165828298</v>
          </cell>
          <cell r="J34">
            <v>32.945463867905197</v>
          </cell>
          <cell r="K34">
            <v>42.583892568295099</v>
          </cell>
          <cell r="L34">
            <v>45.301506922352502</v>
          </cell>
          <cell r="M34">
            <v>39.955332522013798</v>
          </cell>
          <cell r="N34">
            <v>40.132279535551397</v>
          </cell>
          <cell r="O34">
            <v>6.3486688175750565</v>
          </cell>
          <cell r="P34">
            <v>7.9847509563460042</v>
          </cell>
          <cell r="Q34">
            <v>7.6038944673626121</v>
          </cell>
          <cell r="R34">
            <v>7.0004611634495024</v>
          </cell>
          <cell r="S34">
            <v>7.3432393274706023</v>
          </cell>
          <cell r="T34">
            <v>8.2968150605452493</v>
          </cell>
          <cell r="U34">
            <v>8.6067106527868198</v>
          </cell>
          <cell r="V34">
            <v>8.6551085370204497</v>
          </cell>
          <cell r="W34">
            <v>6.0716203827577804</v>
          </cell>
          <cell r="X34">
            <v>2.4102605666846402</v>
          </cell>
          <cell r="Y34">
            <v>0.58066533665682096</v>
          </cell>
          <cell r="Z34">
            <v>1.16868645399148E-2</v>
          </cell>
        </row>
        <row r="35">
          <cell r="A35" t="str">
            <v>Slovak Republic</v>
          </cell>
          <cell r="C35">
            <v>15.006939958168363</v>
          </cell>
          <cell r="D35" t="str">
            <v>m</v>
          </cell>
          <cell r="E35" t="str">
            <v>m</v>
          </cell>
          <cell r="F35">
            <v>22.782473806675519</v>
          </cell>
          <cell r="G35">
            <v>25.233979088243164</v>
          </cell>
          <cell r="H35">
            <v>27.704955762632938</v>
          </cell>
          <cell r="I35">
            <v>30.3091322757314</v>
          </cell>
          <cell r="J35">
            <v>34.742863444400598</v>
          </cell>
          <cell r="K35">
            <v>39.000964920111201</v>
          </cell>
          <cell r="L35">
            <v>57.570068025945098</v>
          </cell>
          <cell r="M35">
            <v>62.184529209451902</v>
          </cell>
          <cell r="N35">
            <v>49.363104822985697</v>
          </cell>
          <cell r="O35">
            <v>0.71015699126274057</v>
          </cell>
          <cell r="P35">
            <v>2.2245030476948537</v>
          </cell>
          <cell r="Q35">
            <v>2.2575281535370912</v>
          </cell>
          <cell r="R35">
            <v>2.6897969373283686</v>
          </cell>
          <cell r="S35">
            <v>2.3848855145554593</v>
          </cell>
          <cell r="T35">
            <v>3.1286914474337886</v>
          </cell>
          <cell r="U35">
            <v>2.2891780894449099</v>
          </cell>
          <cell r="V35">
            <v>1.22885881502292</v>
          </cell>
          <cell r="W35">
            <v>0.92005608955977702</v>
          </cell>
          <cell r="X35">
            <v>0.88504630758595204</v>
          </cell>
          <cell r="Y35">
            <v>0.72408266978418501</v>
          </cell>
          <cell r="Z35">
            <v>0.89057553626024499</v>
          </cell>
        </row>
        <row r="36">
          <cell r="A36" t="str">
            <v>Slovenia</v>
          </cell>
          <cell r="B36" t="str">
            <v/>
          </cell>
          <cell r="C36" t="str">
            <v>m</v>
          </cell>
          <cell r="D36" t="str">
            <v>m</v>
          </cell>
          <cell r="E36" t="str">
            <v>m</v>
          </cell>
          <cell r="F36" t="str">
            <v>m</v>
          </cell>
          <cell r="G36" t="str">
            <v>m</v>
          </cell>
          <cell r="H36" t="str">
            <v>m</v>
          </cell>
          <cell r="I36">
            <v>17.848427759473399</v>
          </cell>
          <cell r="J36">
            <v>20.6976708911751</v>
          </cell>
          <cell r="K36">
            <v>20.1552982170147</v>
          </cell>
          <cell r="L36">
            <v>20.0778258840975</v>
          </cell>
          <cell r="M36">
            <v>26.8311705548304</v>
          </cell>
          <cell r="N36">
            <v>29.241312029553999</v>
          </cell>
          <cell r="O36" t="str">
            <v>m</v>
          </cell>
          <cell r="P36" t="str">
            <v>m</v>
          </cell>
          <cell r="Q36" t="str">
            <v>m</v>
          </cell>
          <cell r="R36" t="str">
            <v>m</v>
          </cell>
          <cell r="S36" t="str">
            <v>m</v>
          </cell>
          <cell r="T36" t="str">
            <v>m</v>
          </cell>
          <cell r="U36">
            <v>23.604425104478999</v>
          </cell>
          <cell r="V36">
            <v>25.898453137229101</v>
          </cell>
          <cell r="W36">
            <v>24.553958225752901</v>
          </cell>
          <cell r="X36">
            <v>26.134917653649602</v>
          </cell>
          <cell r="Y36">
            <v>26.452586349330701</v>
          </cell>
          <cell r="Z36">
            <v>26.0902129170127</v>
          </cell>
        </row>
        <row r="37">
          <cell r="A37" t="str">
            <v>Spain</v>
          </cell>
          <cell r="B37">
            <v>2</v>
          </cell>
          <cell r="C37">
            <v>24.16758893040447</v>
          </cell>
          <cell r="D37">
            <v>29.143851798845706</v>
          </cell>
          <cell r="E37">
            <v>29.723237931435637</v>
          </cell>
          <cell r="F37">
            <v>30.098736375036172</v>
          </cell>
          <cell r="G37">
            <v>29.824259320423458</v>
          </cell>
          <cell r="H37">
            <v>30.177742904750417</v>
          </cell>
          <cell r="I37">
            <v>29.944097909176399</v>
          </cell>
          <cell r="J37">
            <v>30.0937105087358</v>
          </cell>
          <cell r="K37">
            <v>29.775334285926601</v>
          </cell>
          <cell r="L37">
            <v>26.5410774091146</v>
          </cell>
          <cell r="M37">
            <v>27.429130528719501</v>
          </cell>
          <cell r="N37">
            <v>29.529757096027499</v>
          </cell>
          <cell r="O37">
            <v>1.9279635865832967</v>
          </cell>
          <cell r="P37">
            <v>7.9391423207011771</v>
          </cell>
          <cell r="Q37">
            <v>10.660628407394324</v>
          </cell>
          <cell r="R37">
            <v>13.341364280065473</v>
          </cell>
          <cell r="S37">
            <v>15.656786934248284</v>
          </cell>
          <cell r="T37">
            <v>17.195277831607836</v>
          </cell>
          <cell r="U37">
            <v>14.710397030778401</v>
          </cell>
          <cell r="V37">
            <v>14.5279213900884</v>
          </cell>
          <cell r="W37">
            <v>14.041360532226401</v>
          </cell>
          <cell r="X37">
            <v>14.248694545348799</v>
          </cell>
          <cell r="Y37">
            <v>15.289483041745701</v>
          </cell>
          <cell r="Z37">
            <v>16.393776451253501</v>
          </cell>
        </row>
        <row r="38">
          <cell r="A38" t="str">
            <v>Sweden</v>
          </cell>
          <cell r="C38">
            <v>23.983792913190161</v>
          </cell>
          <cell r="D38">
            <v>28.129260734838425</v>
          </cell>
          <cell r="E38">
            <v>28.965676916756138</v>
          </cell>
          <cell r="F38">
            <v>32.117034982364494</v>
          </cell>
          <cell r="G38">
            <v>35.096867334848255</v>
          </cell>
          <cell r="H38">
            <v>37.267979108075536</v>
          </cell>
          <cell r="I38">
            <v>37.723633161541798</v>
          </cell>
          <cell r="J38">
            <v>40.618239124239899</v>
          </cell>
          <cell r="K38">
            <v>39.901716753102598</v>
          </cell>
          <cell r="L38">
            <v>39.860005546953097</v>
          </cell>
          <cell r="M38">
            <v>36.182910991782698</v>
          </cell>
          <cell r="N38">
            <v>36.569753550575697</v>
          </cell>
          <cell r="O38" t="str">
            <v>m</v>
          </cell>
          <cell r="P38">
            <v>4.2352035044648231</v>
          </cell>
          <cell r="Q38">
            <v>3.9917960623066442</v>
          </cell>
          <cell r="R38">
            <v>3.8176407058628055</v>
          </cell>
          <cell r="S38">
            <v>3.9565407335650655</v>
          </cell>
          <cell r="T38">
            <v>4.3070546913245789</v>
          </cell>
          <cell r="U38">
            <v>4.5203419632062403</v>
          </cell>
          <cell r="V38">
            <v>4.8518983509969997</v>
          </cell>
          <cell r="W38">
            <v>5.3865488996966002</v>
          </cell>
          <cell r="X38">
            <v>5.8989944127387801</v>
          </cell>
          <cell r="Y38">
            <v>5.9977388120332398</v>
          </cell>
          <cell r="Z38">
            <v>6.3046542853987999</v>
          </cell>
        </row>
        <row r="39">
          <cell r="A39" t="str">
            <v>Switzerland</v>
          </cell>
          <cell r="C39">
            <v>9.4542182051169181</v>
          </cell>
          <cell r="D39">
            <v>11.871634917795333</v>
          </cell>
          <cell r="E39">
            <v>18.673690644236508</v>
          </cell>
          <cell r="F39">
            <v>20.870884679050945</v>
          </cell>
          <cell r="G39">
            <v>21.550568894731001</v>
          </cell>
          <cell r="H39">
            <v>26.141345333752298</v>
          </cell>
          <cell r="I39">
            <v>27.417084297979699</v>
          </cell>
          <cell r="J39">
            <v>29.7904169016849</v>
          </cell>
          <cell r="K39">
            <v>31.360413218813498</v>
          </cell>
          <cell r="L39">
            <v>32.411109855041701</v>
          </cell>
          <cell r="M39">
            <v>30.5499212057817</v>
          </cell>
          <cell r="N39">
            <v>31.3412443550353</v>
          </cell>
          <cell r="O39">
            <v>12.8</v>
          </cell>
          <cell r="P39">
            <v>14.200000000000001</v>
          </cell>
          <cell r="Q39">
            <v>10.900000000000002</v>
          </cell>
          <cell r="R39">
            <v>11.100000000000001</v>
          </cell>
          <cell r="S39">
            <v>11.5</v>
          </cell>
          <cell r="T39">
            <v>11.6</v>
          </cell>
          <cell r="U39">
            <v>7.77588536910784</v>
          </cell>
          <cell r="V39">
            <v>9.5887303250618494</v>
          </cell>
          <cell r="W39">
            <v>18.314742629758101</v>
          </cell>
          <cell r="X39">
            <v>18.6784972426099</v>
          </cell>
          <cell r="Y39">
            <v>18.862737590472499</v>
          </cell>
          <cell r="Z39">
            <v>16.158248995039401</v>
          </cell>
        </row>
        <row r="40">
          <cell r="A40" t="str">
            <v>Turkey</v>
          </cell>
          <cell r="C40">
            <v>5.9584635596121451</v>
          </cell>
          <cell r="D40">
            <v>8.8155535149524979</v>
          </cell>
          <cell r="E40">
            <v>9.3957338873815228</v>
          </cell>
          <cell r="F40">
            <v>10.299008188323382</v>
          </cell>
          <cell r="G40">
            <v>10.516610427956152</v>
          </cell>
          <cell r="H40">
            <v>10.758407079646018</v>
          </cell>
          <cell r="I40">
            <v>11.180946481665</v>
          </cell>
          <cell r="J40">
            <v>15.3810017863951</v>
          </cell>
          <cell r="K40" t="str">
            <v>m</v>
          </cell>
          <cell r="L40">
            <v>19.502128495749002</v>
          </cell>
          <cell r="M40">
            <v>20.8724030714972</v>
          </cell>
          <cell r="N40">
            <v>23.0096976072583</v>
          </cell>
          <cell r="O40">
            <v>2.241757812294495</v>
          </cell>
          <cell r="P40" t="str">
            <v>m</v>
          </cell>
          <cell r="Q40" t="str">
            <v>m</v>
          </cell>
          <cell r="R40" t="str">
            <v>m</v>
          </cell>
          <cell r="S40" t="str">
            <v>m</v>
          </cell>
          <cell r="T40" t="str">
            <v>m</v>
          </cell>
          <cell r="U40" t="str">
            <v>m</v>
          </cell>
          <cell r="V40">
            <v>10.7873239854926</v>
          </cell>
          <cell r="W40">
            <v>12.1293261785884</v>
          </cell>
          <cell r="X40">
            <v>13.346056469423299</v>
          </cell>
          <cell r="Y40">
            <v>15.0625336265648</v>
          </cell>
          <cell r="Z40">
            <v>18.6917678058965</v>
          </cell>
        </row>
        <row r="41">
          <cell r="A41" t="str">
            <v>United Kingdom</v>
          </cell>
          <cell r="C41" t="str">
            <v>m</v>
          </cell>
          <cell r="D41">
            <v>41.966335045021161</v>
          </cell>
          <cell r="E41">
            <v>42.514886797548691</v>
          </cell>
          <cell r="F41">
            <v>43.047418648965809</v>
          </cell>
          <cell r="G41">
            <v>44.633903951569394</v>
          </cell>
          <cell r="H41">
            <v>46.54454624436358</v>
          </cell>
          <cell r="I41">
            <v>46.635240754346398</v>
          </cell>
          <cell r="J41">
            <v>46.573500913663402</v>
          </cell>
          <cell r="K41">
            <v>46.374463239587399</v>
          </cell>
          <cell r="L41">
            <v>47.912511885812499</v>
          </cell>
          <cell r="M41">
            <v>47.842533053753201</v>
          </cell>
          <cell r="N41">
            <v>50.760321907508597</v>
          </cell>
          <cell r="O41" t="str">
            <v>m</v>
          </cell>
          <cell r="P41">
            <v>7.3219238501155495</v>
          </cell>
          <cell r="Q41">
            <v>7.8937351864733607</v>
          </cell>
          <cell r="R41">
            <v>8.7282508431872845</v>
          </cell>
          <cell r="S41">
            <v>10.446335099074769</v>
          </cell>
          <cell r="T41">
            <v>10.734938693322174</v>
          </cell>
          <cell r="U41">
            <v>10.5862722337184</v>
          </cell>
          <cell r="V41">
            <v>9.9540455947261695</v>
          </cell>
          <cell r="W41">
            <v>10.308942543398301</v>
          </cell>
          <cell r="X41">
            <v>11.6622519814838</v>
          </cell>
          <cell r="Y41">
            <v>11.8114173221099</v>
          </cell>
          <cell r="Z41">
            <v>12.321297875361701</v>
          </cell>
        </row>
        <row r="42">
          <cell r="A42" t="str">
            <v>United States</v>
          </cell>
          <cell r="C42">
            <v>32.652421347713748</v>
          </cell>
          <cell r="D42">
            <v>34.353925568229123</v>
          </cell>
          <cell r="E42">
            <v>32.717372325117601</v>
          </cell>
          <cell r="F42">
            <v>32.357215240726759</v>
          </cell>
          <cell r="G42">
            <v>31.90942900824485</v>
          </cell>
          <cell r="H42">
            <v>33.17520962926897</v>
          </cell>
          <cell r="I42">
            <v>34.1731890107406</v>
          </cell>
          <cell r="J42">
            <v>35.516190950801203</v>
          </cell>
          <cell r="K42">
            <v>36.518676713967999</v>
          </cell>
          <cell r="L42">
            <v>37.311449452934802</v>
          </cell>
          <cell r="M42">
            <v>37.779901606090803</v>
          </cell>
          <cell r="N42">
            <v>38.232523135114398</v>
          </cell>
          <cell r="O42">
            <v>9.3822345509429077</v>
          </cell>
          <cell r="P42">
            <v>8.4028709234975487</v>
          </cell>
          <cell r="Q42">
            <v>8.1207941737705909</v>
          </cell>
          <cell r="R42">
            <v>8.2102127538126162</v>
          </cell>
          <cell r="S42">
            <v>8.8130751497583706</v>
          </cell>
          <cell r="T42">
            <v>9.3593681685593406</v>
          </cell>
          <cell r="U42">
            <v>9.8718567749175197</v>
          </cell>
          <cell r="V42">
            <v>9.9144545008630303</v>
          </cell>
          <cell r="W42">
            <v>10.1482919826077</v>
          </cell>
          <cell r="X42">
            <v>10.1715768096589</v>
          </cell>
          <cell r="Y42">
            <v>10.654529102603201</v>
          </cell>
          <cell r="Z42">
            <v>11.052355396807201</v>
          </cell>
        </row>
        <row r="44">
          <cell r="A44" t="str">
            <v>OECD average</v>
          </cell>
          <cell r="C44">
            <v>20.155110771201986</v>
          </cell>
          <cell r="D44">
            <v>28.221707601474918</v>
          </cell>
          <cell r="E44">
            <v>30.277362022762166</v>
          </cell>
          <cell r="F44">
            <v>31.256878032952585</v>
          </cell>
          <cell r="G44">
            <v>32.996701112763056</v>
          </cell>
          <cell r="H44">
            <v>34.647740551354431</v>
          </cell>
          <cell r="I44">
            <v>34.478345940391812</v>
          </cell>
          <cell r="J44">
            <v>35.797354651895773</v>
          </cell>
          <cell r="K44">
            <v>37.499032419687225</v>
          </cell>
          <cell r="L44">
            <v>38.803941900214163</v>
          </cell>
          <cell r="M44">
            <v>38.733422237481626</v>
          </cell>
          <cell r="N44">
            <v>39.104876236975976</v>
          </cell>
          <cell r="O44">
            <v>10.511206807809518</v>
          </cell>
          <cell r="P44">
            <v>9.0847843019600827</v>
          </cell>
          <cell r="Q44">
            <v>9.324474295170992</v>
          </cell>
          <cell r="R44">
            <v>8.507679575265902</v>
          </cell>
          <cell r="S44">
            <v>9.6456479959052324</v>
          </cell>
          <cell r="T44">
            <v>8.988164844355131</v>
          </cell>
          <cell r="U44">
            <v>8.8045685504864899</v>
          </cell>
          <cell r="V44">
            <v>9.7189286789035947</v>
          </cell>
          <cell r="W44">
            <v>10.663833337488496</v>
          </cell>
          <cell r="X44">
            <v>10.675734855885064</v>
          </cell>
          <cell r="Y44">
            <v>10.93727563134175</v>
          </cell>
          <cell r="Z44">
            <v>9.6597442538559477</v>
          </cell>
        </row>
        <row r="45">
          <cell r="A45" t="str">
            <v>OECD average for countries with 1995 and 2009 data</v>
          </cell>
          <cell r="C45">
            <v>19.76600716007616</v>
          </cell>
          <cell r="D45">
            <v>27.080383470620887</v>
          </cell>
          <cell r="N45">
            <v>39.763677430050144</v>
          </cell>
          <cell r="O45">
            <v>10.511206807809513</v>
          </cell>
          <cell r="P45">
            <v>9.792039501902611</v>
          </cell>
          <cell r="Z45">
            <v>10.28954314612675</v>
          </cell>
        </row>
        <row r="46">
          <cell r="A46" t="str">
            <v>EU21 average</v>
          </cell>
          <cell r="C46">
            <v>18.457616371826127</v>
          </cell>
          <cell r="D46">
            <v>27.232753299592595</v>
          </cell>
          <cell r="E46">
            <v>28.800426769050652</v>
          </cell>
          <cell r="F46">
            <v>30.160001048257154</v>
          </cell>
          <cell r="G46">
            <v>32.196043269120516</v>
          </cell>
          <cell r="H46">
            <v>33.637287364950218</v>
          </cell>
          <cell r="I46">
            <v>33.934317670369609</v>
          </cell>
          <cell r="J46">
            <v>34.691785099325955</v>
          </cell>
          <cell r="K46">
            <v>36.037570534742812</v>
          </cell>
          <cell r="L46">
            <v>39.55943527179609</v>
          </cell>
          <cell r="M46">
            <v>39.488900184388584</v>
          </cell>
          <cell r="N46">
            <v>39.945272776817575</v>
          </cell>
          <cell r="O46">
            <v>9.4128870099595652</v>
          </cell>
          <cell r="P46">
            <v>6.9193377174416675</v>
          </cell>
          <cell r="Q46">
            <v>7.5465549988179186</v>
          </cell>
          <cell r="R46">
            <v>6.5811009109287149</v>
          </cell>
          <cell r="S46">
            <v>7.9571767624375402</v>
          </cell>
          <cell r="T46">
            <v>7.4082805219302683</v>
          </cell>
          <cell r="U46">
            <v>8.1075374652418226</v>
          </cell>
          <cell r="V46">
            <v>8.4248250744351552</v>
          </cell>
          <cell r="W46">
            <v>7.9738955242642575</v>
          </cell>
          <cell r="X46">
            <v>7.862460000822753</v>
          </cell>
          <cell r="Y46">
            <v>8.1474951328358696</v>
          </cell>
          <cell r="Z46">
            <v>8.1999635833003417</v>
          </cell>
        </row>
        <row r="48">
          <cell r="A48" t="str">
            <v>Other G20</v>
          </cell>
        </row>
        <row r="49">
          <cell r="A49" t="str">
            <v>Argentina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cell r="P49" t="str">
            <v>m</v>
          </cell>
          <cell r="Q49" t="str">
            <v>m</v>
          </cell>
          <cell r="R49" t="str">
            <v>m</v>
          </cell>
          <cell r="S49" t="str">
            <v>m</v>
          </cell>
          <cell r="T49" t="str">
            <v>m</v>
          </cell>
          <cell r="U49" t="str">
            <v>m</v>
          </cell>
          <cell r="V49" t="str">
            <v>m</v>
          </cell>
          <cell r="W49" t="str">
            <v>m</v>
          </cell>
          <cell r="X49" t="str">
            <v>m</v>
          </cell>
          <cell r="Y49" t="str">
            <v>m</v>
          </cell>
          <cell r="Z49" t="str">
            <v>m</v>
          </cell>
        </row>
        <row r="50">
          <cell r="A50" t="str">
            <v>Brazil</v>
          </cell>
          <cell r="B50" t="str">
            <v/>
          </cell>
          <cell r="C50" t="str">
            <v>m</v>
          </cell>
          <cell r="D50">
            <v>10.335649762984641</v>
          </cell>
          <cell r="E50">
            <v>10.459125912178951</v>
          </cell>
          <cell r="F50">
            <v>12.894473769045161</v>
          </cell>
          <cell r="G50">
            <v>15.108462663860522</v>
          </cell>
          <cell r="H50" t="str">
            <v>m</v>
          </cell>
          <cell r="I50" t="str">
            <v>m</v>
          </cell>
          <cell r="J50" t="str">
            <v>m</v>
          </cell>
          <cell r="K50" t="str">
            <v>m</v>
          </cell>
          <cell r="L50" t="str">
            <v>m</v>
          </cell>
          <cell r="M50" t="str">
            <v>m</v>
          </cell>
          <cell r="N50" t="str">
            <v>m</v>
          </cell>
          <cell r="O50" t="str">
            <v>m</v>
          </cell>
          <cell r="P50" t="str">
            <v>m</v>
          </cell>
          <cell r="Q50" t="str">
            <v>m</v>
          </cell>
          <cell r="R50" t="str">
            <v>m</v>
          </cell>
          <cell r="S50" t="str">
            <v>m</v>
          </cell>
          <cell r="T50" t="str">
            <v>m</v>
          </cell>
          <cell r="U50" t="str">
            <v>m</v>
          </cell>
          <cell r="V50" t="str">
            <v>m</v>
          </cell>
          <cell r="W50" t="str">
            <v>m</v>
          </cell>
          <cell r="X50" t="str">
            <v>m</v>
          </cell>
          <cell r="Y50" t="str">
            <v>m</v>
          </cell>
          <cell r="Z50" t="str">
            <v>m</v>
          </cell>
        </row>
        <row r="51">
          <cell r="A51" t="str">
            <v>China</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cell r="P51" t="str">
            <v>m</v>
          </cell>
          <cell r="Q51" t="str">
            <v>m</v>
          </cell>
          <cell r="R51" t="str">
            <v>m</v>
          </cell>
          <cell r="S51" t="str">
            <v>m</v>
          </cell>
          <cell r="T51" t="str">
            <v>m</v>
          </cell>
          <cell r="U51" t="str">
            <v>m</v>
          </cell>
          <cell r="V51" t="str">
            <v>m</v>
          </cell>
          <cell r="W51" t="str">
            <v>m</v>
          </cell>
          <cell r="X51" t="str">
            <v>m</v>
          </cell>
          <cell r="Y51" t="str">
            <v>m</v>
          </cell>
          <cell r="Z51" t="str">
            <v>m</v>
          </cell>
        </row>
        <row r="52">
          <cell r="A52" t="str">
            <v>India</v>
          </cell>
          <cell r="C52" t="str">
            <v>m</v>
          </cell>
          <cell r="D52" t="str">
            <v>m</v>
          </cell>
          <cell r="E52" t="str">
            <v>m</v>
          </cell>
          <cell r="F52" t="str">
            <v>m</v>
          </cell>
          <cell r="G52" t="str">
            <v>m</v>
          </cell>
          <cell r="H52" t="str">
            <v>m</v>
          </cell>
          <cell r="I52" t="str">
            <v>m</v>
          </cell>
          <cell r="J52" t="str">
            <v>m</v>
          </cell>
          <cell r="K52" t="str">
            <v>m</v>
          </cell>
          <cell r="L52" t="str">
            <v>m</v>
          </cell>
          <cell r="M52" t="str">
            <v>m</v>
          </cell>
          <cell r="N52" t="str">
            <v>m</v>
          </cell>
          <cell r="O52" t="str">
            <v>m</v>
          </cell>
          <cell r="P52" t="str">
            <v>m</v>
          </cell>
          <cell r="Q52" t="str">
            <v>m</v>
          </cell>
          <cell r="R52" t="str">
            <v>m</v>
          </cell>
          <cell r="S52" t="str">
            <v>m</v>
          </cell>
          <cell r="T52" t="str">
            <v>m</v>
          </cell>
          <cell r="U52" t="str">
            <v>m</v>
          </cell>
          <cell r="V52" t="str">
            <v>m</v>
          </cell>
          <cell r="W52" t="str">
            <v>m</v>
          </cell>
          <cell r="X52" t="str">
            <v>m</v>
          </cell>
          <cell r="Y52" t="str">
            <v>m</v>
          </cell>
          <cell r="Z52" t="str">
            <v>m</v>
          </cell>
        </row>
        <row r="53">
          <cell r="A53" t="str">
            <v>Indonesia</v>
          </cell>
          <cell r="C53" t="str">
            <v>m</v>
          </cell>
          <cell r="D53" t="str">
            <v>m</v>
          </cell>
          <cell r="E53" t="str">
            <v>m</v>
          </cell>
          <cell r="F53" t="str">
            <v>m</v>
          </cell>
          <cell r="G53" t="str">
            <v>m</v>
          </cell>
          <cell r="H53" t="str">
            <v>m</v>
          </cell>
          <cell r="I53" t="str">
            <v>m</v>
          </cell>
          <cell r="J53" t="str">
            <v>m</v>
          </cell>
          <cell r="K53" t="str">
            <v>m</v>
          </cell>
          <cell r="L53" t="str">
            <v>m</v>
          </cell>
          <cell r="M53" t="str">
            <v>m</v>
          </cell>
          <cell r="N53" t="str">
            <v>m</v>
          </cell>
          <cell r="O53" t="str">
            <v>m</v>
          </cell>
          <cell r="P53" t="str">
            <v>m</v>
          </cell>
          <cell r="Q53" t="str">
            <v>m</v>
          </cell>
          <cell r="R53" t="str">
            <v>m</v>
          </cell>
          <cell r="S53" t="str">
            <v>m</v>
          </cell>
          <cell r="T53" t="str">
            <v>m</v>
          </cell>
          <cell r="U53" t="str">
            <v>m</v>
          </cell>
          <cell r="V53" t="str">
            <v>m</v>
          </cell>
          <cell r="W53" t="str">
            <v>m</v>
          </cell>
          <cell r="X53" t="str">
            <v>m</v>
          </cell>
          <cell r="Y53" t="str">
            <v>m</v>
          </cell>
          <cell r="Z53" t="str">
            <v>m</v>
          </cell>
        </row>
        <row r="54">
          <cell r="A54" t="str">
            <v>Russian Federation</v>
          </cell>
          <cell r="B54" t="str">
            <v/>
          </cell>
          <cell r="C54" t="str">
            <v>m</v>
          </cell>
          <cell r="D54" t="str">
            <v>m</v>
          </cell>
          <cell r="E54" t="str">
            <v>m</v>
          </cell>
          <cell r="F54" t="str">
            <v>m</v>
          </cell>
          <cell r="G54" t="str">
            <v>m</v>
          </cell>
          <cell r="H54" t="str">
            <v>m</v>
          </cell>
          <cell r="I54" t="str">
            <v>m</v>
          </cell>
          <cell r="J54" t="str">
            <v>m</v>
          </cell>
          <cell r="K54" t="str">
            <v>m</v>
          </cell>
          <cell r="L54" t="str">
            <v>m</v>
          </cell>
          <cell r="M54" t="str">
            <v>m</v>
          </cell>
          <cell r="N54" t="str">
            <v>m</v>
          </cell>
          <cell r="O54" t="str">
            <v>m</v>
          </cell>
          <cell r="P54" t="str">
            <v>m</v>
          </cell>
          <cell r="Q54" t="str">
            <v>m</v>
          </cell>
          <cell r="R54" t="str">
            <v>m</v>
          </cell>
          <cell r="S54" t="str">
            <v>m</v>
          </cell>
          <cell r="T54" t="str">
            <v>m</v>
          </cell>
          <cell r="U54" t="str">
            <v>m</v>
          </cell>
          <cell r="V54" t="str">
            <v>m</v>
          </cell>
          <cell r="W54" t="str">
            <v>m</v>
          </cell>
          <cell r="X54" t="str">
            <v>m</v>
          </cell>
          <cell r="Y54" t="str">
            <v>m</v>
          </cell>
          <cell r="Z54" t="str">
            <v>m</v>
          </cell>
        </row>
        <row r="55">
          <cell r="A55" t="str">
            <v>Saudi Arabia</v>
          </cell>
          <cell r="C55" t="str">
            <v>m</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cell r="P55" t="str">
            <v>m</v>
          </cell>
          <cell r="Q55" t="str">
            <v>m</v>
          </cell>
          <cell r="R55" t="str">
            <v>m</v>
          </cell>
          <cell r="S55" t="str">
            <v>m</v>
          </cell>
          <cell r="T55" t="str">
            <v>m</v>
          </cell>
          <cell r="U55" t="str">
            <v>m</v>
          </cell>
          <cell r="V55" t="str">
            <v>m</v>
          </cell>
          <cell r="W55" t="str">
            <v>m</v>
          </cell>
          <cell r="X55" t="str">
            <v>m</v>
          </cell>
          <cell r="Y55" t="str">
            <v>m</v>
          </cell>
          <cell r="Z55" t="str">
            <v>m</v>
          </cell>
        </row>
        <row r="56">
          <cell r="A56" t="str">
            <v>South Africa</v>
          </cell>
          <cell r="C56" t="str">
            <v>m</v>
          </cell>
          <cell r="D56" t="str">
            <v>m</v>
          </cell>
          <cell r="E56" t="str">
            <v>m</v>
          </cell>
          <cell r="F56" t="str">
            <v>m</v>
          </cell>
          <cell r="G56" t="str">
            <v>m</v>
          </cell>
          <cell r="H56" t="str">
            <v>m</v>
          </cell>
          <cell r="I56" t="str">
            <v>m</v>
          </cell>
          <cell r="J56" t="str">
            <v>m</v>
          </cell>
          <cell r="K56" t="str">
            <v>m</v>
          </cell>
          <cell r="L56" t="str">
            <v>m</v>
          </cell>
          <cell r="M56" t="str">
            <v>m</v>
          </cell>
          <cell r="N56" t="str">
            <v>m</v>
          </cell>
          <cell r="O56" t="str">
            <v>m</v>
          </cell>
          <cell r="P56" t="str">
            <v>m</v>
          </cell>
          <cell r="Q56" t="str">
            <v>m</v>
          </cell>
          <cell r="R56" t="str">
            <v>m</v>
          </cell>
          <cell r="S56" t="str">
            <v>m</v>
          </cell>
          <cell r="T56" t="str">
            <v>m</v>
          </cell>
          <cell r="U56" t="str">
            <v>m</v>
          </cell>
          <cell r="V56" t="str">
            <v>m</v>
          </cell>
          <cell r="W56" t="str">
            <v>m</v>
          </cell>
          <cell r="X56" t="str">
            <v>m</v>
          </cell>
          <cell r="Y56" t="str">
            <v>m</v>
          </cell>
          <cell r="Z56" t="str">
            <v>m</v>
          </cell>
        </row>
        <row r="58">
          <cell r="A58" t="str">
            <v>G20 average</v>
          </cell>
          <cell r="C58" t="str">
            <v>m</v>
          </cell>
          <cell r="D58" t="str">
            <v>m</v>
          </cell>
          <cell r="E58" t="str">
            <v>m</v>
          </cell>
          <cell r="F58" t="str">
            <v>m</v>
          </cell>
          <cell r="G58" t="str">
            <v>m</v>
          </cell>
          <cell r="H58" t="str">
            <v>m</v>
          </cell>
          <cell r="I58" t="str">
            <v>m</v>
          </cell>
          <cell r="J58" t="str">
            <v>m</v>
          </cell>
          <cell r="K58" t="str">
            <v>m</v>
          </cell>
          <cell r="L58" t="str">
            <v>m</v>
          </cell>
          <cell r="M58" t="str">
            <v>m</v>
          </cell>
          <cell r="N58" t="str">
            <v>m</v>
          </cell>
          <cell r="O58" t="str">
            <v>m</v>
          </cell>
          <cell r="P58" t="str">
            <v>m</v>
          </cell>
          <cell r="Q58" t="str">
            <v>m</v>
          </cell>
          <cell r="R58" t="str">
            <v>m</v>
          </cell>
          <cell r="S58" t="str">
            <v>m</v>
          </cell>
          <cell r="T58" t="str">
            <v>m</v>
          </cell>
          <cell r="U58" t="str">
            <v>m</v>
          </cell>
          <cell r="V58" t="str">
            <v>m</v>
          </cell>
          <cell r="W58" t="str">
            <v>m</v>
          </cell>
          <cell r="X58" t="str">
            <v>m</v>
          </cell>
          <cell r="Y58" t="str">
            <v>m</v>
          </cell>
          <cell r="Z58" t="str">
            <v>m</v>
          </cell>
        </row>
      </sheetData>
      <sheetData sheetId="3"/>
      <sheetData sheetId="4">
        <row r="9">
          <cell r="A9" t="str">
            <v>Australia</v>
          </cell>
          <cell r="B9">
            <v>1</v>
          </cell>
          <cell r="C9">
            <v>15.690163480224586</v>
          </cell>
          <cell r="D9">
            <v>12.804999821953448</v>
          </cell>
          <cell r="E9">
            <v>21.802177660480453</v>
          </cell>
          <cell r="F9">
            <v>18.922425011323227</v>
          </cell>
          <cell r="G9">
            <v>49.990361285465973</v>
          </cell>
          <cell r="H9">
            <v>34.239797628209288</v>
          </cell>
          <cell r="I9">
            <v>60.541363157315132</v>
          </cell>
          <cell r="J9">
            <v>44.210761006669827</v>
          </cell>
          <cell r="K9">
            <v>19.306811138519549</v>
          </cell>
          <cell r="L9">
            <v>7.7317391525572443</v>
          </cell>
          <cell r="M9">
            <v>1.8516370992795173</v>
          </cell>
          <cell r="N9">
            <v>1.3409113757751454</v>
          </cell>
        </row>
        <row r="10">
          <cell r="A10" t="str">
            <v>Austria</v>
          </cell>
          <cell r="B10" t="str">
            <v/>
          </cell>
          <cell r="C10">
            <v>12.307199375487899</v>
          </cell>
          <cell r="D10">
            <v>12.049486306842226</v>
          </cell>
          <cell r="E10">
            <v>12.307199375487899</v>
          </cell>
          <cell r="F10">
            <v>12.049486306842226</v>
          </cell>
          <cell r="G10">
            <v>29.672187449270499</v>
          </cell>
          <cell r="H10">
            <v>26.05980270903413</v>
          </cell>
          <cell r="I10">
            <v>29.672187449270499</v>
          </cell>
          <cell r="J10">
            <v>26.317515777679805</v>
          </cell>
          <cell r="K10">
            <v>8.4073982228978998</v>
          </cell>
          <cell r="L10">
            <v>7.424663741546337</v>
          </cell>
          <cell r="M10">
            <v>2.2261673941896598</v>
          </cell>
          <cell r="N10">
            <v>1.6751899085705113</v>
          </cell>
        </row>
        <row r="11">
          <cell r="A11" t="str">
            <v>Belgium</v>
          </cell>
          <cell r="C11" t="str">
            <v>m</v>
          </cell>
          <cell r="D11" t="str">
            <v>m</v>
          </cell>
          <cell r="E11">
            <v>29.9460254701388</v>
          </cell>
          <cell r="F11">
            <v>29.751710652038291</v>
          </cell>
          <cell r="G11" t="str">
            <v>m</v>
          </cell>
          <cell r="H11" t="str">
            <v>m</v>
          </cell>
          <cell r="I11">
            <v>19.482474556172999</v>
          </cell>
          <cell r="J11">
            <v>19.004645681767716</v>
          </cell>
          <cell r="K11">
            <v>24.2896583205222</v>
          </cell>
          <cell r="L11">
            <v>23.174728653379098</v>
          </cell>
          <cell r="M11">
            <v>1.49370530376658</v>
          </cell>
          <cell r="N11">
            <v>1.2787113352282331</v>
          </cell>
        </row>
        <row r="12">
          <cell r="A12" t="str">
            <v>Canada</v>
          </cell>
          <cell r="B12">
            <v>1</v>
          </cell>
          <cell r="C12">
            <v>28.791388841460201</v>
          </cell>
          <cell r="D12">
            <v>27.220990786046507</v>
          </cell>
          <cell r="E12">
            <v>33.250025044655601</v>
          </cell>
          <cell r="F12">
            <v>31.679626989241907</v>
          </cell>
          <cell r="G12">
            <v>36.280133104709499</v>
          </cell>
          <cell r="H12">
            <v>33.918570130201125</v>
          </cell>
          <cell r="I12">
            <v>38.582419831203502</v>
          </cell>
          <cell r="J12">
            <v>36.220856856695129</v>
          </cell>
          <cell r="K12">
            <v>8.9873382354746898</v>
          </cell>
          <cell r="L12">
            <v>7.5885629898027229</v>
          </cell>
          <cell r="M12">
            <v>1.18836092637955</v>
          </cell>
          <cell r="N12">
            <v>1.0275446851763332</v>
          </cell>
        </row>
        <row r="13">
          <cell r="A13" t="str">
            <v>Chile</v>
          </cell>
          <cell r="B13">
            <v>2</v>
          </cell>
          <cell r="C13" t="str">
            <v>m</v>
          </cell>
          <cell r="D13" t="str">
            <v>m</v>
          </cell>
          <cell r="E13">
            <v>19.302367226095001</v>
          </cell>
          <cell r="F13">
            <v>19.165797703559829</v>
          </cell>
          <cell r="G13" t="str">
            <v>m</v>
          </cell>
          <cell r="H13" t="str">
            <v>m</v>
          </cell>
          <cell r="I13">
            <v>20.0380421263127</v>
          </cell>
          <cell r="J13">
            <v>19.936786095092689</v>
          </cell>
          <cell r="K13">
            <v>6.0917195061093601</v>
          </cell>
          <cell r="L13">
            <v>5.7198468220558034</v>
          </cell>
          <cell r="M13">
            <v>0.174154619026063</v>
          </cell>
          <cell r="N13">
            <v>0.16389431511586117</v>
          </cell>
        </row>
        <row r="14">
          <cell r="A14" t="str">
            <v>Czech Republic</v>
          </cell>
          <cell r="B14">
            <v>2</v>
          </cell>
          <cell r="C14">
            <v>4.5514152277876203</v>
          </cell>
          <cell r="D14" t="str">
            <v>m</v>
          </cell>
          <cell r="E14">
            <v>4.5514152277876203</v>
          </cell>
          <cell r="F14" t="str">
            <v>m</v>
          </cell>
          <cell r="G14">
            <v>38.113217401154799</v>
          </cell>
          <cell r="H14" t="str">
            <v>m</v>
          </cell>
          <cell r="I14">
            <v>39.632561761592001</v>
          </cell>
          <cell r="J14">
            <v>36.728804769054605</v>
          </cell>
          <cell r="K14">
            <v>21.012315194703501</v>
          </cell>
          <cell r="L14">
            <v>19.425489051215205</v>
          </cell>
          <cell r="M14">
            <v>1.2920036033640001</v>
          </cell>
          <cell r="N14">
            <v>1.1734057320879732</v>
          </cell>
        </row>
        <row r="15">
          <cell r="A15" t="str">
            <v>Denmark</v>
          </cell>
          <cell r="B15" t="str">
            <v/>
          </cell>
          <cell r="C15">
            <v>8.9767633536942597</v>
          </cell>
          <cell r="D15">
            <v>7.8453955588013695</v>
          </cell>
          <cell r="E15">
            <v>9.2738784666908103</v>
          </cell>
          <cell r="F15">
            <v>8.1274980495203391</v>
          </cell>
          <cell r="G15">
            <v>49.995781197963801</v>
          </cell>
          <cell r="H15">
            <v>45.952796223167837</v>
          </cell>
          <cell r="I15">
            <v>49.157076699840701</v>
          </cell>
          <cell r="J15">
            <v>46.785486717121934</v>
          </cell>
          <cell r="K15">
            <v>20.344576971391898</v>
          </cell>
          <cell r="L15">
            <v>18.167974000069556</v>
          </cell>
          <cell r="M15">
            <v>1.9663581292135099</v>
          </cell>
          <cell r="N15">
            <v>1.6528140478672588</v>
          </cell>
        </row>
        <row r="16">
          <cell r="A16" t="str">
            <v>Estonia</v>
          </cell>
          <cell r="B16" t="str">
            <v/>
          </cell>
          <cell r="C16" t="str">
            <v>m</v>
          </cell>
          <cell r="D16" t="str">
            <v>m</v>
          </cell>
          <cell r="E16">
            <v>19.172802314409999</v>
          </cell>
          <cell r="F16">
            <v>19.172525286915022</v>
          </cell>
          <cell r="G16" t="str">
            <v>m</v>
          </cell>
          <cell r="H16" t="str">
            <v>m</v>
          </cell>
          <cell r="I16">
            <v>23.208031280225502</v>
          </cell>
          <cell r="J16">
            <v>22.646951513385314</v>
          </cell>
          <cell r="K16">
            <v>12.663540708087201</v>
          </cell>
          <cell r="L16">
            <v>12.351715330298763</v>
          </cell>
          <cell r="M16">
            <v>0.92128313529317196</v>
          </cell>
          <cell r="N16">
            <v>0.87824878312155097</v>
          </cell>
        </row>
        <row r="17">
          <cell r="A17" t="str">
            <v>Finland</v>
          </cell>
          <cell r="B17" t="str">
            <v/>
          </cell>
          <cell r="C17">
            <v>8.7480259793569506E-2</v>
          </cell>
          <cell r="D17">
            <v>8.7480259793569506E-2</v>
          </cell>
          <cell r="E17">
            <v>0.13522979363420201</v>
          </cell>
          <cell r="F17" t="str">
            <v>m</v>
          </cell>
          <cell r="G17">
            <v>48.944857342964802</v>
          </cell>
          <cell r="H17" t="str">
            <v>m</v>
          </cell>
          <cell r="I17">
            <v>46.259828871094101</v>
          </cell>
          <cell r="J17">
            <v>44.824061294414754</v>
          </cell>
          <cell r="K17">
            <v>24.152996929604601</v>
          </cell>
          <cell r="L17">
            <v>22.832672930413491</v>
          </cell>
          <cell r="M17">
            <v>2.7070014921958698</v>
          </cell>
          <cell r="N17">
            <v>2.5552850483952811</v>
          </cell>
        </row>
        <row r="18">
          <cell r="A18" t="str">
            <v>France</v>
          </cell>
          <cell r="B18">
            <v>2</v>
          </cell>
          <cell r="C18" t="str">
            <v>m</v>
          </cell>
          <cell r="D18" t="str">
            <v>m</v>
          </cell>
          <cell r="E18">
            <v>26.003899885732917</v>
          </cell>
          <cell r="F18">
            <v>24.671011351494222</v>
          </cell>
          <cell r="G18" t="str">
            <v>m</v>
          </cell>
          <cell r="H18" t="str">
            <v>m</v>
          </cell>
          <cell r="I18">
            <v>35.595019523935811</v>
          </cell>
          <cell r="J18">
            <v>31.691758101627663</v>
          </cell>
          <cell r="K18">
            <v>14.432321984277682</v>
          </cell>
          <cell r="L18">
            <v>10.940894668054431</v>
          </cell>
          <cell r="M18">
            <v>1.4640527897637701</v>
          </cell>
          <cell r="N18">
            <v>0.91031916878955088</v>
          </cell>
        </row>
        <row r="19">
          <cell r="A19" t="str">
            <v>Germany</v>
          </cell>
          <cell r="B19" t="str">
            <v/>
          </cell>
          <cell r="C19">
            <v>13.942784734925301</v>
          </cell>
          <cell r="D19" t="str">
            <v>m</v>
          </cell>
          <cell r="E19">
            <v>13.942784734925301</v>
          </cell>
          <cell r="F19">
            <v>13.917551241696982</v>
          </cell>
          <cell r="G19">
            <v>29.870472410262799</v>
          </cell>
          <cell r="H19">
            <v>28.144929524259052</v>
          </cell>
          <cell r="I19">
            <v>29.870472410262799</v>
          </cell>
          <cell r="J19">
            <v>28.144929524259052</v>
          </cell>
          <cell r="K19">
            <v>3.4860903828763199</v>
          </cell>
          <cell r="L19">
            <v>2.7242373788241112</v>
          </cell>
          <cell r="M19">
            <v>2.5982568167146201</v>
          </cell>
          <cell r="N19">
            <v>2.2205670633573873</v>
          </cell>
        </row>
        <row r="20">
          <cell r="A20" t="str">
            <v>Greece</v>
          </cell>
          <cell r="B20" t="str">
            <v/>
          </cell>
          <cell r="C20" t="str">
            <v>m</v>
          </cell>
          <cell r="D20" t="str">
            <v>m</v>
          </cell>
          <cell r="E20">
            <v>14.410140842203401</v>
          </cell>
          <cell r="F20" t="str">
            <v>m</v>
          </cell>
          <cell r="G20" t="str">
            <v>m</v>
          </cell>
          <cell r="H20" t="str">
            <v>m</v>
          </cell>
          <cell r="I20">
            <v>23.441401266787601</v>
          </cell>
          <cell r="J20" t="str">
            <v>m</v>
          </cell>
          <cell r="K20">
            <v>6.5014826278827602</v>
          </cell>
          <cell r="L20" t="str">
            <v>m</v>
          </cell>
          <cell r="M20">
            <v>1.2762873292532599</v>
          </cell>
          <cell r="N20" t="str">
            <v>m</v>
          </cell>
        </row>
        <row r="21">
          <cell r="A21" t="str">
            <v>Hungary</v>
          </cell>
          <cell r="B21">
            <v>2</v>
          </cell>
          <cell r="C21">
            <v>5.5118707748764804</v>
          </cell>
          <cell r="D21" t="str">
            <v>m</v>
          </cell>
          <cell r="E21">
            <v>6.4765125008944899</v>
          </cell>
          <cell r="F21">
            <v>6.4761856279523942</v>
          </cell>
          <cell r="G21">
            <v>31.250037558123701</v>
          </cell>
          <cell r="H21" t="str">
            <v>m</v>
          </cell>
          <cell r="I21">
            <v>36.302874211575499</v>
          </cell>
          <cell r="J21">
            <v>34.949571337410781</v>
          </cell>
          <cell r="K21">
            <v>7.5357430361813798</v>
          </cell>
          <cell r="L21">
            <v>7.353591591899006</v>
          </cell>
          <cell r="M21">
            <v>0.81515718175293395</v>
          </cell>
          <cell r="N21">
            <v>0.76819620280436673</v>
          </cell>
        </row>
        <row r="22">
          <cell r="A22" t="str">
            <v>Iceland</v>
          </cell>
          <cell r="B22" t="str">
            <v/>
          </cell>
          <cell r="C22">
            <v>1.94727799810186</v>
          </cell>
          <cell r="D22">
            <v>1.9272619852916117</v>
          </cell>
          <cell r="E22">
            <v>2.3292766352513898</v>
          </cell>
          <cell r="F22">
            <v>2.3092606224411418</v>
          </cell>
          <cell r="G22">
            <v>59.783400454277199</v>
          </cell>
          <cell r="H22">
            <v>56.682216639086377</v>
          </cell>
          <cell r="I22">
            <v>63.2043570311493</v>
          </cell>
          <cell r="J22">
            <v>62.001945631162108</v>
          </cell>
          <cell r="K22">
            <v>24.389539322221999</v>
          </cell>
          <cell r="L22">
            <v>22.339733389094469</v>
          </cell>
          <cell r="M22">
            <v>0.80075227318629205</v>
          </cell>
          <cell r="N22">
            <v>0.6033974554396071</v>
          </cell>
        </row>
        <row r="23">
          <cell r="A23" t="str">
            <v>Ireland</v>
          </cell>
          <cell r="B23" t="str">
            <v/>
          </cell>
          <cell r="C23">
            <v>21.973810215979402</v>
          </cell>
          <cell r="D23">
            <v>20.990760251138962</v>
          </cell>
          <cell r="E23">
            <v>21.973810215979402</v>
          </cell>
          <cell r="F23">
            <v>20.990760251138962</v>
          </cell>
          <cell r="G23">
            <v>46.864033029644297</v>
          </cell>
          <cell r="H23">
            <v>45.046805708140354</v>
          </cell>
          <cell r="I23">
            <v>46.864033029644297</v>
          </cell>
          <cell r="J23">
            <v>45.046805708140354</v>
          </cell>
          <cell r="K23">
            <v>25.229369126415399</v>
          </cell>
          <cell r="L23">
            <v>23.159148058326146</v>
          </cell>
          <cell r="M23">
            <v>1.6023814213869501</v>
          </cell>
          <cell r="N23">
            <v>1.2591625500514148</v>
          </cell>
        </row>
        <row r="24">
          <cell r="A24" t="str">
            <v>Israel</v>
          </cell>
          <cell r="B24" t="str">
            <v/>
          </cell>
          <cell r="C24" t="str">
            <v>m</v>
          </cell>
          <cell r="D24" t="str">
            <v>m</v>
          </cell>
          <cell r="E24" t="str">
            <v>m</v>
          </cell>
          <cell r="F24" t="str">
            <v>m</v>
          </cell>
          <cell r="G24">
            <v>36.777720254079</v>
          </cell>
          <cell r="H24" t="str">
            <v>m</v>
          </cell>
          <cell r="I24">
            <v>38.192881852749203</v>
          </cell>
          <cell r="J24">
            <v>38.031401344477281</v>
          </cell>
          <cell r="K24">
            <v>15.1444354735433</v>
          </cell>
          <cell r="L24">
            <v>14.820106843885965</v>
          </cell>
          <cell r="M24">
            <v>1.45038275629339</v>
          </cell>
          <cell r="N24">
            <v>1.4056814159829985</v>
          </cell>
        </row>
        <row r="25">
          <cell r="A25" t="str">
            <v>Italy</v>
          </cell>
          <cell r="B25" t="str">
            <v/>
          </cell>
          <cell r="C25">
            <v>0.51720453780206699</v>
          </cell>
          <cell r="D25" t="str">
            <v>m</v>
          </cell>
          <cell r="E25">
            <v>0.51720453780206699</v>
          </cell>
          <cell r="F25">
            <v>0.51691963013805087</v>
          </cell>
          <cell r="G25">
            <v>31.546436575681199</v>
          </cell>
          <cell r="H25" t="str">
            <v>m</v>
          </cell>
          <cell r="I25">
            <v>31.015794161418501</v>
          </cell>
          <cell r="J25">
            <v>30.190550350345156</v>
          </cell>
          <cell r="K25">
            <v>0</v>
          </cell>
          <cell r="L25" t="str">
            <v>m</v>
          </cell>
          <cell r="M25">
            <v>0</v>
          </cell>
          <cell r="N25" t="str">
            <v>m</v>
          </cell>
        </row>
        <row r="26">
          <cell r="A26" t="str">
            <v>Japan</v>
          </cell>
          <cell r="B26" t="str">
            <v/>
          </cell>
          <cell r="C26">
            <v>24.7938498402556</v>
          </cell>
          <cell r="D26">
            <v>23.72332268370608</v>
          </cell>
          <cell r="E26">
            <v>24.7938498402556</v>
          </cell>
          <cell r="F26">
            <v>23.72332268370608</v>
          </cell>
          <cell r="G26">
            <v>40.390942028985506</v>
          </cell>
          <cell r="H26">
            <v>39.615579710144928</v>
          </cell>
          <cell r="I26">
            <v>40.313042430086803</v>
          </cell>
          <cell r="J26">
            <v>39.537680111246225</v>
          </cell>
          <cell r="K26">
            <v>5.8707714083510298</v>
          </cell>
          <cell r="L26">
            <v>5.331351733899508</v>
          </cell>
          <cell r="M26">
            <v>1.0620481927710801</v>
          </cell>
          <cell r="N26">
            <v>0.88748326639892483</v>
          </cell>
        </row>
        <row r="27">
          <cell r="A27" t="str">
            <v>Korea</v>
          </cell>
          <cell r="B27" t="str">
            <v/>
          </cell>
          <cell r="C27" t="str">
            <v>m</v>
          </cell>
          <cell r="D27" t="str">
            <v>m</v>
          </cell>
          <cell r="E27">
            <v>28.7067817708344</v>
          </cell>
          <cell r="F27" t="str">
            <v>m</v>
          </cell>
          <cell r="G27" t="str">
            <v>m</v>
          </cell>
          <cell r="H27" t="str">
            <v>m</v>
          </cell>
          <cell r="I27">
            <v>46.071931234325199</v>
          </cell>
          <cell r="J27" t="str">
            <v>m</v>
          </cell>
          <cell r="K27">
            <v>9.8891945819231797</v>
          </cell>
          <cell r="L27" t="str">
            <v>m</v>
          </cell>
          <cell r="M27">
            <v>1.27644695086477</v>
          </cell>
          <cell r="N27" t="str">
            <v>m</v>
          </cell>
        </row>
        <row r="28">
          <cell r="A28" t="str">
            <v>Luxembourg</v>
          </cell>
          <cell r="B28" t="str">
            <v/>
          </cell>
          <cell r="C28" t="str">
            <v>m</v>
          </cell>
          <cell r="D28" t="str">
            <v>m</v>
          </cell>
          <cell r="E28" t="str">
            <v>m</v>
          </cell>
          <cell r="F28" t="str">
            <v>m</v>
          </cell>
          <cell r="G28" t="str">
            <v>m</v>
          </cell>
          <cell r="H28" t="str">
            <v>m</v>
          </cell>
          <cell r="I28">
            <v>0</v>
          </cell>
          <cell r="J28" t="str">
            <v>m</v>
          </cell>
          <cell r="K28">
            <v>0</v>
          </cell>
          <cell r="L28" t="str">
            <v>m</v>
          </cell>
          <cell r="M28">
            <v>0</v>
          </cell>
          <cell r="N28" t="str">
            <v>m</v>
          </cell>
        </row>
        <row r="29">
          <cell r="A29" t="str">
            <v>Mexico</v>
          </cell>
          <cell r="B29" t="str">
            <v/>
          </cell>
          <cell r="C29">
            <v>1.4353231422171899</v>
          </cell>
          <cell r="D29" t="str">
            <v>m</v>
          </cell>
          <cell r="E29">
            <v>1.4353231422171899</v>
          </cell>
          <cell r="F29" t="str">
            <v>m</v>
          </cell>
          <cell r="G29">
            <v>19.819893688667499</v>
          </cell>
          <cell r="H29" t="str">
            <v>m</v>
          </cell>
          <cell r="I29">
            <v>19.819893688667499</v>
          </cell>
          <cell r="J29" t="str">
            <v>m</v>
          </cell>
          <cell r="K29">
            <v>3.23857164884422</v>
          </cell>
          <cell r="L29" t="str">
            <v>m</v>
          </cell>
          <cell r="M29">
            <v>0.22798824637699999</v>
          </cell>
          <cell r="N29" t="str">
            <v>m</v>
          </cell>
        </row>
        <row r="30">
          <cell r="A30" t="str">
            <v>Netherlands</v>
          </cell>
          <cell r="B30" t="str">
            <v/>
          </cell>
          <cell r="C30">
            <v>0.46431173714354401</v>
          </cell>
          <cell r="D30">
            <v>0.46431173714354401</v>
          </cell>
          <cell r="E30">
            <v>0.46431173714354401</v>
          </cell>
          <cell r="F30">
            <v>0.46428739605676317</v>
          </cell>
          <cell r="G30">
            <v>41.891177951524199</v>
          </cell>
          <cell r="H30">
            <v>39.737834284940725</v>
          </cell>
          <cell r="I30">
            <v>44.871211910386599</v>
          </cell>
          <cell r="J30">
            <v>42.863886317999828</v>
          </cell>
          <cell r="K30">
            <v>17.4184872197626</v>
          </cell>
          <cell r="L30">
            <v>16.976231041191468</v>
          </cell>
          <cell r="M30">
            <v>1.8325268612827199</v>
          </cell>
          <cell r="N30" t="str">
            <v>m</v>
          </cell>
        </row>
        <row r="31">
          <cell r="A31" t="str">
            <v>New Zealand</v>
          </cell>
          <cell r="B31" t="str">
            <v/>
          </cell>
          <cell r="C31">
            <v>26.139208056184401</v>
          </cell>
          <cell r="D31">
            <v>19.941861358966726</v>
          </cell>
          <cell r="E31">
            <v>31.2399877454584</v>
          </cell>
          <cell r="F31">
            <v>24.612410270994623</v>
          </cell>
          <cell r="G31">
            <v>47.3713501826022</v>
          </cell>
          <cell r="H31">
            <v>38.340999989787967</v>
          </cell>
          <cell r="I31">
            <v>49.835243304158901</v>
          </cell>
          <cell r="J31">
            <v>42.768997726042478</v>
          </cell>
          <cell r="K31">
            <v>16.999502991409202</v>
          </cell>
          <cell r="L31">
            <v>15.263979597454776</v>
          </cell>
          <cell r="M31">
            <v>1.7063757359467899</v>
          </cell>
          <cell r="N31">
            <v>1.1836384811576703</v>
          </cell>
        </row>
        <row r="32">
          <cell r="A32" t="str">
            <v>Norway</v>
          </cell>
          <cell r="B32" t="str">
            <v/>
          </cell>
          <cell r="C32">
            <v>0.41641352523513198</v>
          </cell>
          <cell r="D32">
            <v>0.39908951971813528</v>
          </cell>
          <cell r="E32">
            <v>0.48790199833636799</v>
          </cell>
          <cell r="F32">
            <v>0.47057799281937129</v>
          </cell>
          <cell r="G32">
            <v>41.770769789298498</v>
          </cell>
          <cell r="H32">
            <v>41.017634951972283</v>
          </cell>
          <cell r="I32">
            <v>46.054653281583903</v>
          </cell>
          <cell r="J32">
            <v>45.255693998003416</v>
          </cell>
          <cell r="K32">
            <v>12.1518362852926</v>
          </cell>
          <cell r="L32">
            <v>11.298633906272652</v>
          </cell>
          <cell r="M32">
            <v>1.77735945075881</v>
          </cell>
          <cell r="N32">
            <v>1.6342535580736048</v>
          </cell>
        </row>
        <row r="33">
          <cell r="A33" t="str">
            <v>Poland</v>
          </cell>
          <cell r="B33" t="str">
            <v/>
          </cell>
          <cell r="C33">
            <v>0.85437318548844998</v>
          </cell>
          <cell r="D33" t="str">
            <v>m</v>
          </cell>
          <cell r="E33">
            <v>0.85437318548844998</v>
          </cell>
          <cell r="F33" t="str">
            <v>m</v>
          </cell>
          <cell r="G33">
            <v>55.379634570288303</v>
          </cell>
          <cell r="H33">
            <v>55.021246503893657</v>
          </cell>
          <cell r="I33">
            <v>55.379634570288303</v>
          </cell>
          <cell r="J33">
            <v>55.021246503893657</v>
          </cell>
          <cell r="K33">
            <v>38.904940790091302</v>
          </cell>
          <cell r="L33">
            <v>38.752990485902991</v>
          </cell>
          <cell r="M33">
            <v>0.50600262199971902</v>
          </cell>
          <cell r="N33">
            <v>0.49547679115317678</v>
          </cell>
        </row>
        <row r="34">
          <cell r="A34" t="str">
            <v>Portugal</v>
          </cell>
          <cell r="B34" t="str">
            <v/>
          </cell>
          <cell r="C34">
            <v>1.16868645399148E-2</v>
          </cell>
          <cell r="D34">
            <v>1.0475825189613191E-2</v>
          </cell>
          <cell r="E34">
            <v>1.16868645399148E-2</v>
          </cell>
          <cell r="F34" t="str">
            <v>m</v>
          </cell>
          <cell r="G34">
            <v>40.132279535551397</v>
          </cell>
          <cell r="H34">
            <v>39.056482549038783</v>
          </cell>
          <cell r="I34">
            <v>40.132279535551397</v>
          </cell>
          <cell r="J34">
            <v>39.056482549038783</v>
          </cell>
          <cell r="K34">
            <v>14.837131494434299</v>
          </cell>
          <cell r="L34">
            <v>13.941807146471279</v>
          </cell>
          <cell r="M34">
            <v>1.79111810881092</v>
          </cell>
          <cell r="N34">
            <v>1.5484733643099966</v>
          </cell>
        </row>
        <row r="35">
          <cell r="A35" t="str">
            <v>Slovak Republic</v>
          </cell>
          <cell r="B35">
            <v>2</v>
          </cell>
          <cell r="C35">
            <v>0.89057553626024499</v>
          </cell>
          <cell r="D35" t="str">
            <v>m</v>
          </cell>
          <cell r="E35">
            <v>0.89057553626024499</v>
          </cell>
          <cell r="F35" t="str">
            <v>m</v>
          </cell>
          <cell r="G35">
            <v>49.363104822985697</v>
          </cell>
          <cell r="H35">
            <v>47.959874503971577</v>
          </cell>
          <cell r="I35">
            <v>49.363104822985697</v>
          </cell>
          <cell r="J35">
            <v>47.959874503971577</v>
          </cell>
          <cell r="K35">
            <v>35.675980383971698</v>
          </cell>
          <cell r="L35">
            <v>34.976508313656197</v>
          </cell>
          <cell r="M35">
            <v>3.2390746860031299</v>
          </cell>
          <cell r="N35">
            <v>3.1017042908505568</v>
          </cell>
        </row>
        <row r="36">
          <cell r="A36" t="str">
            <v>Slovenia</v>
          </cell>
          <cell r="B36" t="str">
            <v/>
          </cell>
          <cell r="C36">
            <v>26.0902129170127</v>
          </cell>
          <cell r="D36">
            <v>25.988370873014699</v>
          </cell>
          <cell r="E36">
            <v>27.3131657599018</v>
          </cell>
          <cell r="F36">
            <v>27.211323715903799</v>
          </cell>
          <cell r="G36">
            <v>29.241312029553999</v>
          </cell>
          <cell r="H36">
            <v>28.921035769079193</v>
          </cell>
          <cell r="I36">
            <v>34.028792815674301</v>
          </cell>
          <cell r="J36">
            <v>33.697472221771754</v>
          </cell>
          <cell r="K36">
            <v>4.6592765406186603</v>
          </cell>
          <cell r="L36">
            <v>4.5038572718884877</v>
          </cell>
          <cell r="M36">
            <v>1.5070576766720101</v>
          </cell>
          <cell r="N36">
            <v>1.3955421455867485</v>
          </cell>
        </row>
        <row r="37">
          <cell r="A37" t="str">
            <v>Spain</v>
          </cell>
          <cell r="B37" t="str">
            <v/>
          </cell>
          <cell r="C37">
            <v>16.393776451253501</v>
          </cell>
          <cell r="D37" t="str">
            <v>m</v>
          </cell>
          <cell r="E37">
            <v>16.393776451253501</v>
          </cell>
          <cell r="F37" t="str">
            <v>m</v>
          </cell>
          <cell r="G37">
            <v>29.529757096027499</v>
          </cell>
          <cell r="H37" t="str">
            <v>m</v>
          </cell>
          <cell r="I37">
            <v>33.696374608198802</v>
          </cell>
          <cell r="J37">
            <v>33.543317977245351</v>
          </cell>
          <cell r="K37">
            <v>6.0240104559763097</v>
          </cell>
          <cell r="L37">
            <v>5.3866612549486623</v>
          </cell>
          <cell r="M37">
            <v>1.1424439863572999</v>
          </cell>
          <cell r="N37" t="str">
            <v>m</v>
          </cell>
        </row>
        <row r="38">
          <cell r="A38" t="str">
            <v>Sweden</v>
          </cell>
          <cell r="B38" t="str">
            <v/>
          </cell>
          <cell r="C38">
            <v>6.3046542853987999</v>
          </cell>
          <cell r="D38">
            <v>6.2918901900398563</v>
          </cell>
          <cell r="E38">
            <v>6.4793941361086898</v>
          </cell>
          <cell r="F38">
            <v>6.4666300407497461</v>
          </cell>
          <cell r="G38">
            <v>36.569753550575697</v>
          </cell>
          <cell r="H38">
            <v>32.277910378019101</v>
          </cell>
          <cell r="I38">
            <v>34.6088447763603</v>
          </cell>
          <cell r="J38">
            <v>33.709894893252446</v>
          </cell>
          <cell r="K38">
            <v>7.9640326122409304</v>
          </cell>
          <cell r="L38">
            <v>4.3831189770288894</v>
          </cell>
          <cell r="M38">
            <v>2.8002906752085499</v>
          </cell>
          <cell r="N38">
            <v>2.2008605598982087</v>
          </cell>
        </row>
        <row r="39">
          <cell r="A39" t="str">
            <v>Switzerland</v>
          </cell>
          <cell r="B39" t="str">
            <v/>
          </cell>
          <cell r="C39">
            <v>16.158248995039401</v>
          </cell>
          <cell r="D39" t="str">
            <v>m</v>
          </cell>
          <cell r="E39">
            <v>24.368305341672301</v>
          </cell>
          <cell r="F39" t="str">
            <v>m</v>
          </cell>
          <cell r="G39">
            <v>31.3412443550353</v>
          </cell>
          <cell r="H39" t="str">
            <v>m</v>
          </cell>
          <cell r="I39">
            <v>29.0431173854397</v>
          </cell>
          <cell r="J39">
            <v>25.997182579492272</v>
          </cell>
          <cell r="K39">
            <v>15.9313916226691</v>
          </cell>
          <cell r="L39">
            <v>12.704009470276295</v>
          </cell>
          <cell r="M39">
            <v>3.5651576066864399</v>
          </cell>
          <cell r="N39">
            <v>2.0371755326563781</v>
          </cell>
        </row>
        <row r="40">
          <cell r="A40" t="str">
            <v>Turkey</v>
          </cell>
          <cell r="B40">
            <v>2</v>
          </cell>
          <cell r="C40">
            <v>18.6917678058965</v>
          </cell>
          <cell r="D40" t="str">
            <v>m</v>
          </cell>
          <cell r="E40">
            <v>18.6917678058965</v>
          </cell>
          <cell r="F40">
            <v>18.69163619367874</v>
          </cell>
          <cell r="G40">
            <v>23.0096976072583</v>
          </cell>
          <cell r="H40" t="str">
            <v>m</v>
          </cell>
          <cell r="I40">
            <v>23.166146368181401</v>
          </cell>
          <cell r="J40" t="str">
            <v>m</v>
          </cell>
          <cell r="K40">
            <v>3.8519580440803098</v>
          </cell>
          <cell r="L40">
            <v>3.8108851728313993</v>
          </cell>
          <cell r="M40">
            <v>0.395021550254197</v>
          </cell>
          <cell r="N40">
            <v>0.38554773925131292</v>
          </cell>
        </row>
        <row r="41">
          <cell r="A41" t="str">
            <v>United Kingdom</v>
          </cell>
          <cell r="B41" t="str">
            <v/>
          </cell>
          <cell r="C41">
            <v>12.321297875361701</v>
          </cell>
          <cell r="D41" t="str">
            <v>m</v>
          </cell>
          <cell r="E41">
            <v>16.0487412600048</v>
          </cell>
          <cell r="F41">
            <v>15.455105289665976</v>
          </cell>
          <cell r="G41">
            <v>50.760321907508597</v>
          </cell>
          <cell r="H41" t="str">
            <v>m</v>
          </cell>
          <cell r="I41">
            <v>41.336741870095402</v>
          </cell>
          <cell r="J41">
            <v>36.397983196601558</v>
          </cell>
          <cell r="K41">
            <v>24.479616850039701</v>
          </cell>
          <cell r="L41">
            <v>13.867519186916907</v>
          </cell>
          <cell r="M41">
            <v>2.2694571735041298</v>
          </cell>
          <cell r="N41">
            <v>1.2641899741973468</v>
          </cell>
        </row>
        <row r="42">
          <cell r="A42" t="str">
            <v>United States</v>
          </cell>
          <cell r="B42" t="str">
            <v/>
          </cell>
          <cell r="C42">
            <v>11.052355396807201</v>
          </cell>
          <cell r="D42">
            <v>10.882542667648588</v>
          </cell>
          <cell r="E42">
            <v>11.052355396807201</v>
          </cell>
          <cell r="F42">
            <v>10.882542667648588</v>
          </cell>
          <cell r="G42">
            <v>38.232523135114398</v>
          </cell>
          <cell r="H42">
            <v>35.200732946006354</v>
          </cell>
          <cell r="I42">
            <v>38.232523135114398</v>
          </cell>
          <cell r="J42">
            <v>37.131111416968658</v>
          </cell>
          <cell r="K42">
            <v>18.195298385135899</v>
          </cell>
          <cell r="L42">
            <v>16.256903104666552</v>
          </cell>
          <cell r="M42">
            <v>1.61471135032761</v>
          </cell>
          <cell r="N42">
            <v>1.2416125296216118</v>
          </cell>
        </row>
        <row r="43">
          <cell r="B43" t="str">
            <v/>
          </cell>
        </row>
        <row r="44">
          <cell r="A44" t="str">
            <v>OECD average</v>
          </cell>
          <cell r="C44">
            <v>10.627515939008749</v>
          </cell>
          <cell r="D44" t="str">
            <v>m</v>
          </cell>
          <cell r="E44">
            <v>13.894449827226001</v>
          </cell>
          <cell r="F44" t="str">
            <v>m</v>
          </cell>
          <cell r="G44">
            <v>39.408526510620263</v>
          </cell>
          <cell r="H44" t="str">
            <v>m</v>
          </cell>
          <cell r="I44">
            <v>38.095878894724883</v>
          </cell>
          <cell r="J44" t="str">
            <v>m</v>
          </cell>
          <cell r="K44">
            <v>14.938967755785567</v>
          </cell>
          <cell r="L44" t="str">
            <v>m</v>
          </cell>
          <cell r="M44">
            <v>1.5627509096883372</v>
          </cell>
          <cell r="N44" t="str">
            <v>m</v>
          </cell>
        </row>
        <row r="45">
          <cell r="A45" t="str">
            <v>EU21 average</v>
          </cell>
          <cell r="C45">
            <v>11.78296609048879</v>
          </cell>
          <cell r="D45" t="str">
            <v>m</v>
          </cell>
          <cell r="E45">
            <v>11.358113743163576</v>
          </cell>
          <cell r="F45" t="str">
            <v>m</v>
          </cell>
          <cell r="G45">
            <v>39.953886243828336</v>
          </cell>
          <cell r="H45" t="str">
            <v>m</v>
          </cell>
          <cell r="I45">
            <v>37.203419434981662</v>
          </cell>
          <cell r="J45" t="str">
            <v>m</v>
          </cell>
          <cell r="K45">
            <v>16.736768396924404</v>
          </cell>
          <cell r="L45" t="str">
            <v>m</v>
          </cell>
          <cell r="M45">
            <v>1.7325069658881729</v>
          </cell>
          <cell r="N45" t="str">
            <v>m</v>
          </cell>
        </row>
        <row r="48">
          <cell r="A48" t="str">
            <v>Other G20</v>
          </cell>
        </row>
        <row r="49">
          <cell r="A49" t="str">
            <v>Argentina</v>
          </cell>
          <cell r="B49">
            <v>1</v>
          </cell>
          <cell r="C49" t="str">
            <v>m</v>
          </cell>
          <cell r="D49" t="str">
            <v>m</v>
          </cell>
          <cell r="E49">
            <v>15.6120884822236</v>
          </cell>
          <cell r="F49" t="str">
            <v>m</v>
          </cell>
          <cell r="G49" t="str">
            <v>m</v>
          </cell>
          <cell r="H49" t="str">
            <v>m</v>
          </cell>
          <cell r="I49">
            <v>11.771339772823</v>
          </cell>
          <cell r="J49" t="str">
            <v>m</v>
          </cell>
          <cell r="K49">
            <v>0.94605263007663298</v>
          </cell>
          <cell r="L49" t="str">
            <v>m</v>
          </cell>
          <cell r="M49">
            <v>0.13868136958413699</v>
          </cell>
          <cell r="N49" t="str">
            <v>m</v>
          </cell>
        </row>
        <row r="50">
          <cell r="A50" t="str">
            <v>Brazil</v>
          </cell>
          <cell r="B50">
            <v>2</v>
          </cell>
          <cell r="C50" t="str">
            <v>m</v>
          </cell>
          <cell r="D50" t="str">
            <v>m</v>
          </cell>
          <cell r="E50">
            <v>5.1531990800666003</v>
          </cell>
          <cell r="F50" t="str">
            <v>m</v>
          </cell>
          <cell r="G50" t="str">
            <v>m</v>
          </cell>
          <cell r="H50" t="str">
            <v>m</v>
          </cell>
          <cell r="I50">
            <v>24.937487660237299</v>
          </cell>
          <cell r="J50">
            <v>24.89122423011305</v>
          </cell>
          <cell r="K50">
            <v>1.2574846987677499</v>
          </cell>
          <cell r="L50" t="str">
            <v>m</v>
          </cell>
          <cell r="M50">
            <v>0.38094693219272002</v>
          </cell>
          <cell r="N50">
            <v>0.37291238656818748</v>
          </cell>
        </row>
        <row r="51">
          <cell r="A51" t="str">
            <v>China</v>
          </cell>
          <cell r="B51" t="str">
            <v/>
          </cell>
          <cell r="C51" t="str">
            <v>m</v>
          </cell>
          <cell r="D51" t="str">
            <v>m</v>
          </cell>
          <cell r="E51">
            <v>17.886994028976002</v>
          </cell>
          <cell r="F51" t="str">
            <v>m</v>
          </cell>
          <cell r="G51" t="str">
            <v>m</v>
          </cell>
          <cell r="H51" t="str">
            <v>m</v>
          </cell>
          <cell r="I51">
            <v>13.9990401382671</v>
          </cell>
          <cell r="J51" t="str">
            <v>m</v>
          </cell>
          <cell r="K51">
            <v>6.2053325095254202E-3</v>
          </cell>
          <cell r="L51" t="str">
            <v>m</v>
          </cell>
          <cell r="M51">
            <v>2.0546343901859498</v>
          </cell>
          <cell r="N51" t="str">
            <v>m</v>
          </cell>
        </row>
        <row r="52">
          <cell r="A52" t="str">
            <v>India</v>
          </cell>
          <cell r="B52" t="str">
            <v/>
          </cell>
          <cell r="C52" t="str">
            <v>m</v>
          </cell>
          <cell r="D52" t="str">
            <v>m</v>
          </cell>
          <cell r="E52" t="str">
            <v>m</v>
          </cell>
          <cell r="F52" t="str">
            <v>m</v>
          </cell>
          <cell r="G52" t="str">
            <v>m</v>
          </cell>
          <cell r="H52" t="str">
            <v>m</v>
          </cell>
          <cell r="I52" t="str">
            <v>m</v>
          </cell>
          <cell r="J52" t="str">
            <v>m</v>
          </cell>
          <cell r="K52" t="str">
            <v>m</v>
          </cell>
          <cell r="L52" t="str">
            <v>m</v>
          </cell>
          <cell r="M52" t="str">
            <v>m</v>
          </cell>
          <cell r="N52" t="str">
            <v>m</v>
          </cell>
        </row>
        <row r="53">
          <cell r="A53" t="str">
            <v>Indonesia</v>
          </cell>
          <cell r="B53" t="str">
            <v/>
          </cell>
          <cell r="C53" t="str">
            <v>m</v>
          </cell>
          <cell r="D53" t="str">
            <v>m</v>
          </cell>
          <cell r="E53">
            <v>4.4310007622018199</v>
          </cell>
          <cell r="F53" t="str">
            <v>m</v>
          </cell>
          <cell r="G53" t="str">
            <v>m</v>
          </cell>
          <cell r="H53" t="str">
            <v>m</v>
          </cell>
          <cell r="I53">
            <v>13.7508939480708</v>
          </cell>
          <cell r="J53" t="str">
            <v>m</v>
          </cell>
          <cell r="K53">
            <v>1.06958186244084</v>
          </cell>
          <cell r="L53" t="str">
            <v>m</v>
          </cell>
          <cell r="M53">
            <v>5.3505667157774099E-2</v>
          </cell>
          <cell r="N53" t="str">
            <v>m</v>
          </cell>
        </row>
        <row r="54">
          <cell r="A54" t="str">
            <v>Russian Federation</v>
          </cell>
          <cell r="B54">
            <v>2</v>
          </cell>
          <cell r="C54" t="str">
            <v>m</v>
          </cell>
          <cell r="D54" t="str">
            <v>m</v>
          </cell>
          <cell r="E54">
            <v>28.337161109316899</v>
          </cell>
          <cell r="F54" t="str">
            <v>m</v>
          </cell>
          <cell r="G54" t="str">
            <v>m</v>
          </cell>
          <cell r="H54" t="str">
            <v>m</v>
          </cell>
          <cell r="I54">
            <v>55.124540166444</v>
          </cell>
          <cell r="J54">
            <v>54.296224766993554</v>
          </cell>
          <cell r="K54">
            <v>0.79608829117189095</v>
          </cell>
          <cell r="L54" t="str">
            <v>m</v>
          </cell>
          <cell r="M54">
            <v>0.43424568849838002</v>
          </cell>
          <cell r="N54" t="str">
            <v>m</v>
          </cell>
        </row>
        <row r="55">
          <cell r="A55" t="str">
            <v>Saudi Arabia</v>
          </cell>
          <cell r="C55" t="str">
            <v>m</v>
          </cell>
          <cell r="D55" t="str">
            <v>m</v>
          </cell>
          <cell r="E55">
            <v>6.2962279981556799</v>
          </cell>
          <cell r="F55" t="str">
            <v>m</v>
          </cell>
          <cell r="G55" t="str">
            <v>m</v>
          </cell>
          <cell r="H55" t="str">
            <v>m</v>
          </cell>
          <cell r="I55">
            <v>18.960135887532601</v>
          </cell>
          <cell r="J55" t="str">
            <v>m</v>
          </cell>
          <cell r="K55">
            <v>0.97071157355468696</v>
          </cell>
          <cell r="L55" t="str">
            <v>m</v>
          </cell>
          <cell r="M55">
            <v>8.2028653552200001E-2</v>
          </cell>
          <cell r="N55" t="str">
            <v>m</v>
          </cell>
        </row>
        <row r="56">
          <cell r="A56" t="str">
            <v>South Africa</v>
          </cell>
          <cell r="C56" t="str">
            <v>m</v>
          </cell>
          <cell r="D56" t="str">
            <v>m</v>
          </cell>
          <cell r="E56">
            <v>5.1069343542666497</v>
          </cell>
          <cell r="F56" t="str">
            <v>m</v>
          </cell>
          <cell r="G56" t="str">
            <v>m</v>
          </cell>
          <cell r="H56" t="str">
            <v>m</v>
          </cell>
          <cell r="I56">
            <v>5.6620725044454598</v>
          </cell>
          <cell r="J56" t="str">
            <v>m</v>
          </cell>
          <cell r="K56">
            <v>3.4357774366871801</v>
          </cell>
          <cell r="L56" t="str">
            <v>m</v>
          </cell>
          <cell r="M56">
            <v>0.13673012045602501</v>
          </cell>
          <cell r="N56" t="str">
            <v>m</v>
          </cell>
        </row>
        <row r="58">
          <cell r="A58" t="str">
            <v>G20 average</v>
          </cell>
          <cell r="C58" t="str">
            <v>m</v>
          </cell>
          <cell r="D58" t="str">
            <v>m</v>
          </cell>
          <cell r="E58">
            <v>15.503806494156628</v>
          </cell>
          <cell r="F58" t="str">
            <v>m</v>
          </cell>
          <cell r="G58" t="str">
            <v>m</v>
          </cell>
          <cell r="H58" t="str">
            <v>m</v>
          </cell>
          <cell r="I58">
            <v>30.486158771579262</v>
          </cell>
          <cell r="J58" t="str">
            <v>m</v>
          </cell>
          <cell r="K58">
            <v>6.6788819158183932</v>
          </cell>
          <cell r="L58" t="str">
            <v>m</v>
          </cell>
          <cell r="M58">
            <v>0.95715299543685739</v>
          </cell>
          <cell r="N58" t="str">
            <v>m</v>
          </cell>
        </row>
      </sheetData>
      <sheetData sheetId="5">
        <row r="9">
          <cell r="A9" t="str">
            <v>Australia</v>
          </cell>
          <cell r="B9">
            <v>2</v>
          </cell>
          <cell r="C9">
            <v>67.885503401298095</v>
          </cell>
          <cell r="D9" t="str">
            <v>a</v>
          </cell>
          <cell r="E9">
            <v>45.334116718229303</v>
          </cell>
          <cell r="F9">
            <v>18.757172102929431</v>
          </cell>
          <cell r="G9">
            <v>2.0117079320780813</v>
          </cell>
          <cell r="H9">
            <v>1.7825066480612755</v>
          </cell>
          <cell r="I9">
            <v>32.114496598701905</v>
          </cell>
          <cell r="J9">
            <v>68.881170149331538</v>
          </cell>
          <cell r="K9">
            <v>68.735826419047939</v>
          </cell>
        </row>
        <row r="10">
          <cell r="A10" t="str">
            <v>Austria</v>
          </cell>
          <cell r="C10">
            <v>42.607783841403361</v>
          </cell>
          <cell r="D10" t="str">
            <v>n</v>
          </cell>
          <cell r="E10">
            <v>28.725653770841298</v>
          </cell>
          <cell r="F10">
            <v>9.5371754318884907</v>
          </cell>
          <cell r="G10" t="str">
            <v>n</v>
          </cell>
          <cell r="H10">
            <v>4.3449546386735722</v>
          </cell>
          <cell r="I10">
            <v>57.392216158596639</v>
          </cell>
          <cell r="J10">
            <v>38.177361939273091</v>
          </cell>
          <cell r="K10">
            <v>31.664146274401979</v>
          </cell>
        </row>
        <row r="11">
          <cell r="A11" t="str">
            <v>Belgium</v>
          </cell>
          <cell r="C11">
            <v>91.203879524407711</v>
          </cell>
          <cell r="D11" t="str">
            <v>a</v>
          </cell>
          <cell r="E11">
            <v>58.380804923412498</v>
          </cell>
          <cell r="F11">
            <v>30.752826385440095</v>
          </cell>
          <cell r="G11" t="str">
            <v>a</v>
          </cell>
          <cell r="H11">
            <v>2.0702482155551012</v>
          </cell>
          <cell r="I11">
            <v>8.7961204755922999</v>
          </cell>
          <cell r="J11">
            <v>88.052713366026921</v>
          </cell>
          <cell r="K11">
            <v>70.625616979269495</v>
          </cell>
        </row>
        <row r="12">
          <cell r="A12" t="str">
            <v>Canada</v>
          </cell>
          <cell r="C12" t="str">
            <v>m</v>
          </cell>
          <cell r="D12" t="str">
            <v>m</v>
          </cell>
          <cell r="E12" t="str">
            <v>m</v>
          </cell>
          <cell r="F12" t="str">
            <v>m</v>
          </cell>
          <cell r="G12" t="str">
            <v>m</v>
          </cell>
          <cell r="H12" t="str">
            <v>m</v>
          </cell>
          <cell r="I12" t="str">
            <v>m</v>
          </cell>
          <cell r="J12" t="str">
            <v>m</v>
          </cell>
          <cell r="K12" t="str">
            <v>m</v>
          </cell>
        </row>
        <row r="13">
          <cell r="A13" t="str">
            <v>Chile</v>
          </cell>
          <cell r="C13" t="str">
            <v>m</v>
          </cell>
          <cell r="D13" t="str">
            <v>m</v>
          </cell>
          <cell r="E13" t="str">
            <v>m</v>
          </cell>
          <cell r="F13" t="str">
            <v>m</v>
          </cell>
          <cell r="G13" t="str">
            <v>m</v>
          </cell>
          <cell r="H13" t="str">
            <v>m</v>
          </cell>
          <cell r="I13" t="str">
            <v>m</v>
          </cell>
          <cell r="J13" t="str">
            <v>m</v>
          </cell>
          <cell r="K13" t="str">
            <v>m</v>
          </cell>
        </row>
        <row r="14">
          <cell r="A14" t="str">
            <v>Czech Republic</v>
          </cell>
          <cell r="C14">
            <v>78.627418031571565</v>
          </cell>
          <cell r="D14" t="str">
            <v>a</v>
          </cell>
          <cell r="E14">
            <v>49.308568999772653</v>
          </cell>
          <cell r="F14">
            <v>27.135330690837922</v>
          </cell>
          <cell r="G14" t="str">
            <v>a</v>
          </cell>
          <cell r="H14">
            <v>2.2022991687012565</v>
          </cell>
          <cell r="I14">
            <v>21.428924451649252</v>
          </cell>
          <cell r="J14">
            <v>73.89275208664651</v>
          </cell>
          <cell r="K14">
            <v>65.882564598466274</v>
          </cell>
        </row>
        <row r="15">
          <cell r="A15" t="str">
            <v>Denmark</v>
          </cell>
          <cell r="C15">
            <v>100</v>
          </cell>
          <cell r="D15">
            <v>16.33653332350611</v>
          </cell>
          <cell r="E15">
            <v>54.686665069742588</v>
          </cell>
          <cell r="F15">
            <v>24.432938401724677</v>
          </cell>
          <cell r="G15">
            <v>1.986327873081388</v>
          </cell>
          <cell r="H15">
            <v>2.5575353319452376</v>
          </cell>
          <cell r="I15" t="str">
            <v>m</v>
          </cell>
          <cell r="J15">
            <v>100</v>
          </cell>
          <cell r="K15">
            <v>100</v>
          </cell>
        </row>
        <row r="16">
          <cell r="A16" t="str">
            <v>Estonia</v>
          </cell>
          <cell r="B16">
            <v>3</v>
          </cell>
          <cell r="C16">
            <v>96.742358078602621</v>
          </cell>
          <cell r="D16" t="str">
            <v>a</v>
          </cell>
          <cell r="E16">
            <v>72.104803493449779</v>
          </cell>
          <cell r="F16">
            <v>19.737991266375545</v>
          </cell>
          <cell r="G16">
            <v>4.0960698689956327</v>
          </cell>
          <cell r="H16">
            <v>0.80349344978165937</v>
          </cell>
          <cell r="I16">
            <v>3.2576419213973797</v>
          </cell>
          <cell r="J16">
            <v>97.353990773783622</v>
          </cell>
          <cell r="K16">
            <v>93.627148523578668</v>
          </cell>
        </row>
        <row r="17">
          <cell r="A17" t="str">
            <v>Finland</v>
          </cell>
          <cell r="C17">
            <v>90.166153363281481</v>
          </cell>
          <cell r="D17" t="str">
            <v>a</v>
          </cell>
          <cell r="E17">
            <v>64.629146477823326</v>
          </cell>
          <cell r="F17">
            <v>22.143319536261451</v>
          </cell>
          <cell r="G17" t="str">
            <v>n</v>
          </cell>
          <cell r="H17">
            <v>3.3936873491966968</v>
          </cell>
          <cell r="I17">
            <v>9.8338466367185191</v>
          </cell>
          <cell r="J17">
            <v>91.817979528259912</v>
          </cell>
          <cell r="K17">
            <v>55.9317519766958</v>
          </cell>
        </row>
        <row r="18">
          <cell r="A18" t="str">
            <v>France</v>
          </cell>
          <cell r="B18">
            <v>2</v>
          </cell>
          <cell r="C18">
            <v>85.646061695211415</v>
          </cell>
          <cell r="D18">
            <v>26.272154761923268</v>
          </cell>
          <cell r="E18">
            <v>30.525651409463372</v>
          </cell>
          <cell r="F18">
            <v>17.600375587438339</v>
          </cell>
          <cell r="G18">
            <v>9.2898816806294189</v>
          </cell>
          <cell r="H18">
            <v>1.9579982557570124</v>
          </cell>
          <cell r="I18">
            <v>14.353938304788585</v>
          </cell>
          <cell r="J18">
            <v>85.646061695211415</v>
          </cell>
          <cell r="K18">
            <v>87.001403183553137</v>
          </cell>
        </row>
        <row r="19">
          <cell r="A19" t="str">
            <v>Germany</v>
          </cell>
          <cell r="B19">
            <v>3</v>
          </cell>
          <cell r="C19">
            <v>26.668777807977541</v>
          </cell>
          <cell r="D19" t="str">
            <v>a</v>
          </cell>
          <cell r="E19">
            <v>21.954925195226632</v>
          </cell>
          <cell r="F19">
            <v>4.7138526127509079</v>
          </cell>
          <cell r="G19" t="str">
            <v>a</v>
          </cell>
          <cell r="H19" t="str">
            <v>a</v>
          </cell>
          <cell r="I19">
            <v>73.331222192022466</v>
          </cell>
          <cell r="J19">
            <v>19.078275861616589</v>
          </cell>
          <cell r="K19">
            <v>13.740036590454386</v>
          </cell>
        </row>
        <row r="20">
          <cell r="A20" t="str">
            <v>Greece</v>
          </cell>
          <cell r="C20" t="str">
            <v>m</v>
          </cell>
          <cell r="D20" t="str">
            <v>m</v>
          </cell>
          <cell r="E20" t="str">
            <v>m</v>
          </cell>
          <cell r="F20" t="str">
            <v>m</v>
          </cell>
          <cell r="G20" t="str">
            <v>m</v>
          </cell>
          <cell r="H20" t="str">
            <v>m</v>
          </cell>
          <cell r="I20" t="str">
            <v>m</v>
          </cell>
          <cell r="J20" t="str">
            <v>m</v>
          </cell>
          <cell r="K20" t="str">
            <v>m</v>
          </cell>
        </row>
        <row r="21">
          <cell r="A21" t="str">
            <v>Hungary</v>
          </cell>
          <cell r="C21">
            <v>41.243355410898545</v>
          </cell>
          <cell r="D21" t="str">
            <v>a</v>
          </cell>
          <cell r="E21">
            <v>33.434719577020381</v>
          </cell>
          <cell r="F21">
            <v>5.6894738338213138</v>
          </cell>
          <cell r="G21">
            <v>0.30700133602433266</v>
          </cell>
          <cell r="H21">
            <v>1.8121606640325194</v>
          </cell>
          <cell r="I21">
            <v>58.756644589101448</v>
          </cell>
          <cell r="J21">
            <v>21.809618826843511</v>
          </cell>
          <cell r="K21">
            <v>2.8987422459227936</v>
          </cell>
        </row>
        <row r="22">
          <cell r="A22" t="str">
            <v>Iceland</v>
          </cell>
          <cell r="C22">
            <v>100</v>
          </cell>
          <cell r="D22">
            <v>2.5334957369062119</v>
          </cell>
          <cell r="E22">
            <v>67.722289890377581</v>
          </cell>
          <cell r="F22">
            <v>26.820950060901339</v>
          </cell>
          <cell r="G22">
            <v>2.0462850182704018</v>
          </cell>
          <cell r="H22">
            <v>0.87697929354445792</v>
          </cell>
          <cell r="I22" t="str">
            <v>n</v>
          </cell>
          <cell r="J22">
            <v>100</v>
          </cell>
          <cell r="K22">
            <v>100</v>
          </cell>
        </row>
        <row r="23">
          <cell r="A23" t="str">
            <v>Ireland</v>
          </cell>
          <cell r="C23">
            <v>100</v>
          </cell>
          <cell r="D23">
            <v>23.024627360334485</v>
          </cell>
          <cell r="E23">
            <v>46.032258612777675</v>
          </cell>
          <cell r="F23">
            <v>28.86618964257185</v>
          </cell>
          <cell r="G23" t="str">
            <v>m</v>
          </cell>
          <cell r="H23">
            <v>2.0769243843159915</v>
          </cell>
          <cell r="I23" t="str">
            <v>a</v>
          </cell>
          <cell r="J23">
            <v>100</v>
          </cell>
          <cell r="K23">
            <v>100</v>
          </cell>
        </row>
        <row r="24">
          <cell r="A24" t="str">
            <v>Israel</v>
          </cell>
          <cell r="C24" t="str">
            <v>m</v>
          </cell>
          <cell r="D24" t="str">
            <v>m</v>
          </cell>
          <cell r="E24" t="str">
            <v>m</v>
          </cell>
          <cell r="F24" t="str">
            <v>m</v>
          </cell>
          <cell r="G24" t="str">
            <v>m</v>
          </cell>
          <cell r="H24" t="str">
            <v>m</v>
          </cell>
          <cell r="I24" t="str">
            <v>m</v>
          </cell>
          <cell r="J24" t="str">
            <v>m</v>
          </cell>
          <cell r="K24" t="str">
            <v>m</v>
          </cell>
        </row>
        <row r="25">
          <cell r="A25" t="str">
            <v>Italy</v>
          </cell>
          <cell r="C25" t="str">
            <v>m</v>
          </cell>
          <cell r="D25" t="str">
            <v>m</v>
          </cell>
          <cell r="E25" t="str">
            <v>m</v>
          </cell>
          <cell r="F25" t="str">
            <v>m</v>
          </cell>
          <cell r="G25" t="str">
            <v>m</v>
          </cell>
          <cell r="H25" t="str">
            <v>m</v>
          </cell>
          <cell r="I25" t="str">
            <v>m</v>
          </cell>
          <cell r="J25">
            <v>89.686481656680328</v>
          </cell>
          <cell r="K25">
            <v>85.026080110225365</v>
          </cell>
        </row>
        <row r="26">
          <cell r="A26" t="str">
            <v>Japan</v>
          </cell>
          <cell r="C26" t="str">
            <v>m</v>
          </cell>
          <cell r="D26" t="str">
            <v>m</v>
          </cell>
          <cell r="E26" t="str">
            <v>m</v>
          </cell>
          <cell r="F26" t="str">
            <v>m</v>
          </cell>
          <cell r="G26" t="str">
            <v>m</v>
          </cell>
          <cell r="H26" t="str">
            <v>m</v>
          </cell>
          <cell r="I26" t="str">
            <v>m</v>
          </cell>
          <cell r="J26" t="str">
            <v>m</v>
          </cell>
          <cell r="K26" t="str">
            <v>m</v>
          </cell>
        </row>
        <row r="27">
          <cell r="A27" t="str">
            <v>Korea</v>
          </cell>
          <cell r="C27">
            <v>100</v>
          </cell>
          <cell r="D27">
            <v>32.433313144582733</v>
          </cell>
          <cell r="E27">
            <v>51.475001492830152</v>
          </cell>
          <cell r="F27">
            <v>13.192865124928558</v>
          </cell>
          <cell r="G27">
            <v>1.1002584728774087</v>
          </cell>
          <cell r="H27">
            <v>1.7985617647811512</v>
          </cell>
          <cell r="I27" t="str">
            <v>m</v>
          </cell>
          <cell r="J27">
            <v>100</v>
          </cell>
          <cell r="K27">
            <v>100</v>
          </cell>
        </row>
        <row r="28">
          <cell r="A28" t="str">
            <v>Luxembourg</v>
          </cell>
          <cell r="C28" t="str">
            <v>m</v>
          </cell>
          <cell r="D28" t="str">
            <v>m</v>
          </cell>
          <cell r="E28" t="str">
            <v>m</v>
          </cell>
          <cell r="F28" t="str">
            <v>m</v>
          </cell>
          <cell r="G28" t="str">
            <v>m</v>
          </cell>
          <cell r="H28" t="str">
            <v>m</v>
          </cell>
          <cell r="I28" t="str">
            <v>m</v>
          </cell>
          <cell r="J28" t="str">
            <v>m</v>
          </cell>
          <cell r="K28" t="str">
            <v>m</v>
          </cell>
        </row>
        <row r="29">
          <cell r="A29" t="str">
            <v>Mexico</v>
          </cell>
          <cell r="C29" t="str">
            <v>m</v>
          </cell>
          <cell r="D29" t="str">
            <v>m</v>
          </cell>
          <cell r="E29" t="str">
            <v>m</v>
          </cell>
          <cell r="F29" t="str">
            <v>m</v>
          </cell>
          <cell r="G29" t="str">
            <v>m</v>
          </cell>
          <cell r="H29" t="str">
            <v>m</v>
          </cell>
          <cell r="I29" t="str">
            <v>m</v>
          </cell>
          <cell r="J29" t="str">
            <v>m</v>
          </cell>
          <cell r="K29" t="str">
            <v>m</v>
          </cell>
        </row>
        <row r="30">
          <cell r="A30" t="str">
            <v>Netherlands</v>
          </cell>
          <cell r="C30">
            <v>97.548367478809524</v>
          </cell>
          <cell r="D30" t="str">
            <v>a</v>
          </cell>
          <cell r="E30">
            <v>67.763883081835118</v>
          </cell>
          <cell r="F30">
            <v>26.944391653046484</v>
          </cell>
          <cell r="G30" t="str">
            <v>a</v>
          </cell>
          <cell r="H30">
            <v>2.8400927439279333</v>
          </cell>
          <cell r="I30">
            <v>2.4516325211904673</v>
          </cell>
          <cell r="J30">
            <v>97.801167563479368</v>
          </cell>
          <cell r="K30">
            <v>96.258492449367296</v>
          </cell>
        </row>
        <row r="31">
          <cell r="A31" t="str">
            <v>New Zealand</v>
          </cell>
          <cell r="C31">
            <v>50.985688170095024</v>
          </cell>
          <cell r="D31" t="str">
            <v>n</v>
          </cell>
          <cell r="E31">
            <v>41.489484345921376</v>
          </cell>
          <cell r="F31">
            <v>6.5465505031374036</v>
          </cell>
          <cell r="G31">
            <v>1.3241324791251503</v>
          </cell>
          <cell r="H31">
            <v>1.6255208419110985</v>
          </cell>
          <cell r="I31">
            <v>49.014311829904969</v>
          </cell>
          <cell r="J31">
            <v>51.679083094555878</v>
          </cell>
          <cell r="K31">
            <v>55.8708468786159</v>
          </cell>
        </row>
        <row r="32">
          <cell r="A32" t="str">
            <v>Norway</v>
          </cell>
          <cell r="C32">
            <v>100</v>
          </cell>
          <cell r="D32">
            <v>5.8344783849487367</v>
          </cell>
          <cell r="E32">
            <v>62.04946622978543</v>
          </cell>
          <cell r="F32">
            <v>23.662932036782578</v>
          </cell>
          <cell r="G32">
            <v>5.2769263291406823</v>
          </cell>
          <cell r="H32">
            <v>3.1761970193425646</v>
          </cell>
          <cell r="I32" t="str">
            <v>a</v>
          </cell>
          <cell r="J32">
            <v>100</v>
          </cell>
          <cell r="K32">
            <v>100</v>
          </cell>
        </row>
        <row r="33">
          <cell r="A33" t="str">
            <v>Poland</v>
          </cell>
          <cell r="C33">
            <v>99.171573578062706</v>
          </cell>
          <cell r="D33" t="str">
            <v>a</v>
          </cell>
          <cell r="E33">
            <v>40.723496676531177</v>
          </cell>
          <cell r="F33">
            <v>41.78719876312222</v>
          </cell>
          <cell r="G33">
            <v>16.129987403949109</v>
          </cell>
          <cell r="H33">
            <v>0.53089073446020241</v>
          </cell>
          <cell r="I33">
            <v>0.82842642193729499</v>
          </cell>
          <cell r="J33">
            <v>98.895250551331188</v>
          </cell>
          <cell r="K33">
            <v>100</v>
          </cell>
        </row>
        <row r="34">
          <cell r="A34" t="str">
            <v>Portugal</v>
          </cell>
          <cell r="B34">
            <v>3</v>
          </cell>
          <cell r="C34">
            <v>88.078973145568568</v>
          </cell>
          <cell r="D34" t="str">
            <v>a</v>
          </cell>
          <cell r="E34">
            <v>64.530778918444454</v>
          </cell>
          <cell r="F34">
            <v>13.995852892162475</v>
          </cell>
          <cell r="G34">
            <v>8.9417242300499939</v>
          </cell>
          <cell r="H34">
            <v>0.61061710491165133</v>
          </cell>
          <cell r="I34">
            <v>11.921026854431426</v>
          </cell>
          <cell r="J34">
            <v>72.685360533911478</v>
          </cell>
          <cell r="K34">
            <v>56.603459153185966</v>
          </cell>
        </row>
        <row r="35">
          <cell r="A35" t="str">
            <v>Slovak Republic</v>
          </cell>
          <cell r="C35">
            <v>96.191107816746651</v>
          </cell>
          <cell r="D35" t="str">
            <v>a</v>
          </cell>
          <cell r="E35">
            <v>51.83032289106491</v>
          </cell>
          <cell r="F35">
            <v>37.796330251368673</v>
          </cell>
          <cell r="G35">
            <v>2.82188324945708</v>
          </cell>
          <cell r="H35">
            <v>3.7425714248559796</v>
          </cell>
          <cell r="I35">
            <v>3.808892183253358</v>
          </cell>
          <cell r="J35">
            <v>95.980839658192238</v>
          </cell>
          <cell r="K35">
            <v>95.278811552302159</v>
          </cell>
        </row>
        <row r="36">
          <cell r="A36" t="str">
            <v>Slovenia</v>
          </cell>
          <cell r="B36">
            <v>3</v>
          </cell>
          <cell r="C36">
            <v>20.544328221793439</v>
          </cell>
          <cell r="D36" t="str">
            <v>a</v>
          </cell>
          <cell r="E36">
            <v>16.898547781050066</v>
          </cell>
          <cell r="F36">
            <v>3.1989438407636843</v>
          </cell>
          <cell r="G36">
            <v>0.26911749771504012</v>
          </cell>
          <cell r="H36">
            <v>0.17771910226464913</v>
          </cell>
          <cell r="I36">
            <v>79.455671778206565</v>
          </cell>
          <cell r="J36">
            <v>12.605645473126001</v>
          </cell>
          <cell r="K36">
            <v>4.7964694268625516</v>
          </cell>
        </row>
        <row r="37">
          <cell r="A37" t="str">
            <v>Spain</v>
          </cell>
          <cell r="B37">
            <v>3</v>
          </cell>
          <cell r="C37">
            <v>11.757370624387637</v>
          </cell>
          <cell r="D37" t="str">
            <v>n</v>
          </cell>
          <cell r="E37">
            <v>1.092901042130578</v>
          </cell>
          <cell r="F37">
            <v>10.402303969597103</v>
          </cell>
          <cell r="G37" t="str">
            <v>n</v>
          </cell>
          <cell r="H37">
            <v>0.26186870936136103</v>
          </cell>
          <cell r="I37">
            <v>88.242926278910957</v>
          </cell>
          <cell r="J37">
            <v>5.9960960148428741</v>
          </cell>
          <cell r="K37">
            <v>4.18126967110598</v>
          </cell>
        </row>
        <row r="38">
          <cell r="A38" t="str">
            <v>Sweden</v>
          </cell>
          <cell r="C38">
            <v>89.906398549422548</v>
          </cell>
          <cell r="D38">
            <v>2.8064099841547283</v>
          </cell>
          <cell r="E38">
            <v>41.416599964062272</v>
          </cell>
          <cell r="F38">
            <v>35.532613489716908</v>
          </cell>
          <cell r="G38">
            <v>4.6441347991570971</v>
          </cell>
          <cell r="H38">
            <v>5.5066403123315419</v>
          </cell>
          <cell r="I38">
            <v>10.093601450577454</v>
          </cell>
          <cell r="J38">
            <v>90.823806755796682</v>
          </cell>
          <cell r="K38" t="str">
            <v>m</v>
          </cell>
        </row>
        <row r="39">
          <cell r="A39" t="str">
            <v>Switzerland</v>
          </cell>
          <cell r="B39">
            <v>3</v>
          </cell>
          <cell r="C39">
            <v>37.646089566291998</v>
          </cell>
          <cell r="D39" t="str">
            <v>n</v>
          </cell>
          <cell r="E39">
            <v>25.884776084269994</v>
          </cell>
          <cell r="F39">
            <v>11.761313482022009</v>
          </cell>
          <cell r="G39" t="str">
            <v>n</v>
          </cell>
          <cell r="H39" t="str">
            <v>n</v>
          </cell>
          <cell r="I39">
            <v>62.353910433707995</v>
          </cell>
          <cell r="J39">
            <v>32.649621376429913</v>
          </cell>
          <cell r="K39">
            <v>26.046057366094377</v>
          </cell>
        </row>
        <row r="40">
          <cell r="A40" t="str">
            <v>Turkey</v>
          </cell>
          <cell r="C40">
            <v>100</v>
          </cell>
          <cell r="D40">
            <v>40.407810049218455</v>
          </cell>
          <cell r="E40">
            <v>50.424576775379961</v>
          </cell>
          <cell r="F40">
            <v>8.3503879377275769</v>
          </cell>
          <cell r="G40" t="str">
            <v>m</v>
          </cell>
          <cell r="H40">
            <v>0.81722523767401367</v>
          </cell>
          <cell r="I40" t="str">
            <v>a</v>
          </cell>
          <cell r="J40" t="str">
            <v>a</v>
          </cell>
          <cell r="K40" t="str">
            <v>a</v>
          </cell>
        </row>
        <row r="41">
          <cell r="A41" t="str">
            <v>United Kingdom</v>
          </cell>
          <cell r="C41">
            <v>86.141883135177778</v>
          </cell>
          <cell r="D41">
            <v>15.740547698202514</v>
          </cell>
          <cell r="E41">
            <v>38.600749422437595</v>
          </cell>
          <cell r="F41">
            <v>24.023356060179182</v>
          </cell>
          <cell r="G41">
            <v>5.1350932551980613</v>
          </cell>
          <cell r="H41">
            <v>2.6421366991604214</v>
          </cell>
          <cell r="I41">
            <v>13.858116864822223</v>
          </cell>
          <cell r="J41">
            <v>86.14435411047566</v>
          </cell>
          <cell r="K41">
            <v>77.020999704229524</v>
          </cell>
        </row>
        <row r="42">
          <cell r="A42" t="str">
            <v>United States</v>
          </cell>
          <cell r="C42">
            <v>100</v>
          </cell>
          <cell r="D42">
            <v>36.506288336823687</v>
          </cell>
          <cell r="E42">
            <v>41.879452668117288</v>
          </cell>
          <cell r="F42">
            <v>19.848483963986009</v>
          </cell>
          <cell r="G42" t="str">
            <v>a</v>
          </cell>
          <cell r="H42">
            <v>1.7657750310730211</v>
          </cell>
          <cell r="I42" t="str">
            <v>a</v>
          </cell>
          <cell r="J42">
            <v>100</v>
          </cell>
          <cell r="K42">
            <v>100</v>
          </cell>
        </row>
        <row r="44">
          <cell r="A44" t="str">
            <v>OECD average</v>
          </cell>
          <cell r="C44">
            <v>75.420341611644716</v>
          </cell>
          <cell r="D44">
            <v>7.6182313815529135</v>
          </cell>
          <cell r="E44">
            <v>44.106683544541269</v>
          </cell>
          <cell r="F44">
            <v>19.366010365666028</v>
          </cell>
          <cell r="G44">
            <v>2.4670367815660272</v>
          </cell>
          <cell r="H44">
            <v>1.8630770016224589</v>
          </cell>
          <cell r="I44">
            <v>24.579658388355288</v>
          </cell>
          <cell r="J44">
            <v>72.43541587159369</v>
          </cell>
          <cell r="K44">
            <v>66.367101137598354</v>
          </cell>
        </row>
        <row r="45">
          <cell r="A45" t="str">
            <v>EU21 average</v>
          </cell>
          <cell r="C45">
            <v>69.062040970331708</v>
          </cell>
          <cell r="D45">
            <v>5.1763642638915259</v>
          </cell>
          <cell r="E45">
            <v>42.196843203014375</v>
          </cell>
          <cell r="F45">
            <v>17.834232890531908</v>
          </cell>
          <cell r="G45">
            <v>2.1897334242618323</v>
          </cell>
          <cell r="H45">
            <v>1.6648489909910698</v>
          </cell>
          <cell r="I45">
            <v>30.937959029668288</v>
          </cell>
          <cell r="J45">
            <v>65.347688797125116</v>
          </cell>
          <cell r="K45">
            <v>56.656310172481824</v>
          </cell>
        </row>
        <row r="48">
          <cell r="A48" t="str">
            <v>Other G20</v>
          </cell>
        </row>
        <row r="49">
          <cell r="A49" t="str">
            <v>Argentina</v>
          </cell>
          <cell r="C49" t="str">
            <v>m</v>
          </cell>
          <cell r="D49" t="str">
            <v>m</v>
          </cell>
          <cell r="E49" t="str">
            <v>m</v>
          </cell>
          <cell r="F49" t="str">
            <v>m</v>
          </cell>
          <cell r="G49" t="str">
            <v>m</v>
          </cell>
          <cell r="H49" t="str">
            <v>m</v>
          </cell>
          <cell r="I49" t="str">
            <v>m</v>
          </cell>
          <cell r="J49" t="str">
            <v>m</v>
          </cell>
          <cell r="K49" t="str">
            <v>m</v>
          </cell>
        </row>
        <row r="50">
          <cell r="A50" t="str">
            <v>Brazil</v>
          </cell>
          <cell r="C50" t="str">
            <v>a</v>
          </cell>
          <cell r="D50" t="str">
            <v>a</v>
          </cell>
          <cell r="E50" t="str">
            <v>a</v>
          </cell>
          <cell r="F50" t="str">
            <v>a</v>
          </cell>
          <cell r="G50" t="str">
            <v>a</v>
          </cell>
          <cell r="H50" t="str">
            <v>a</v>
          </cell>
          <cell r="I50" t="str">
            <v>a</v>
          </cell>
          <cell r="J50" t="str">
            <v>a</v>
          </cell>
          <cell r="K50" t="str">
            <v>a</v>
          </cell>
        </row>
        <row r="51">
          <cell r="A51" t="str">
            <v>China</v>
          </cell>
          <cell r="C51" t="str">
            <v>m</v>
          </cell>
          <cell r="D51" t="str">
            <v>m</v>
          </cell>
          <cell r="E51" t="str">
            <v>m</v>
          </cell>
          <cell r="F51" t="str">
            <v>m</v>
          </cell>
          <cell r="G51" t="str">
            <v>m</v>
          </cell>
          <cell r="H51" t="str">
            <v>m</v>
          </cell>
          <cell r="I51" t="str">
            <v>m</v>
          </cell>
          <cell r="J51" t="str">
            <v>m</v>
          </cell>
          <cell r="K51" t="str">
            <v>m</v>
          </cell>
        </row>
        <row r="52">
          <cell r="A52" t="str">
            <v>India</v>
          </cell>
          <cell r="C52" t="str">
            <v>m</v>
          </cell>
          <cell r="D52" t="str">
            <v>m</v>
          </cell>
          <cell r="E52" t="str">
            <v>m</v>
          </cell>
          <cell r="F52" t="str">
            <v>m</v>
          </cell>
          <cell r="G52" t="str">
            <v>m</v>
          </cell>
          <cell r="H52" t="str">
            <v>m</v>
          </cell>
          <cell r="I52" t="str">
            <v>m</v>
          </cell>
          <cell r="J52" t="str">
            <v>m</v>
          </cell>
          <cell r="K52" t="str">
            <v>m</v>
          </cell>
        </row>
        <row r="53">
          <cell r="A53" t="str">
            <v>Indonesia</v>
          </cell>
          <cell r="C53" t="str">
            <v>m</v>
          </cell>
          <cell r="D53" t="str">
            <v>m</v>
          </cell>
          <cell r="E53" t="str">
            <v>m</v>
          </cell>
          <cell r="F53" t="str">
            <v>m</v>
          </cell>
          <cell r="G53" t="str">
            <v>m</v>
          </cell>
          <cell r="H53" t="str">
            <v>m</v>
          </cell>
          <cell r="I53" t="str">
            <v>m</v>
          </cell>
          <cell r="J53" t="str">
            <v>m</v>
          </cell>
          <cell r="K53" t="str">
            <v>m</v>
          </cell>
        </row>
        <row r="54">
          <cell r="A54" t="str">
            <v>Russian Federation</v>
          </cell>
          <cell r="B54">
            <v>3</v>
          </cell>
          <cell r="C54">
            <v>6.9684863768856697</v>
          </cell>
          <cell r="D54" t="str">
            <v>a</v>
          </cell>
          <cell r="E54">
            <v>5.978836616655375</v>
          </cell>
          <cell r="F54">
            <v>0.98964976023029461</v>
          </cell>
          <cell r="G54" t="str">
            <v>a</v>
          </cell>
          <cell r="H54" t="str">
            <v>a</v>
          </cell>
          <cell r="I54">
            <v>93.031513623114321</v>
          </cell>
          <cell r="J54">
            <v>5.6132731418272899</v>
          </cell>
          <cell r="K54" t="str">
            <v>m</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ables/table1.xml><?xml version="1.0" encoding="utf-8"?>
<table xmlns="http://schemas.openxmlformats.org/spreadsheetml/2006/main" id="2" name="OECDGraphDictionaryTable" displayName="OECDGraphDictionaryTable" ref="C1:P63" totalsRowShown="0" headerRowDxfId="15" dataDxfId="14">
  <tableColumns count="14">
    <tableColumn id="1" name="Extracted Texts" dataDxfId="13"/>
    <tableColumn id="2" name="French" dataDxfId="12">
      <calculatedColumnFormula>VLOOKUP(OECDGraphDictionaryTable[[#This Row],[Extracted Texts]],Country!$A$1:$B$50,2,FALSE)</calculatedColumnFormula>
    </tableColumn>
    <tableColumn id="3" name="English" dataDxfId="11"/>
    <tableColumn id="4" name="German" dataDxfId="10"/>
    <tableColumn id="5" name="Russian" dataDxfId="9"/>
    <tableColumn id="6" name="Italian" dataDxfId="8"/>
    <tableColumn id="7" name="Spanish" dataDxfId="7"/>
    <tableColumn id="8" name="Portuguese" dataDxfId="6"/>
    <tableColumn id="9" name="Japanese" dataDxfId="5"/>
    <tableColumn id="10" name="Chinese" dataDxfId="4"/>
    <tableColumn id="11" name="Date" dataDxfId="3"/>
    <tableColumn id="12" name="Change" dataDxfId="2"/>
    <tableColumn id="13" name="Done" dataDxfId="1"/>
    <tableColumn id="14" name="Notified to translator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0.bin"/><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11.bin"/><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customProperty" Target="../customProperty12.bin"/><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customProperty" Target="../customProperty13.bin"/><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AC30"/>
  <sheetViews>
    <sheetView zoomScaleNormal="100" zoomScaleSheetLayoutView="115" workbookViewId="0">
      <selection activeCell="F28" sqref="F28"/>
    </sheetView>
  </sheetViews>
  <sheetFormatPr defaultRowHeight="12.75"/>
  <cols>
    <col min="1" max="1" width="27.5703125" style="89" customWidth="1"/>
    <col min="2" max="2" width="16.85546875" style="89" customWidth="1"/>
    <col min="3" max="3" width="4.5703125" style="89" customWidth="1"/>
    <col min="4" max="8" width="7.85546875" style="89" customWidth="1"/>
    <col min="9" max="13" width="8" style="89" customWidth="1"/>
    <col min="14" max="14" width="15.7109375" style="89" customWidth="1"/>
    <col min="15" max="15" width="9.140625" style="89"/>
    <col min="16" max="17" width="0" style="89" hidden="1" customWidth="1"/>
    <col min="18" max="18" width="8.85546875" style="89" hidden="1" customWidth="1"/>
    <col min="19" max="29" width="0" style="89" hidden="1" customWidth="1"/>
    <col min="30" max="16384" width="9.140625" style="89"/>
  </cols>
  <sheetData>
    <row r="1" spans="1:29">
      <c r="A1" s="370" t="s">
        <v>96</v>
      </c>
      <c r="B1" s="370"/>
      <c r="C1" s="370"/>
      <c r="D1" s="370"/>
      <c r="E1" s="370"/>
      <c r="F1" s="370"/>
      <c r="G1" s="370"/>
      <c r="H1" s="370"/>
      <c r="I1" s="370"/>
      <c r="J1" s="370"/>
      <c r="K1" s="370"/>
      <c r="L1" s="370"/>
      <c r="M1" s="370"/>
      <c r="N1" s="371"/>
      <c r="P1" s="372" t="s">
        <v>93</v>
      </c>
      <c r="Q1" s="373"/>
      <c r="R1" s="373"/>
      <c r="S1" s="373"/>
      <c r="T1" s="373"/>
      <c r="U1" s="373"/>
      <c r="V1" s="373"/>
      <c r="W1" s="373"/>
      <c r="X1" s="373"/>
      <c r="Y1" s="373"/>
      <c r="Z1" s="373"/>
      <c r="AA1" s="373"/>
      <c r="AB1" s="373"/>
      <c r="AC1" s="374"/>
    </row>
    <row r="2" spans="1:29">
      <c r="A2" s="375" t="s">
        <v>53</v>
      </c>
      <c r="B2" s="375"/>
      <c r="C2" s="375"/>
      <c r="D2" s="375"/>
      <c r="E2" s="375"/>
      <c r="F2" s="375"/>
      <c r="G2" s="375"/>
      <c r="H2" s="375"/>
      <c r="I2" s="375"/>
      <c r="J2" s="375"/>
      <c r="K2" s="375"/>
      <c r="L2" s="375"/>
      <c r="M2" s="375"/>
      <c r="N2" s="376"/>
      <c r="P2" s="377" t="s">
        <v>92</v>
      </c>
      <c r="Q2" s="378"/>
      <c r="R2" s="378"/>
      <c r="S2" s="378"/>
      <c r="T2" s="378"/>
      <c r="U2" s="378"/>
      <c r="V2" s="378"/>
      <c r="W2" s="378"/>
      <c r="X2" s="378"/>
      <c r="Y2" s="378"/>
      <c r="Z2" s="378"/>
      <c r="AA2" s="378"/>
      <c r="AB2" s="378"/>
      <c r="AC2" s="379"/>
    </row>
    <row r="3" spans="1:29">
      <c r="A3" s="96"/>
      <c r="B3" s="96"/>
      <c r="C3" s="96"/>
      <c r="D3" s="96"/>
      <c r="E3" s="96"/>
      <c r="F3" s="96"/>
      <c r="G3" s="96"/>
      <c r="H3" s="96"/>
      <c r="I3" s="96"/>
      <c r="J3" s="96"/>
      <c r="K3" s="96"/>
      <c r="L3" s="96"/>
      <c r="M3" s="96"/>
      <c r="N3" s="95"/>
      <c r="P3" s="125"/>
      <c r="Q3" s="124"/>
      <c r="R3" s="124"/>
      <c r="S3" s="124"/>
      <c r="T3" s="124"/>
      <c r="U3" s="124"/>
      <c r="V3" s="124"/>
      <c r="W3" s="124"/>
      <c r="X3" s="124"/>
      <c r="Y3" s="124"/>
      <c r="Z3" s="124"/>
      <c r="AA3" s="124"/>
      <c r="AB3" s="124"/>
      <c r="AC3" s="123"/>
    </row>
    <row r="4" spans="1:29">
      <c r="A4" s="121" t="s">
        <v>87</v>
      </c>
      <c r="B4" s="101"/>
      <c r="C4" s="101"/>
      <c r="D4" s="101"/>
      <c r="E4" s="101"/>
      <c r="F4" s="101"/>
      <c r="G4" s="101"/>
      <c r="H4" s="101"/>
      <c r="I4" s="101"/>
      <c r="J4" s="101"/>
      <c r="K4" s="101"/>
      <c r="L4" s="101"/>
      <c r="M4" s="101"/>
      <c r="N4" s="100"/>
      <c r="P4" s="122" t="s">
        <v>91</v>
      </c>
      <c r="Q4" s="98"/>
      <c r="R4" s="98"/>
      <c r="S4" s="98"/>
      <c r="T4" s="98"/>
      <c r="U4" s="98"/>
      <c r="V4" s="98"/>
      <c r="W4" s="98"/>
      <c r="X4" s="98"/>
      <c r="Y4" s="98"/>
      <c r="Z4" s="98"/>
      <c r="AA4" s="98"/>
      <c r="AB4" s="98"/>
      <c r="AC4" s="97"/>
    </row>
    <row r="5" spans="1:29" ht="12.75" customHeight="1">
      <c r="A5" s="380" t="str">
        <f>T_A11.1!A1</f>
        <v>Table A11.1. Additional years of life expectancy at age 30, by level of educational attainment and gender (2010)</v>
      </c>
      <c r="B5" s="380"/>
      <c r="C5" s="380"/>
      <c r="D5" s="380"/>
      <c r="E5" s="380"/>
      <c r="F5" s="380"/>
      <c r="G5" s="380"/>
      <c r="H5" s="380"/>
      <c r="I5" s="380"/>
      <c r="J5" s="380"/>
      <c r="K5" s="380"/>
      <c r="L5" s="380"/>
      <c r="M5" s="380"/>
      <c r="N5" s="381"/>
      <c r="P5" s="382"/>
      <c r="Q5" s="383"/>
      <c r="R5" s="383"/>
      <c r="S5" s="383"/>
      <c r="T5" s="383"/>
      <c r="U5" s="383"/>
      <c r="V5" s="383"/>
      <c r="W5" s="383"/>
      <c r="X5" s="383"/>
      <c r="Y5" s="383"/>
      <c r="Z5" s="383"/>
      <c r="AA5" s="383"/>
      <c r="AB5" s="383"/>
      <c r="AC5" s="384"/>
    </row>
    <row r="6" spans="1:29" ht="12.75" customHeight="1">
      <c r="A6" s="380" t="str">
        <f>T_A11.2!A1</f>
        <v>Table A11.2. Proportion of adult voting, by level of educational attainment and age group (2008, 2010)</v>
      </c>
      <c r="B6" s="380"/>
      <c r="C6" s="380"/>
      <c r="D6" s="380"/>
      <c r="E6" s="380"/>
      <c r="F6" s="380"/>
      <c r="G6" s="380"/>
      <c r="H6" s="380"/>
      <c r="I6" s="380"/>
      <c r="J6" s="380"/>
      <c r="K6" s="380"/>
      <c r="L6" s="380"/>
      <c r="M6" s="380"/>
      <c r="N6" s="381"/>
      <c r="P6" s="382"/>
      <c r="Q6" s="383"/>
      <c r="R6" s="383"/>
      <c r="S6" s="383"/>
      <c r="T6" s="383"/>
      <c r="U6" s="383"/>
      <c r="V6" s="383"/>
      <c r="W6" s="383"/>
      <c r="X6" s="383"/>
      <c r="Y6" s="383"/>
      <c r="Z6" s="383"/>
      <c r="AA6" s="383"/>
      <c r="AB6" s="383"/>
      <c r="AC6" s="384"/>
    </row>
    <row r="7" spans="1:29" ht="24" customHeight="1">
      <c r="A7" s="380" t="str">
        <f>T_A11.3!A1</f>
        <v>Table A11.3. Incremental percentage point differences in 'engagement in social activities' associated with an increase in the level of educational attainment (2010) (with and without adjustments for age, gender and income)</v>
      </c>
      <c r="B7" s="385"/>
      <c r="C7" s="385"/>
      <c r="D7" s="385"/>
      <c r="E7" s="385"/>
      <c r="F7" s="385"/>
      <c r="G7" s="385"/>
      <c r="H7" s="385"/>
      <c r="I7" s="385"/>
      <c r="J7" s="385"/>
      <c r="K7" s="385"/>
      <c r="L7" s="385"/>
      <c r="M7" s="385"/>
      <c r="N7" s="386"/>
      <c r="P7" s="387"/>
      <c r="Q7" s="388"/>
      <c r="R7" s="388"/>
      <c r="S7" s="388"/>
      <c r="T7" s="388"/>
      <c r="U7" s="388"/>
      <c r="V7" s="388"/>
      <c r="W7" s="388"/>
      <c r="X7" s="388"/>
      <c r="Y7" s="388"/>
      <c r="Z7" s="388"/>
      <c r="AA7" s="388"/>
      <c r="AB7" s="388"/>
      <c r="AC7" s="389"/>
    </row>
    <row r="8" spans="1:29" ht="12.75" customHeight="1">
      <c r="A8" s="380" t="str">
        <f>T_A11.4!A1</f>
        <v>Table A11.4. Mean scores of 'students' attitudes towards equal rights for ethnic minorities', by their proficiency level of civic knowledge (2009)</v>
      </c>
      <c r="B8" s="380"/>
      <c r="C8" s="380"/>
      <c r="D8" s="380"/>
      <c r="E8" s="380"/>
      <c r="F8" s="380"/>
      <c r="G8" s="380"/>
      <c r="H8" s="380"/>
      <c r="I8" s="380"/>
      <c r="J8" s="380"/>
      <c r="K8" s="380"/>
      <c r="L8" s="380"/>
      <c r="M8" s="380"/>
      <c r="N8" s="381"/>
      <c r="P8" s="387"/>
      <c r="Q8" s="388"/>
      <c r="R8" s="388"/>
      <c r="S8" s="388"/>
      <c r="T8" s="388"/>
      <c r="U8" s="388"/>
      <c r="V8" s="388"/>
      <c r="W8" s="388"/>
      <c r="X8" s="388"/>
      <c r="Y8" s="388"/>
      <c r="Z8" s="388"/>
      <c r="AA8" s="388"/>
      <c r="AB8" s="388"/>
      <c r="AC8" s="389"/>
    </row>
    <row r="9" spans="1:29" ht="26.25" customHeight="1">
      <c r="A9" s="380" t="str">
        <f>'T_A11.5 (Web only)'!A1</f>
        <v>Table A11.5. (Web only) Incremental percentage point differences in adult voting and life satisfaction associated with an increase in the level of educational attainment (2010) (with and without adjustments for age, gender and income)</v>
      </c>
      <c r="B9" s="380"/>
      <c r="C9" s="380"/>
      <c r="D9" s="380"/>
      <c r="E9" s="380"/>
      <c r="F9" s="380"/>
      <c r="G9" s="380"/>
      <c r="H9" s="380"/>
      <c r="I9" s="380"/>
      <c r="J9" s="380"/>
      <c r="K9" s="380"/>
      <c r="L9" s="380"/>
      <c r="M9" s="380"/>
      <c r="N9" s="381"/>
      <c r="P9" s="382"/>
      <c r="Q9" s="383"/>
      <c r="R9" s="383"/>
      <c r="S9" s="383"/>
      <c r="T9" s="383"/>
      <c r="U9" s="383"/>
      <c r="V9" s="383"/>
      <c r="W9" s="383"/>
      <c r="X9" s="383"/>
      <c r="Y9" s="383"/>
      <c r="Z9" s="383"/>
      <c r="AA9" s="383"/>
      <c r="AB9" s="383"/>
      <c r="AC9" s="384"/>
    </row>
    <row r="10" spans="1:29" ht="12.75" customHeight="1">
      <c r="A10" s="116"/>
      <c r="B10" s="109"/>
      <c r="C10" s="109"/>
      <c r="D10" s="109"/>
      <c r="E10" s="109"/>
      <c r="F10" s="109"/>
      <c r="G10" s="109"/>
      <c r="H10" s="109"/>
      <c r="I10" s="109"/>
      <c r="J10" s="109"/>
      <c r="K10" s="109"/>
      <c r="L10" s="109"/>
      <c r="M10" s="109"/>
      <c r="N10" s="108"/>
      <c r="P10" s="115"/>
      <c r="Q10" s="106"/>
      <c r="R10" s="106"/>
      <c r="S10" s="106"/>
      <c r="T10" s="106"/>
      <c r="U10" s="106"/>
      <c r="V10" s="106"/>
      <c r="W10" s="106"/>
      <c r="X10" s="106"/>
      <c r="Y10" s="106"/>
      <c r="Z10" s="106"/>
      <c r="AA10" s="106"/>
      <c r="AB10" s="106"/>
      <c r="AC10" s="105"/>
    </row>
    <row r="11" spans="1:29">
      <c r="A11" s="101"/>
      <c r="B11" s="101"/>
      <c r="C11" s="101"/>
      <c r="D11" s="101"/>
      <c r="E11" s="101"/>
      <c r="F11" s="101"/>
      <c r="G11" s="101"/>
      <c r="H11" s="101"/>
      <c r="I11" s="101"/>
      <c r="J11" s="101"/>
      <c r="K11" s="101"/>
      <c r="L11" s="101"/>
      <c r="M11" s="101"/>
      <c r="N11" s="100"/>
      <c r="P11" s="119"/>
      <c r="Q11" s="98"/>
      <c r="R11" s="98"/>
      <c r="S11" s="98"/>
      <c r="T11" s="98"/>
      <c r="U11" s="98"/>
      <c r="V11" s="98"/>
      <c r="W11" s="98"/>
      <c r="X11" s="98"/>
      <c r="Y11" s="98"/>
      <c r="Z11" s="98"/>
      <c r="AA11" s="98"/>
      <c r="AB11" s="98"/>
      <c r="AC11" s="97"/>
    </row>
    <row r="12" spans="1:29">
      <c r="A12" s="390" t="s">
        <v>88</v>
      </c>
      <c r="B12" s="390"/>
      <c r="C12" s="390"/>
      <c r="D12" s="390"/>
      <c r="E12" s="390"/>
      <c r="F12" s="390"/>
      <c r="G12" s="390"/>
      <c r="H12" s="390"/>
      <c r="I12" s="390"/>
      <c r="J12" s="390"/>
      <c r="K12" s="390"/>
      <c r="L12" s="390"/>
      <c r="M12" s="390"/>
      <c r="N12" s="391"/>
      <c r="P12" s="392" t="s">
        <v>90</v>
      </c>
      <c r="Q12" s="393"/>
      <c r="R12" s="393"/>
      <c r="S12" s="393"/>
      <c r="T12" s="393"/>
      <c r="U12" s="393"/>
      <c r="V12" s="393"/>
      <c r="W12" s="393"/>
      <c r="X12" s="393"/>
      <c r="Y12" s="393"/>
      <c r="Z12" s="393"/>
      <c r="AA12" s="393"/>
      <c r="AB12" s="393"/>
      <c r="AC12" s="394"/>
    </row>
    <row r="13" spans="1:29">
      <c r="A13" s="101" t="str">
        <f>'Data C_A11.1'!A1:N1</f>
        <v>Chart A11.1. Life expectancy gaps between high and low educated at age 30 (2010)</v>
      </c>
      <c r="B13" s="121"/>
      <c r="C13" s="121"/>
      <c r="D13" s="121"/>
      <c r="E13" s="121"/>
      <c r="F13" s="121"/>
      <c r="G13" s="121"/>
      <c r="H13" s="121"/>
      <c r="I13" s="121"/>
      <c r="J13" s="121"/>
      <c r="K13" s="121"/>
      <c r="L13" s="121"/>
      <c r="M13" s="121"/>
      <c r="N13" s="120"/>
      <c r="P13" s="119"/>
      <c r="Q13" s="118"/>
      <c r="R13" s="118"/>
      <c r="S13" s="118"/>
      <c r="T13" s="118"/>
      <c r="U13" s="118"/>
      <c r="V13" s="118"/>
      <c r="W13" s="118"/>
      <c r="X13" s="118"/>
      <c r="Y13" s="118"/>
      <c r="Z13" s="118"/>
      <c r="AA13" s="118"/>
      <c r="AB13" s="118"/>
      <c r="AC13" s="117"/>
    </row>
    <row r="14" spans="1:29">
      <c r="A14" s="101" t="str">
        <f>'Data C_A11.2'!A1</f>
        <v>Chart A11.2. Voting gaps between high and low educated adults (2008-2010)</v>
      </c>
      <c r="B14" s="121"/>
      <c r="C14" s="121"/>
      <c r="D14" s="121"/>
      <c r="E14" s="121"/>
      <c r="F14" s="121"/>
      <c r="G14" s="121"/>
      <c r="H14" s="121"/>
      <c r="I14" s="121"/>
      <c r="J14" s="121"/>
      <c r="K14" s="121"/>
      <c r="L14" s="121"/>
      <c r="M14" s="121"/>
      <c r="N14" s="120"/>
      <c r="P14" s="119"/>
      <c r="Q14" s="118"/>
      <c r="R14" s="118"/>
      <c r="S14" s="118"/>
      <c r="T14" s="118"/>
      <c r="U14" s="118"/>
      <c r="V14" s="118"/>
      <c r="W14" s="118"/>
      <c r="X14" s="118"/>
      <c r="Y14" s="118"/>
      <c r="Z14" s="118"/>
      <c r="AA14" s="118"/>
      <c r="AB14" s="118"/>
      <c r="AC14" s="117"/>
    </row>
    <row r="15" spans="1:29" s="102" customFormat="1">
      <c r="A15" s="116" t="str">
        <f>'Data C_A11.3'!A1</f>
        <v xml:space="preserve">Chart A11.3. Students' attitudes towards equal rights for ethnic minorities (2009)
</v>
      </c>
      <c r="B15" s="104"/>
      <c r="C15" s="104"/>
      <c r="D15" s="104"/>
      <c r="E15" s="104"/>
      <c r="F15" s="104"/>
      <c r="G15" s="104"/>
      <c r="H15" s="104"/>
      <c r="I15" s="104"/>
      <c r="J15" s="104"/>
      <c r="K15" s="104"/>
      <c r="L15" s="104"/>
      <c r="M15" s="104"/>
      <c r="N15" s="103"/>
      <c r="P15" s="115"/>
      <c r="Q15" s="114"/>
      <c r="R15" s="114"/>
      <c r="S15" s="114"/>
      <c r="T15" s="114"/>
      <c r="U15" s="114"/>
      <c r="V15" s="114"/>
      <c r="W15" s="114"/>
      <c r="X15" s="114"/>
      <c r="Y15" s="114"/>
      <c r="Z15" s="114"/>
      <c r="AA15" s="114"/>
      <c r="AB15" s="114"/>
      <c r="AC15" s="113"/>
    </row>
    <row r="16" spans="1:29" s="102" customFormat="1" ht="12.75" customHeight="1">
      <c r="A16" s="112"/>
      <c r="B16" s="109"/>
      <c r="C16" s="109"/>
      <c r="D16" s="109"/>
      <c r="E16" s="109"/>
      <c r="F16" s="109"/>
      <c r="G16" s="109"/>
      <c r="H16" s="109"/>
      <c r="I16" s="109"/>
      <c r="J16" s="109"/>
      <c r="K16" s="109"/>
      <c r="L16" s="109"/>
      <c r="M16" s="109"/>
      <c r="N16" s="108"/>
      <c r="P16" s="111"/>
      <c r="Q16" s="106"/>
      <c r="R16" s="106"/>
      <c r="S16" s="106"/>
      <c r="T16" s="106"/>
      <c r="U16" s="106"/>
      <c r="V16" s="106"/>
      <c r="W16" s="106"/>
      <c r="X16" s="106"/>
      <c r="Y16" s="106"/>
      <c r="Z16" s="106"/>
      <c r="AA16" s="106"/>
      <c r="AB16" s="106"/>
      <c r="AC16" s="105"/>
    </row>
    <row r="17" spans="1:29" s="102" customFormat="1" ht="12.75" customHeight="1">
      <c r="A17" s="110"/>
      <c r="B17" s="109"/>
      <c r="C17" s="109"/>
      <c r="D17" s="109"/>
      <c r="E17" s="109"/>
      <c r="F17" s="109"/>
      <c r="G17" s="109"/>
      <c r="H17" s="109"/>
      <c r="I17" s="109"/>
      <c r="J17" s="109"/>
      <c r="K17" s="109"/>
      <c r="L17" s="109"/>
      <c r="M17" s="109"/>
      <c r="N17" s="108"/>
      <c r="P17" s="107" t="s">
        <v>89</v>
      </c>
      <c r="Q17" s="106"/>
      <c r="R17" s="106"/>
      <c r="S17" s="106"/>
      <c r="T17" s="106"/>
      <c r="U17" s="106"/>
      <c r="V17" s="106"/>
      <c r="W17" s="106"/>
      <c r="X17" s="106"/>
      <c r="Y17" s="106"/>
      <c r="Z17" s="106"/>
      <c r="AA17" s="106"/>
      <c r="AB17" s="106"/>
      <c r="AC17" s="105"/>
    </row>
    <row r="18" spans="1:29" s="102" customFormat="1" ht="12.75" customHeight="1">
      <c r="A18" s="395"/>
      <c r="B18" s="396"/>
      <c r="C18" s="396"/>
      <c r="D18" s="396"/>
      <c r="E18" s="396"/>
      <c r="F18" s="396"/>
      <c r="G18" s="396"/>
      <c r="H18" s="396"/>
      <c r="I18" s="396"/>
      <c r="J18" s="396"/>
      <c r="K18" s="396"/>
      <c r="L18" s="396"/>
      <c r="M18" s="396"/>
      <c r="N18" s="397"/>
      <c r="P18" s="398"/>
      <c r="Q18" s="399"/>
      <c r="R18" s="399"/>
      <c r="S18" s="399"/>
      <c r="T18" s="399"/>
      <c r="U18" s="399"/>
      <c r="V18" s="399"/>
      <c r="W18" s="399"/>
      <c r="X18" s="399"/>
      <c r="Y18" s="399"/>
      <c r="Z18" s="399"/>
      <c r="AA18" s="399"/>
      <c r="AB18" s="399"/>
      <c r="AC18" s="400"/>
    </row>
    <row r="19" spans="1:29">
      <c r="B19" s="101"/>
      <c r="C19" s="101"/>
      <c r="D19" s="101"/>
      <c r="E19" s="101"/>
      <c r="F19" s="101"/>
      <c r="G19" s="101"/>
      <c r="H19" s="101"/>
      <c r="I19" s="101"/>
      <c r="J19" s="101"/>
      <c r="K19" s="101"/>
      <c r="L19" s="101"/>
      <c r="M19" s="101"/>
      <c r="N19" s="100"/>
      <c r="P19" s="99"/>
      <c r="Q19" s="98"/>
      <c r="R19" s="98"/>
      <c r="S19" s="98"/>
      <c r="T19" s="98"/>
      <c r="U19" s="98"/>
      <c r="V19" s="98"/>
      <c r="W19" s="98"/>
      <c r="X19" s="98"/>
      <c r="Y19" s="98"/>
      <c r="Z19" s="98"/>
      <c r="AA19" s="98"/>
      <c r="AB19" s="98"/>
      <c r="AC19" s="97"/>
    </row>
    <row r="20" spans="1:29">
      <c r="A20" s="375" t="s">
        <v>95</v>
      </c>
      <c r="B20" s="375"/>
      <c r="C20" s="375"/>
      <c r="D20" s="375"/>
      <c r="E20" s="375"/>
      <c r="F20" s="375"/>
      <c r="G20" s="375"/>
      <c r="H20" s="375"/>
      <c r="I20" s="375"/>
      <c r="J20" s="375"/>
      <c r="K20" s="375"/>
      <c r="L20" s="375"/>
      <c r="M20" s="375"/>
      <c r="N20" s="376"/>
      <c r="P20" s="377" t="s">
        <v>94</v>
      </c>
      <c r="Q20" s="378"/>
      <c r="R20" s="378"/>
      <c r="S20" s="378"/>
      <c r="T20" s="378"/>
      <c r="U20" s="378"/>
      <c r="V20" s="378"/>
      <c r="W20" s="378"/>
      <c r="X20" s="378"/>
      <c r="Y20" s="378"/>
      <c r="Z20" s="378"/>
      <c r="AA20" s="378"/>
      <c r="AB20" s="378"/>
      <c r="AC20" s="379"/>
    </row>
    <row r="21" spans="1:29">
      <c r="A21" s="94"/>
      <c r="B21" s="94"/>
      <c r="C21" s="94"/>
      <c r="D21" s="94"/>
      <c r="E21" s="94"/>
      <c r="F21" s="94"/>
      <c r="G21" s="94"/>
      <c r="H21" s="94"/>
      <c r="I21" s="94"/>
      <c r="J21" s="94"/>
      <c r="K21" s="94"/>
      <c r="L21" s="94"/>
      <c r="M21" s="94"/>
      <c r="N21" s="93"/>
      <c r="P21" s="92"/>
      <c r="Q21" s="91"/>
      <c r="R21" s="91"/>
      <c r="S21" s="91"/>
      <c r="T21" s="91"/>
      <c r="U21" s="91"/>
      <c r="V21" s="91"/>
      <c r="W21" s="91"/>
      <c r="X21" s="91"/>
      <c r="Y21" s="91"/>
      <c r="Z21" s="91"/>
      <c r="AA21" s="91"/>
      <c r="AB21" s="91"/>
      <c r="AC21" s="90"/>
    </row>
    <row r="30" spans="1:29">
      <c r="D30" s="149"/>
    </row>
  </sheetData>
  <mergeCells count="20">
    <mergeCell ref="A20:N20"/>
    <mergeCell ref="P20:AC20"/>
    <mergeCell ref="A9:N9"/>
    <mergeCell ref="P9:AC9"/>
    <mergeCell ref="A12:N12"/>
    <mergeCell ref="P12:AC12"/>
    <mergeCell ref="A18:N18"/>
    <mergeCell ref="P18:AC18"/>
    <mergeCell ref="A6:N6"/>
    <mergeCell ref="P6:AC6"/>
    <mergeCell ref="A7:N7"/>
    <mergeCell ref="P7:AC7"/>
    <mergeCell ref="A8:N8"/>
    <mergeCell ref="P8:AC8"/>
    <mergeCell ref="A1:N1"/>
    <mergeCell ref="P1:AC1"/>
    <mergeCell ref="A2:N2"/>
    <mergeCell ref="P2:AC2"/>
    <mergeCell ref="A5:N5"/>
    <mergeCell ref="P5:AC5"/>
  </mergeCells>
  <pageMargins left="0.70866141732283472" right="0.70866141732283472" top="0.74803149606299213" bottom="0.74803149606299213" header="0.31496062992125984" footer="0.31496062992125984"/>
  <pageSetup paperSize="9" scale="75" orientation="landscape" r:id="rId1"/>
</worksheet>
</file>

<file path=xl/worksheets/sheet10.xml><?xml version="1.0" encoding="utf-8"?>
<worksheet xmlns="http://schemas.openxmlformats.org/spreadsheetml/2006/main" xmlns:r="http://schemas.openxmlformats.org/officeDocument/2006/relationships">
  <sheetPr codeName="Sheet10"/>
  <dimension ref="A1:U62"/>
  <sheetViews>
    <sheetView topLeftCell="A7" zoomScale="80" zoomScaleNormal="80" workbookViewId="0">
      <selection activeCell="C8" sqref="C8"/>
    </sheetView>
  </sheetViews>
  <sheetFormatPr defaultRowHeight="15"/>
  <cols>
    <col min="1" max="1" width="19.42578125" style="88" customWidth="1"/>
    <col min="2" max="2" width="15" style="88" customWidth="1"/>
    <col min="3" max="3" width="14.85546875" style="88" customWidth="1"/>
    <col min="4" max="4" width="16.7109375" style="88" customWidth="1"/>
    <col min="5" max="16384" width="9.140625" style="88"/>
  </cols>
  <sheetData>
    <row r="1" spans="1:21">
      <c r="A1" s="145" t="s">
        <v>86</v>
      </c>
      <c r="B1" s="139"/>
      <c r="C1" s="139"/>
      <c r="D1" s="139"/>
      <c r="E1" s="139"/>
      <c r="F1" s="139"/>
      <c r="G1" s="139"/>
      <c r="H1" s="139"/>
      <c r="I1" s="139"/>
    </row>
    <row r="2" spans="1:21">
      <c r="A2" s="139" t="s">
        <v>102</v>
      </c>
      <c r="B2" s="139"/>
      <c r="C2" s="139"/>
      <c r="D2" s="139"/>
      <c r="E2" s="139"/>
      <c r="F2" s="139"/>
      <c r="G2" s="139"/>
      <c r="H2" s="139"/>
      <c r="I2" s="139"/>
    </row>
    <row r="3" spans="1:21">
      <c r="A3" s="139"/>
      <c r="B3" s="139"/>
      <c r="C3" s="139"/>
      <c r="D3" s="139"/>
      <c r="E3" s="139"/>
      <c r="F3" s="139"/>
      <c r="G3" s="139"/>
      <c r="H3" s="139"/>
      <c r="I3" s="139"/>
    </row>
    <row r="4" spans="1:21" ht="40.5" customHeight="1">
      <c r="A4" s="452" t="s">
        <v>101</v>
      </c>
      <c r="B4" s="453"/>
      <c r="C4" s="453"/>
      <c r="D4" s="453"/>
      <c r="E4" s="453"/>
      <c r="F4" s="139"/>
      <c r="G4" s="139"/>
      <c r="H4" s="139"/>
      <c r="I4" s="139"/>
    </row>
    <row r="5" spans="1:21">
      <c r="A5" s="139"/>
      <c r="B5" s="139"/>
      <c r="C5" s="139"/>
      <c r="D5" s="139"/>
      <c r="E5" s="139"/>
      <c r="F5" s="139"/>
      <c r="G5" s="5"/>
      <c r="H5" s="241" t="s">
        <v>71</v>
      </c>
      <c r="I5" s="242"/>
      <c r="J5" s="242"/>
      <c r="K5" s="241" t="s">
        <v>120</v>
      </c>
      <c r="L5" s="242"/>
      <c r="M5" s="242"/>
      <c r="N5" s="241" t="s">
        <v>72</v>
      </c>
      <c r="O5" s="242"/>
      <c r="P5" s="243"/>
    </row>
    <row r="6" spans="1:21" ht="45">
      <c r="A6" s="139"/>
      <c r="B6" s="139"/>
      <c r="C6" s="139"/>
      <c r="D6" s="139"/>
      <c r="E6" s="139"/>
      <c r="F6" s="139"/>
      <c r="G6" s="240"/>
      <c r="H6" s="239" t="s">
        <v>68</v>
      </c>
      <c r="I6" s="239" t="s">
        <v>69</v>
      </c>
      <c r="J6" s="239" t="s">
        <v>70</v>
      </c>
      <c r="K6" s="239" t="s">
        <v>68</v>
      </c>
      <c r="L6" s="239" t="s">
        <v>69</v>
      </c>
      <c r="M6" s="239" t="s">
        <v>70</v>
      </c>
      <c r="N6" s="239" t="s">
        <v>68</v>
      </c>
      <c r="O6" s="239" t="s">
        <v>69</v>
      </c>
      <c r="P6" s="239" t="s">
        <v>70</v>
      </c>
    </row>
    <row r="7" spans="1:21" ht="61.5" customHeight="1" thickBot="1">
      <c r="A7" s="140"/>
      <c r="B7" s="137" t="s">
        <v>84</v>
      </c>
      <c r="C7" s="138" t="s">
        <v>83</v>
      </c>
      <c r="D7" s="138" t="s">
        <v>100</v>
      </c>
      <c r="E7" s="139"/>
      <c r="F7" s="139"/>
      <c r="G7" s="150" t="s">
        <v>6</v>
      </c>
      <c r="H7" s="70"/>
      <c r="I7" s="71"/>
      <c r="J7" s="71"/>
      <c r="K7" s="70"/>
      <c r="L7" s="71"/>
      <c r="M7" s="71"/>
      <c r="N7" s="70"/>
      <c r="O7" s="71"/>
      <c r="P7" s="72"/>
    </row>
    <row r="8" spans="1:21">
      <c r="A8" s="141" t="s">
        <v>19</v>
      </c>
      <c r="B8" s="143">
        <v>-2.739999999999998E-2</v>
      </c>
      <c r="C8" s="143">
        <v>-6.3999999999999613E-3</v>
      </c>
      <c r="D8" s="236">
        <f t="shared" ref="D8:D35" si="0">VLOOKUP($A8, $G$8:$S$54, 13, FALSE)/100</f>
        <v>-1.2999999999999972E-2</v>
      </c>
      <c r="E8" s="139"/>
      <c r="F8" s="139"/>
      <c r="G8" s="9" t="s">
        <v>7</v>
      </c>
      <c r="H8" s="73" t="s">
        <v>8</v>
      </c>
      <c r="I8" s="74" t="s">
        <v>8</v>
      </c>
      <c r="J8" s="74" t="s">
        <v>8</v>
      </c>
      <c r="K8" s="227" t="s">
        <v>8</v>
      </c>
      <c r="L8" s="228" t="s">
        <v>8</v>
      </c>
      <c r="M8" s="228" t="s">
        <v>8</v>
      </c>
      <c r="N8" s="73" t="s">
        <v>8</v>
      </c>
      <c r="O8" s="74" t="s">
        <v>8</v>
      </c>
      <c r="P8" s="75" t="s">
        <v>8</v>
      </c>
      <c r="Q8" s="247" t="e">
        <f>J8-H8</f>
        <v>#VALUE!</v>
      </c>
      <c r="S8" s="247" t="e">
        <f>M8-K8</f>
        <v>#VALUE!</v>
      </c>
      <c r="U8" s="247" t="e">
        <f>P8-N8</f>
        <v>#VALUE!</v>
      </c>
    </row>
    <row r="9" spans="1:21">
      <c r="A9" s="142" t="s">
        <v>22</v>
      </c>
      <c r="B9" s="143">
        <v>-3.4200000000000008E-2</v>
      </c>
      <c r="C9" s="143">
        <v>1.0000000000000009E-2</v>
      </c>
      <c r="D9" s="236">
        <f t="shared" si="0"/>
        <v>2.5099999999999911E-2</v>
      </c>
      <c r="E9" s="139"/>
      <c r="F9" s="139"/>
      <c r="G9" s="9" t="s">
        <v>9</v>
      </c>
      <c r="H9" s="73">
        <v>36.6</v>
      </c>
      <c r="I9" s="74">
        <v>63.7</v>
      </c>
      <c r="J9" s="74">
        <v>80.400000000000006</v>
      </c>
      <c r="K9" s="227">
        <v>72.7</v>
      </c>
      <c r="L9" s="228">
        <v>81.8</v>
      </c>
      <c r="M9" s="228">
        <v>91.7</v>
      </c>
      <c r="N9" s="73">
        <v>67.900000000000006</v>
      </c>
      <c r="O9" s="74">
        <v>77.599999999999994</v>
      </c>
      <c r="P9" s="75">
        <v>88.5</v>
      </c>
      <c r="Q9" s="247">
        <f t="shared" ref="Q9:Q43" si="1">J9-H9</f>
        <v>43.800000000000004</v>
      </c>
      <c r="S9" s="247">
        <f t="shared" ref="S9:S43" si="2">M9-K9</f>
        <v>19</v>
      </c>
      <c r="U9" s="247">
        <f t="shared" ref="U9:U43" si="3">P9-N9</f>
        <v>20.599999999999994</v>
      </c>
    </row>
    <row r="10" spans="1:21">
      <c r="A10" s="142" t="s">
        <v>39</v>
      </c>
      <c r="B10" s="143">
        <v>-3.7499999999999978E-2</v>
      </c>
      <c r="C10" s="143">
        <v>1.8200000000000105E-2</v>
      </c>
      <c r="D10" s="236">
        <f t="shared" si="0"/>
        <v>-3.9299999999999925E-2</v>
      </c>
      <c r="E10" s="139"/>
      <c r="F10" s="139"/>
      <c r="G10" s="9" t="s">
        <v>10</v>
      </c>
      <c r="H10" s="73">
        <v>71.64</v>
      </c>
      <c r="I10" s="74">
        <v>90.710000000000008</v>
      </c>
      <c r="J10" s="74">
        <v>93.15</v>
      </c>
      <c r="K10" s="227">
        <v>89.47</v>
      </c>
      <c r="L10" s="228">
        <v>92.83</v>
      </c>
      <c r="M10" s="228">
        <v>93.45</v>
      </c>
      <c r="N10" s="73">
        <v>87.51</v>
      </c>
      <c r="O10" s="74">
        <v>92.34</v>
      </c>
      <c r="P10" s="75">
        <v>93.37</v>
      </c>
      <c r="Q10" s="247">
        <f t="shared" si="1"/>
        <v>21.510000000000005</v>
      </c>
      <c r="S10" s="247">
        <f t="shared" si="2"/>
        <v>3.980000000000004</v>
      </c>
      <c r="U10" s="247">
        <f t="shared" si="3"/>
        <v>5.8599999999999994</v>
      </c>
    </row>
    <row r="11" spans="1:21">
      <c r="A11" s="142" t="s">
        <v>46</v>
      </c>
      <c r="B11" s="143">
        <v>6.5641530516049327E-3</v>
      </c>
      <c r="C11" s="143">
        <v>2.0692344303827069E-2</v>
      </c>
      <c r="D11" s="236">
        <f t="shared" si="0"/>
        <v>2.8617850297775929E-2</v>
      </c>
      <c r="E11" s="139"/>
      <c r="F11" s="139"/>
      <c r="G11" s="9" t="s">
        <v>11</v>
      </c>
      <c r="H11" s="73">
        <v>41.079262</v>
      </c>
      <c r="I11" s="74">
        <v>55.069291999999997</v>
      </c>
      <c r="J11" s="74">
        <v>68.246020000000001</v>
      </c>
      <c r="K11" s="227">
        <v>77.184225999999995</v>
      </c>
      <c r="L11" s="228">
        <v>87.149242000000001</v>
      </c>
      <c r="M11" s="228">
        <v>90.287672000000001</v>
      </c>
      <c r="N11" s="73">
        <v>63.439748000000002</v>
      </c>
      <c r="O11" s="74">
        <v>72.352158000000003</v>
      </c>
      <c r="P11" s="75">
        <v>78.402322999999996</v>
      </c>
      <c r="Q11" s="247">
        <f t="shared" si="1"/>
        <v>27.166758000000002</v>
      </c>
      <c r="S11" s="247">
        <f t="shared" si="2"/>
        <v>13.103446000000005</v>
      </c>
      <c r="U11" s="247">
        <f t="shared" si="3"/>
        <v>14.962574999999994</v>
      </c>
    </row>
    <row r="12" spans="1:21" ht="15" customHeight="1">
      <c r="A12" s="142" t="s">
        <v>36</v>
      </c>
      <c r="B12" s="143">
        <v>7.0599999999999996E-2</v>
      </c>
      <c r="C12" s="143">
        <v>0.11399999999999999</v>
      </c>
      <c r="D12" s="236">
        <f t="shared" si="0"/>
        <v>7.9699999999999993E-2</v>
      </c>
      <c r="E12" s="139"/>
      <c r="F12" s="139"/>
      <c r="G12" s="9" t="s">
        <v>12</v>
      </c>
      <c r="H12" s="73" t="s">
        <v>8</v>
      </c>
      <c r="I12" s="74" t="s">
        <v>8</v>
      </c>
      <c r="J12" s="74" t="s">
        <v>8</v>
      </c>
      <c r="K12" s="227" t="s">
        <v>8</v>
      </c>
      <c r="L12" s="228" t="s">
        <v>8</v>
      </c>
      <c r="M12" s="228" t="s">
        <v>8</v>
      </c>
      <c r="N12" s="73" t="s">
        <v>8</v>
      </c>
      <c r="O12" s="74" t="s">
        <v>8</v>
      </c>
      <c r="P12" s="75" t="s">
        <v>8</v>
      </c>
      <c r="Q12" s="247" t="e">
        <f t="shared" si="1"/>
        <v>#VALUE!</v>
      </c>
      <c r="S12" s="247" t="e">
        <f t="shared" si="2"/>
        <v>#VALUE!</v>
      </c>
      <c r="U12" s="247" t="e">
        <f t="shared" si="3"/>
        <v>#VALUE!</v>
      </c>
    </row>
    <row r="13" spans="1:21" ht="23.25">
      <c r="A13" s="142" t="s">
        <v>20</v>
      </c>
      <c r="B13" s="143">
        <v>9.4999999999999973E-2</v>
      </c>
      <c r="C13" s="143">
        <v>0.11540000000000006</v>
      </c>
      <c r="D13" s="236">
        <f t="shared" si="0"/>
        <v>0.10370000000000004</v>
      </c>
      <c r="E13" s="139"/>
      <c r="F13" s="139"/>
      <c r="G13" s="9" t="s">
        <v>13</v>
      </c>
      <c r="H13" s="73">
        <v>34.19</v>
      </c>
      <c r="I13" s="74">
        <v>46.910000000000004</v>
      </c>
      <c r="J13" s="74">
        <v>77.28</v>
      </c>
      <c r="K13" s="227">
        <v>46.97</v>
      </c>
      <c r="L13" s="228">
        <v>63.460000000000008</v>
      </c>
      <c r="M13" s="228">
        <v>82.38</v>
      </c>
      <c r="N13" s="73">
        <v>44.800000000000004</v>
      </c>
      <c r="O13" s="74">
        <v>59.64</v>
      </c>
      <c r="P13" s="75">
        <v>80.95</v>
      </c>
      <c r="Q13" s="247">
        <f t="shared" si="1"/>
        <v>43.09</v>
      </c>
      <c r="S13" s="247">
        <f t="shared" si="2"/>
        <v>35.409999999999997</v>
      </c>
      <c r="U13" s="247">
        <f t="shared" si="3"/>
        <v>36.15</v>
      </c>
    </row>
    <row r="14" spans="1:21">
      <c r="A14" s="142" t="s">
        <v>34</v>
      </c>
      <c r="B14" s="143">
        <v>8.8600000000000012E-2</v>
      </c>
      <c r="C14" s="143">
        <v>0.11870000000000003</v>
      </c>
      <c r="D14" s="236">
        <f t="shared" si="0"/>
        <v>9.8100000000000021E-2</v>
      </c>
      <c r="E14" s="139"/>
      <c r="F14" s="139"/>
      <c r="G14" s="9" t="s">
        <v>14</v>
      </c>
      <c r="H14" s="73">
        <v>70.97</v>
      </c>
      <c r="I14" s="74">
        <v>88.24</v>
      </c>
      <c r="J14" s="74">
        <v>94.15</v>
      </c>
      <c r="K14" s="227">
        <v>92.93</v>
      </c>
      <c r="L14" s="228">
        <v>94.62</v>
      </c>
      <c r="M14" s="228">
        <v>96.12</v>
      </c>
      <c r="N14" s="73">
        <v>90.759999999999991</v>
      </c>
      <c r="O14" s="74">
        <v>93.58</v>
      </c>
      <c r="P14" s="75">
        <v>95.740000000000009</v>
      </c>
      <c r="Q14" s="247">
        <f t="shared" si="1"/>
        <v>23.180000000000007</v>
      </c>
      <c r="S14" s="247">
        <f t="shared" si="2"/>
        <v>3.1899999999999977</v>
      </c>
      <c r="U14" s="247">
        <f t="shared" si="3"/>
        <v>4.9800000000000182</v>
      </c>
    </row>
    <row r="15" spans="1:21">
      <c r="A15" s="142" t="s">
        <v>23</v>
      </c>
      <c r="B15" s="143">
        <v>7.339999999999991E-2</v>
      </c>
      <c r="C15" s="143">
        <v>0.13440000000000007</v>
      </c>
      <c r="D15" s="236">
        <f t="shared" si="0"/>
        <v>8.1099999999999992E-2</v>
      </c>
      <c r="E15" s="139"/>
      <c r="F15" s="139"/>
      <c r="G15" s="9" t="s">
        <v>15</v>
      </c>
      <c r="H15" s="73">
        <v>43.66</v>
      </c>
      <c r="I15" s="74">
        <v>56.100000000000009</v>
      </c>
      <c r="J15" s="74">
        <v>76.34</v>
      </c>
      <c r="K15" s="227">
        <v>53.59</v>
      </c>
      <c r="L15" s="228">
        <v>66.45</v>
      </c>
      <c r="M15" s="228">
        <v>84.69</v>
      </c>
      <c r="N15" s="73">
        <v>50.79</v>
      </c>
      <c r="O15" s="74">
        <v>64.27000000000001</v>
      </c>
      <c r="P15" s="75">
        <v>82.55</v>
      </c>
      <c r="Q15" s="247">
        <f t="shared" si="1"/>
        <v>32.680000000000007</v>
      </c>
      <c r="S15" s="247">
        <f t="shared" si="2"/>
        <v>31.099999999999994</v>
      </c>
      <c r="U15" s="247">
        <f t="shared" si="3"/>
        <v>31.759999999999998</v>
      </c>
    </row>
    <row r="16" spans="1:21">
      <c r="A16" s="142" t="s">
        <v>50</v>
      </c>
      <c r="B16" s="143">
        <v>4.0799999999999947E-2</v>
      </c>
      <c r="C16" s="143">
        <v>0.13630000000000003</v>
      </c>
      <c r="D16" s="236">
        <f t="shared" si="0"/>
        <v>1.4100000000000107E-2</v>
      </c>
      <c r="E16" s="139"/>
      <c r="F16" s="139"/>
      <c r="G16" s="9" t="s">
        <v>16</v>
      </c>
      <c r="H16" s="73">
        <v>47.06</v>
      </c>
      <c r="I16" s="74">
        <v>61.72</v>
      </c>
      <c r="J16" s="74">
        <v>86.14</v>
      </c>
      <c r="K16" s="227">
        <v>73.709999999999994</v>
      </c>
      <c r="L16" s="228">
        <v>80.73</v>
      </c>
      <c r="M16" s="228">
        <v>90.05</v>
      </c>
      <c r="N16" s="73">
        <v>71.66</v>
      </c>
      <c r="O16" s="74">
        <v>76.099999999999994</v>
      </c>
      <c r="P16" s="75">
        <v>88.98</v>
      </c>
      <c r="Q16" s="247">
        <f t="shared" si="1"/>
        <v>39.08</v>
      </c>
      <c r="S16" s="247">
        <f t="shared" si="2"/>
        <v>16.340000000000003</v>
      </c>
      <c r="U16" s="247">
        <f t="shared" si="3"/>
        <v>17.320000000000007</v>
      </c>
    </row>
    <row r="17" spans="1:21">
      <c r="A17" s="142" t="s">
        <v>33</v>
      </c>
      <c r="B17" s="143">
        <v>9.9300000000000055E-2</v>
      </c>
      <c r="C17" s="143">
        <v>0.19159999999999999</v>
      </c>
      <c r="D17" s="236">
        <f t="shared" si="0"/>
        <v>0.10239999999999995</v>
      </c>
      <c r="E17" s="139"/>
      <c r="F17" s="139"/>
      <c r="G17" s="9" t="s">
        <v>17</v>
      </c>
      <c r="H17" s="73">
        <v>28.000000000000004</v>
      </c>
      <c r="I17" s="74">
        <v>53.349999999999994</v>
      </c>
      <c r="J17" s="74">
        <v>68.47</v>
      </c>
      <c r="K17" s="227">
        <v>72.3</v>
      </c>
      <c r="L17" s="228">
        <v>77.86</v>
      </c>
      <c r="M17" s="228">
        <v>84.76</v>
      </c>
      <c r="N17" s="73">
        <v>69.02000000000001</v>
      </c>
      <c r="O17" s="74">
        <v>73.760000000000005</v>
      </c>
      <c r="P17" s="75">
        <v>80.36999999999999</v>
      </c>
      <c r="Q17" s="247">
        <f t="shared" si="1"/>
        <v>40.47</v>
      </c>
      <c r="S17" s="247">
        <f t="shared" si="2"/>
        <v>12.460000000000008</v>
      </c>
      <c r="U17" s="247">
        <f t="shared" si="3"/>
        <v>11.34999999999998</v>
      </c>
    </row>
    <row r="18" spans="1:21">
      <c r="A18" s="142" t="s">
        <v>10</v>
      </c>
      <c r="B18" s="143">
        <v>5.8599999999999985E-2</v>
      </c>
      <c r="C18" s="143">
        <v>0.21509999999999996</v>
      </c>
      <c r="D18" s="236">
        <f t="shared" si="0"/>
        <v>3.9800000000000037E-2</v>
      </c>
      <c r="E18" s="139"/>
      <c r="F18" s="139"/>
      <c r="G18" s="9" t="s">
        <v>18</v>
      </c>
      <c r="H18" s="73">
        <v>44.74</v>
      </c>
      <c r="I18" s="74">
        <v>74.180000000000007</v>
      </c>
      <c r="J18" s="74">
        <v>94.31</v>
      </c>
      <c r="K18" s="227">
        <v>67.41</v>
      </c>
      <c r="L18" s="228">
        <v>81.710000000000008</v>
      </c>
      <c r="M18" s="228">
        <v>94.199999999999989</v>
      </c>
      <c r="N18" s="73">
        <v>62.01</v>
      </c>
      <c r="O18" s="74">
        <v>80.31</v>
      </c>
      <c r="P18" s="75">
        <v>94.22</v>
      </c>
      <c r="Q18" s="247">
        <f t="shared" si="1"/>
        <v>49.57</v>
      </c>
      <c r="S18" s="247">
        <f t="shared" si="2"/>
        <v>26.789999999999992</v>
      </c>
      <c r="U18" s="247">
        <f t="shared" si="3"/>
        <v>32.21</v>
      </c>
    </row>
    <row r="19" spans="1:21">
      <c r="A19" s="142" t="s">
        <v>14</v>
      </c>
      <c r="B19" s="143">
        <v>4.9800000000000066E-2</v>
      </c>
      <c r="C19" s="143">
        <v>0.23180000000000001</v>
      </c>
      <c r="D19" s="236">
        <f t="shared" si="0"/>
        <v>3.1899999999999977E-2</v>
      </c>
      <c r="E19" s="139"/>
      <c r="F19" s="139"/>
      <c r="G19" s="9" t="s">
        <v>19</v>
      </c>
      <c r="H19" s="73">
        <v>83.61</v>
      </c>
      <c r="I19" s="74">
        <v>86.509999999999991</v>
      </c>
      <c r="J19" s="74">
        <v>82.97</v>
      </c>
      <c r="K19" s="227">
        <v>91.02</v>
      </c>
      <c r="L19" s="228">
        <v>90.53</v>
      </c>
      <c r="M19" s="228">
        <v>89.72</v>
      </c>
      <c r="N19" s="73">
        <v>90.19</v>
      </c>
      <c r="O19" s="74">
        <v>89.5</v>
      </c>
      <c r="P19" s="75">
        <v>87.45</v>
      </c>
      <c r="Q19" s="247">
        <f t="shared" si="1"/>
        <v>-0.64000000000000057</v>
      </c>
      <c r="S19" s="247">
        <f t="shared" si="2"/>
        <v>-1.2999999999999972</v>
      </c>
      <c r="U19" s="247">
        <f t="shared" si="3"/>
        <v>-2.7399999999999949</v>
      </c>
    </row>
    <row r="20" spans="1:21">
      <c r="A20" s="144" t="s">
        <v>42</v>
      </c>
      <c r="B20" s="143">
        <v>0.1482</v>
      </c>
      <c r="C20" s="143">
        <v>0.2681</v>
      </c>
      <c r="D20" s="236">
        <f t="shared" si="0"/>
        <v>0.14310137839999981</v>
      </c>
      <c r="E20" s="139"/>
      <c r="F20" s="139"/>
      <c r="G20" s="9" t="s">
        <v>20</v>
      </c>
      <c r="H20" s="73">
        <v>70.179999999999993</v>
      </c>
      <c r="I20" s="74">
        <v>69.910000000000011</v>
      </c>
      <c r="J20" s="74">
        <v>81.72</v>
      </c>
      <c r="K20" s="227">
        <v>79.44</v>
      </c>
      <c r="L20" s="228">
        <v>79.11</v>
      </c>
      <c r="M20" s="228">
        <v>89.81</v>
      </c>
      <c r="N20" s="73">
        <v>77.64</v>
      </c>
      <c r="O20" s="74">
        <v>76.81</v>
      </c>
      <c r="P20" s="75">
        <v>87.14</v>
      </c>
      <c r="Q20" s="247">
        <f t="shared" si="1"/>
        <v>11.540000000000006</v>
      </c>
      <c r="S20" s="247">
        <f t="shared" si="2"/>
        <v>10.370000000000005</v>
      </c>
      <c r="U20" s="247">
        <f t="shared" si="3"/>
        <v>9.5</v>
      </c>
    </row>
    <row r="21" spans="1:21">
      <c r="A21" s="142" t="s">
        <v>11</v>
      </c>
      <c r="B21" s="143">
        <v>0.14962574999999995</v>
      </c>
      <c r="C21" s="341">
        <v>0.27166758000000002</v>
      </c>
      <c r="D21" s="236">
        <f t="shared" si="0"/>
        <v>0.13103446000000005</v>
      </c>
      <c r="E21" s="139"/>
      <c r="F21" s="139"/>
      <c r="G21" s="9" t="s">
        <v>21</v>
      </c>
      <c r="H21" s="73" t="s">
        <v>8</v>
      </c>
      <c r="I21" s="74" t="s">
        <v>8</v>
      </c>
      <c r="J21" s="74" t="s">
        <v>8</v>
      </c>
      <c r="K21" s="227" t="s">
        <v>8</v>
      </c>
      <c r="L21" s="228" t="s">
        <v>8</v>
      </c>
      <c r="M21" s="228" t="s">
        <v>8</v>
      </c>
      <c r="N21" s="73" t="s">
        <v>8</v>
      </c>
      <c r="O21" s="74" t="s">
        <v>8</v>
      </c>
      <c r="P21" s="75" t="s">
        <v>8</v>
      </c>
      <c r="Q21" s="247" t="e">
        <f t="shared" si="1"/>
        <v>#VALUE!</v>
      </c>
      <c r="S21" s="247" t="e">
        <f t="shared" si="2"/>
        <v>#VALUE!</v>
      </c>
      <c r="U21" s="247" t="e">
        <f t="shared" si="3"/>
        <v>#VALUE!</v>
      </c>
    </row>
    <row r="22" spans="1:21">
      <c r="A22" s="142" t="s">
        <v>31</v>
      </c>
      <c r="B22" s="143">
        <v>0.16150000000000009</v>
      </c>
      <c r="C22" s="341">
        <v>0.27369999999999994</v>
      </c>
      <c r="D22" s="236">
        <f t="shared" si="0"/>
        <v>0.15860000000000013</v>
      </c>
      <c r="E22" s="139"/>
      <c r="F22" s="139"/>
      <c r="G22" s="9" t="s">
        <v>22</v>
      </c>
      <c r="H22" s="73">
        <v>58.3</v>
      </c>
      <c r="I22" s="74">
        <v>69.5</v>
      </c>
      <c r="J22" s="74">
        <v>59.3</v>
      </c>
      <c r="K22" s="227">
        <v>83.83</v>
      </c>
      <c r="L22" s="228">
        <v>87.77000000000001</v>
      </c>
      <c r="M22" s="228">
        <v>86.339999999999989</v>
      </c>
      <c r="N22" s="73">
        <v>81.28</v>
      </c>
      <c r="O22" s="74">
        <v>84.55</v>
      </c>
      <c r="P22" s="75">
        <v>77.86</v>
      </c>
      <c r="Q22" s="247">
        <f t="shared" si="1"/>
        <v>1</v>
      </c>
      <c r="S22" s="247">
        <f t="shared" si="2"/>
        <v>2.5099999999999909</v>
      </c>
      <c r="U22" s="247">
        <f t="shared" si="3"/>
        <v>-3.4200000000000017</v>
      </c>
    </row>
    <row r="23" spans="1:21">
      <c r="A23" s="142" t="s">
        <v>35</v>
      </c>
      <c r="B23" s="143">
        <v>0.11109999999999998</v>
      </c>
      <c r="C23" s="143">
        <v>0.2923</v>
      </c>
      <c r="D23" s="236">
        <f t="shared" si="0"/>
        <v>0.12289999999999993</v>
      </c>
      <c r="E23" s="139"/>
      <c r="F23" s="139"/>
      <c r="G23" s="9" t="s">
        <v>23</v>
      </c>
      <c r="H23" s="73">
        <v>65.459999999999994</v>
      </c>
      <c r="I23" s="74">
        <v>65.180000000000007</v>
      </c>
      <c r="J23" s="74">
        <v>78.900000000000006</v>
      </c>
      <c r="K23" s="227">
        <v>79.83</v>
      </c>
      <c r="L23" s="228">
        <v>82.1</v>
      </c>
      <c r="M23" s="228">
        <v>87.94</v>
      </c>
      <c r="N23" s="73">
        <v>78.09</v>
      </c>
      <c r="O23" s="74">
        <v>77.239999999999995</v>
      </c>
      <c r="P23" s="75">
        <v>85.429999999999993</v>
      </c>
      <c r="Q23" s="247">
        <f t="shared" si="1"/>
        <v>13.440000000000012</v>
      </c>
      <c r="S23" s="247">
        <f t="shared" si="2"/>
        <v>8.11</v>
      </c>
      <c r="U23" s="247">
        <f t="shared" si="3"/>
        <v>7.3399999999999892</v>
      </c>
    </row>
    <row r="24" spans="1:21">
      <c r="A24" s="142" t="s">
        <v>29</v>
      </c>
      <c r="B24" s="143">
        <v>0.17580000000000007</v>
      </c>
      <c r="C24" s="143">
        <v>0.30320000000000003</v>
      </c>
      <c r="D24" s="236">
        <f t="shared" si="0"/>
        <v>0.15980000000000005</v>
      </c>
      <c r="E24" s="139"/>
      <c r="F24" s="139"/>
      <c r="G24" s="9" t="s">
        <v>24</v>
      </c>
      <c r="H24" s="73" t="s">
        <v>8</v>
      </c>
      <c r="I24" s="74" t="s">
        <v>8</v>
      </c>
      <c r="J24" s="74" t="s">
        <v>8</v>
      </c>
      <c r="K24" s="227" t="s">
        <v>8</v>
      </c>
      <c r="L24" s="228" t="s">
        <v>8</v>
      </c>
      <c r="M24" s="228" t="s">
        <v>8</v>
      </c>
      <c r="N24" s="73" t="s">
        <v>8</v>
      </c>
      <c r="O24" s="74" t="s">
        <v>8</v>
      </c>
      <c r="P24" s="75" t="s">
        <v>8</v>
      </c>
      <c r="Q24" s="247" t="e">
        <f t="shared" si="1"/>
        <v>#VALUE!</v>
      </c>
      <c r="S24" s="247" t="e">
        <f t="shared" si="2"/>
        <v>#VALUE!</v>
      </c>
      <c r="U24" s="247" t="e">
        <f t="shared" si="3"/>
        <v>#VALUE!</v>
      </c>
    </row>
    <row r="25" spans="1:21">
      <c r="A25" s="142" t="s">
        <v>37</v>
      </c>
      <c r="B25" s="143">
        <v>7.2500000000000009E-2</v>
      </c>
      <c r="C25" s="143">
        <v>0.30359999999999998</v>
      </c>
      <c r="D25" s="236">
        <f t="shared" si="0"/>
        <v>6.009999999999991E-2</v>
      </c>
      <c r="E25" s="139"/>
      <c r="F25" s="139"/>
      <c r="G25" s="9" t="s">
        <v>25</v>
      </c>
      <c r="H25" s="73" t="s">
        <v>8</v>
      </c>
      <c r="I25" s="74" t="s">
        <v>8</v>
      </c>
      <c r="J25" s="74" t="s">
        <v>8</v>
      </c>
      <c r="K25" s="227" t="s">
        <v>8</v>
      </c>
      <c r="L25" s="228" t="s">
        <v>8</v>
      </c>
      <c r="M25" s="228" t="s">
        <v>8</v>
      </c>
      <c r="N25" s="73" t="s">
        <v>8</v>
      </c>
      <c r="O25" s="74" t="s">
        <v>8</v>
      </c>
      <c r="P25" s="75" t="s">
        <v>8</v>
      </c>
      <c r="Q25" s="247" t="e">
        <f t="shared" si="1"/>
        <v>#VALUE!</v>
      </c>
      <c r="S25" s="247" t="e">
        <f t="shared" si="2"/>
        <v>#VALUE!</v>
      </c>
      <c r="U25" s="247" t="e">
        <f t="shared" si="3"/>
        <v>#VALUE!</v>
      </c>
    </row>
    <row r="26" spans="1:21">
      <c r="A26" s="142" t="s">
        <v>40</v>
      </c>
      <c r="B26" s="143">
        <v>0.1371</v>
      </c>
      <c r="C26" s="143">
        <v>0.32119999999999999</v>
      </c>
      <c r="D26" s="236">
        <f t="shared" si="0"/>
        <v>0.11409999999999997</v>
      </c>
      <c r="E26" s="139"/>
      <c r="F26" s="139"/>
      <c r="G26" s="9" t="s">
        <v>26</v>
      </c>
      <c r="H26" s="73" t="s">
        <v>8</v>
      </c>
      <c r="I26" s="74" t="s">
        <v>8</v>
      </c>
      <c r="J26" s="74" t="s">
        <v>8</v>
      </c>
      <c r="K26" s="227" t="s">
        <v>8</v>
      </c>
      <c r="L26" s="228" t="s">
        <v>8</v>
      </c>
      <c r="M26" s="228" t="s">
        <v>8</v>
      </c>
      <c r="N26" s="73" t="s">
        <v>8</v>
      </c>
      <c r="O26" s="74" t="s">
        <v>8</v>
      </c>
      <c r="P26" s="75" t="s">
        <v>8</v>
      </c>
      <c r="Q26" s="247" t="e">
        <f t="shared" si="1"/>
        <v>#VALUE!</v>
      </c>
      <c r="S26" s="247" t="e">
        <f t="shared" si="2"/>
        <v>#VALUE!</v>
      </c>
      <c r="U26" s="247" t="e">
        <f t="shared" si="3"/>
        <v>#VALUE!</v>
      </c>
    </row>
    <row r="27" spans="1:21" ht="23.25">
      <c r="A27" s="142" t="s">
        <v>15</v>
      </c>
      <c r="B27" s="143">
        <v>0.31759999999999999</v>
      </c>
      <c r="C27" s="143">
        <v>0.32679999999999998</v>
      </c>
      <c r="D27" s="236">
        <f t="shared" si="0"/>
        <v>0.31099999999999994</v>
      </c>
      <c r="E27" s="139"/>
      <c r="F27" s="139"/>
      <c r="G27" s="9" t="s">
        <v>27</v>
      </c>
      <c r="H27" s="73" t="s">
        <v>8</v>
      </c>
      <c r="I27" s="74" t="s">
        <v>8</v>
      </c>
      <c r="J27" s="74" t="s">
        <v>8</v>
      </c>
      <c r="K27" s="227" t="s">
        <v>8</v>
      </c>
      <c r="L27" s="228" t="s">
        <v>8</v>
      </c>
      <c r="M27" s="228" t="s">
        <v>8</v>
      </c>
      <c r="N27" s="73" t="s">
        <v>8</v>
      </c>
      <c r="O27" s="74" t="s">
        <v>8</v>
      </c>
      <c r="P27" s="75" t="s">
        <v>8</v>
      </c>
      <c r="Q27" s="247" t="e">
        <f t="shared" si="1"/>
        <v>#VALUE!</v>
      </c>
      <c r="S27" s="247" t="e">
        <f t="shared" si="2"/>
        <v>#VALUE!</v>
      </c>
      <c r="U27" s="247" t="e">
        <f t="shared" si="3"/>
        <v>#VALUE!</v>
      </c>
    </row>
    <row r="28" spans="1:21">
      <c r="A28" s="142" t="s">
        <v>32</v>
      </c>
      <c r="B28" s="143">
        <v>0.19119999999999993</v>
      </c>
      <c r="C28" s="143">
        <v>0.38460000000000005</v>
      </c>
      <c r="D28" s="236">
        <f t="shared" si="0"/>
        <v>0.18510000000000004</v>
      </c>
      <c r="E28" s="139"/>
      <c r="F28" s="139"/>
      <c r="G28" s="9" t="s">
        <v>28</v>
      </c>
      <c r="H28" s="73" t="s">
        <v>8</v>
      </c>
      <c r="I28" s="74" t="s">
        <v>8</v>
      </c>
      <c r="J28" s="74" t="s">
        <v>8</v>
      </c>
      <c r="K28" s="227" t="s">
        <v>8</v>
      </c>
      <c r="L28" s="228" t="s">
        <v>8</v>
      </c>
      <c r="M28" s="228" t="s">
        <v>8</v>
      </c>
      <c r="N28" s="73" t="s">
        <v>8</v>
      </c>
      <c r="O28" s="74" t="s">
        <v>8</v>
      </c>
      <c r="P28" s="75" t="s">
        <v>8</v>
      </c>
      <c r="Q28" s="247" t="e">
        <f t="shared" si="1"/>
        <v>#VALUE!</v>
      </c>
      <c r="S28" s="247" t="e">
        <f t="shared" si="2"/>
        <v>#VALUE!</v>
      </c>
      <c r="U28" s="247" t="e">
        <f t="shared" si="3"/>
        <v>#VALUE!</v>
      </c>
    </row>
    <row r="29" spans="1:21" ht="23.25">
      <c r="A29" s="142" t="s">
        <v>16</v>
      </c>
      <c r="B29" s="143">
        <v>0.17320000000000002</v>
      </c>
      <c r="C29" s="143">
        <v>0.39080000000000004</v>
      </c>
      <c r="D29" s="236">
        <f t="shared" si="0"/>
        <v>0.16340000000000005</v>
      </c>
      <c r="E29" s="139"/>
      <c r="F29" s="139"/>
      <c r="G29" s="9" t="s">
        <v>29</v>
      </c>
      <c r="H29" s="73">
        <v>64.55</v>
      </c>
      <c r="I29" s="74">
        <v>80.47</v>
      </c>
      <c r="J29" s="74">
        <v>94.87</v>
      </c>
      <c r="K29" s="227">
        <v>78.33</v>
      </c>
      <c r="L29" s="228">
        <v>89.56</v>
      </c>
      <c r="M29" s="228">
        <v>94.31</v>
      </c>
      <c r="N29" s="73">
        <v>76.849999999999994</v>
      </c>
      <c r="O29" s="74">
        <v>87.82</v>
      </c>
      <c r="P29" s="75">
        <v>94.43</v>
      </c>
      <c r="Q29" s="247">
        <f t="shared" si="1"/>
        <v>30.320000000000007</v>
      </c>
      <c r="S29" s="247">
        <f t="shared" si="2"/>
        <v>15.980000000000004</v>
      </c>
      <c r="U29" s="247">
        <f t="shared" si="3"/>
        <v>17.580000000000013</v>
      </c>
    </row>
    <row r="30" spans="1:21" ht="23.25">
      <c r="A30" s="142" t="s">
        <v>38</v>
      </c>
      <c r="B30" s="143">
        <v>0.32140000000000002</v>
      </c>
      <c r="C30" s="143">
        <v>0.40039999999999998</v>
      </c>
      <c r="D30" s="236">
        <f t="shared" si="0"/>
        <v>0.32380000000000003</v>
      </c>
      <c r="E30" s="139"/>
      <c r="F30" s="139"/>
      <c r="G30" s="9" t="s">
        <v>30</v>
      </c>
      <c r="H30" s="73" t="s">
        <v>8</v>
      </c>
      <c r="I30" s="74" t="s">
        <v>8</v>
      </c>
      <c r="J30" s="74" t="s">
        <v>8</v>
      </c>
      <c r="K30" s="227" t="s">
        <v>8</v>
      </c>
      <c r="L30" s="228" t="s">
        <v>8</v>
      </c>
      <c r="M30" s="228" t="s">
        <v>8</v>
      </c>
      <c r="N30" s="73" t="s">
        <v>8</v>
      </c>
      <c r="O30" s="74" t="s">
        <v>8</v>
      </c>
      <c r="P30" s="75" t="s">
        <v>8</v>
      </c>
      <c r="Q30" s="247" t="e">
        <f t="shared" si="1"/>
        <v>#VALUE!</v>
      </c>
      <c r="S30" s="247" t="e">
        <f t="shared" si="2"/>
        <v>#VALUE!</v>
      </c>
      <c r="U30" s="247" t="e">
        <f t="shared" si="3"/>
        <v>#VALUE!</v>
      </c>
    </row>
    <row r="31" spans="1:21">
      <c r="A31" s="142" t="s">
        <v>17</v>
      </c>
      <c r="B31" s="143">
        <v>0.11349999999999993</v>
      </c>
      <c r="C31" s="143">
        <v>0.40469999999999995</v>
      </c>
      <c r="D31" s="236">
        <f t="shared" si="0"/>
        <v>0.12460000000000009</v>
      </c>
      <c r="E31" s="139"/>
      <c r="F31" s="139"/>
      <c r="G31" s="9" t="s">
        <v>31</v>
      </c>
      <c r="H31" s="73">
        <v>59.440000000000005</v>
      </c>
      <c r="I31" s="74">
        <v>67.39</v>
      </c>
      <c r="J31" s="74">
        <v>86.81</v>
      </c>
      <c r="K31" s="227">
        <v>78.069999999999993</v>
      </c>
      <c r="L31" s="228">
        <v>88.2</v>
      </c>
      <c r="M31" s="228">
        <v>93.93</v>
      </c>
      <c r="N31" s="73">
        <v>75.849999999999994</v>
      </c>
      <c r="O31" s="74">
        <v>84.2</v>
      </c>
      <c r="P31" s="75">
        <v>92</v>
      </c>
      <c r="Q31" s="247">
        <f t="shared" si="1"/>
        <v>27.369999999999997</v>
      </c>
      <c r="S31" s="247">
        <f t="shared" si="2"/>
        <v>15.860000000000014</v>
      </c>
      <c r="U31" s="247">
        <f t="shared" si="3"/>
        <v>16.150000000000006</v>
      </c>
    </row>
    <row r="32" spans="1:21">
      <c r="A32" s="142" t="s">
        <v>13</v>
      </c>
      <c r="B32" s="143">
        <v>0.36149999999999999</v>
      </c>
      <c r="C32" s="143">
        <v>0.43090000000000006</v>
      </c>
      <c r="D32" s="236">
        <f t="shared" si="0"/>
        <v>0.35409999999999997</v>
      </c>
      <c r="E32" s="139"/>
      <c r="F32" s="139"/>
      <c r="G32" s="9" t="s">
        <v>32</v>
      </c>
      <c r="H32" s="73">
        <v>40.64</v>
      </c>
      <c r="I32" s="74">
        <v>63.31</v>
      </c>
      <c r="J32" s="74">
        <v>79.100000000000009</v>
      </c>
      <c r="K32" s="227">
        <v>69.56</v>
      </c>
      <c r="L32" s="228">
        <v>77.59</v>
      </c>
      <c r="M32" s="228">
        <v>88.070000000000007</v>
      </c>
      <c r="N32" s="73">
        <v>65.08</v>
      </c>
      <c r="O32" s="74">
        <v>73.839999999999989</v>
      </c>
      <c r="P32" s="75">
        <v>84.2</v>
      </c>
      <c r="Q32" s="247">
        <f t="shared" si="1"/>
        <v>38.460000000000008</v>
      </c>
      <c r="S32" s="247">
        <f t="shared" si="2"/>
        <v>18.510000000000005</v>
      </c>
      <c r="U32" s="247">
        <f t="shared" si="3"/>
        <v>19.120000000000005</v>
      </c>
    </row>
    <row r="33" spans="1:21">
      <c r="A33" s="142" t="s">
        <v>9</v>
      </c>
      <c r="B33" s="143">
        <v>0.20599999999999999</v>
      </c>
      <c r="C33" s="143">
        <v>0.438</v>
      </c>
      <c r="D33" s="236">
        <f t="shared" si="0"/>
        <v>0.19</v>
      </c>
      <c r="E33" s="139"/>
      <c r="F33" s="139"/>
      <c r="G33" s="9" t="s">
        <v>33</v>
      </c>
      <c r="H33" s="73">
        <v>58.550000000000004</v>
      </c>
      <c r="I33" s="74">
        <v>66.900000000000006</v>
      </c>
      <c r="J33" s="74">
        <v>77.710000000000008</v>
      </c>
      <c r="K33" s="227">
        <v>75.09</v>
      </c>
      <c r="L33" s="228">
        <v>81.05</v>
      </c>
      <c r="M33" s="228">
        <v>85.33</v>
      </c>
      <c r="N33" s="73">
        <v>72.8</v>
      </c>
      <c r="O33" s="74">
        <v>76.2</v>
      </c>
      <c r="P33" s="75">
        <v>82.73</v>
      </c>
      <c r="Q33" s="247">
        <f t="shared" si="1"/>
        <v>19.160000000000004</v>
      </c>
      <c r="S33" s="247">
        <f t="shared" si="2"/>
        <v>10.239999999999995</v>
      </c>
      <c r="U33" s="247">
        <f t="shared" si="3"/>
        <v>9.9300000000000068</v>
      </c>
    </row>
    <row r="34" spans="1:21" ht="23.25">
      <c r="A34" s="142" t="s">
        <v>18</v>
      </c>
      <c r="B34" s="143">
        <v>0.32210000000000005</v>
      </c>
      <c r="C34" s="143">
        <v>0.49570000000000003</v>
      </c>
      <c r="D34" s="236">
        <f t="shared" si="0"/>
        <v>0.26789999999999992</v>
      </c>
      <c r="E34" s="139"/>
      <c r="F34" s="139"/>
      <c r="G34" s="9" t="s">
        <v>34</v>
      </c>
      <c r="H34" s="73">
        <v>68.33</v>
      </c>
      <c r="I34" s="74">
        <v>72.460000000000008</v>
      </c>
      <c r="J34" s="74">
        <v>80.2</v>
      </c>
      <c r="K34" s="227">
        <v>74.42</v>
      </c>
      <c r="L34" s="228">
        <v>82.240000000000009</v>
      </c>
      <c r="M34" s="228">
        <v>84.23</v>
      </c>
      <c r="N34" s="73">
        <v>74.06</v>
      </c>
      <c r="O34" s="74">
        <v>80.179999999999993</v>
      </c>
      <c r="P34" s="75">
        <v>82.92</v>
      </c>
      <c r="Q34" s="247">
        <f t="shared" si="1"/>
        <v>11.870000000000005</v>
      </c>
      <c r="S34" s="247">
        <f t="shared" si="2"/>
        <v>9.8100000000000023</v>
      </c>
      <c r="U34" s="247">
        <f t="shared" si="3"/>
        <v>8.86</v>
      </c>
    </row>
    <row r="35" spans="1:21">
      <c r="A35" s="250" t="s">
        <v>41</v>
      </c>
      <c r="B35" s="143">
        <v>0.45529999999999998</v>
      </c>
      <c r="C35" s="143">
        <v>0.52090000000000003</v>
      </c>
      <c r="D35" s="236">
        <f t="shared" si="0"/>
        <v>0.40160000000000001</v>
      </c>
      <c r="E35" s="139"/>
      <c r="F35" s="139"/>
      <c r="G35" s="9" t="s">
        <v>35</v>
      </c>
      <c r="H35" s="73">
        <v>47.370000000000005</v>
      </c>
      <c r="I35" s="74">
        <v>56.81</v>
      </c>
      <c r="J35" s="74">
        <v>76.599999999999994</v>
      </c>
      <c r="K35" s="227">
        <v>73.7</v>
      </c>
      <c r="L35" s="228">
        <v>74.56</v>
      </c>
      <c r="M35" s="228">
        <v>85.99</v>
      </c>
      <c r="N35" s="73">
        <v>71.97</v>
      </c>
      <c r="O35" s="74">
        <v>69.740000000000009</v>
      </c>
      <c r="P35" s="75">
        <v>83.08</v>
      </c>
      <c r="Q35" s="247">
        <f t="shared" si="1"/>
        <v>29.22999999999999</v>
      </c>
      <c r="S35" s="247">
        <f t="shared" si="2"/>
        <v>12.289999999999992</v>
      </c>
      <c r="U35" s="247">
        <f t="shared" si="3"/>
        <v>11.11</v>
      </c>
    </row>
    <row r="36" spans="1:21">
      <c r="A36" s="139"/>
      <c r="B36" s="139"/>
      <c r="C36" s="139"/>
      <c r="D36" s="139"/>
      <c r="E36" s="139"/>
      <c r="F36" s="139"/>
      <c r="G36" s="9" t="s">
        <v>36</v>
      </c>
      <c r="H36" s="73">
        <v>70.760000000000005</v>
      </c>
      <c r="I36" s="74">
        <v>80.400000000000006</v>
      </c>
      <c r="J36" s="74">
        <v>82.16</v>
      </c>
      <c r="K36" s="227">
        <v>82.37</v>
      </c>
      <c r="L36" s="228">
        <v>86.98</v>
      </c>
      <c r="M36" s="228">
        <v>90.34</v>
      </c>
      <c r="N36" s="73">
        <v>80.45</v>
      </c>
      <c r="O36" s="74">
        <v>84.99</v>
      </c>
      <c r="P36" s="75">
        <v>87.51</v>
      </c>
      <c r="Q36" s="247">
        <f t="shared" si="1"/>
        <v>11.399999999999991</v>
      </c>
      <c r="S36" s="247">
        <f t="shared" si="2"/>
        <v>7.9699999999999989</v>
      </c>
      <c r="U36" s="247">
        <f t="shared" si="3"/>
        <v>7.0600000000000023</v>
      </c>
    </row>
    <row r="37" spans="1:21">
      <c r="A37" s="139"/>
      <c r="E37" s="139"/>
      <c r="F37" s="139"/>
      <c r="G37" s="9" t="s">
        <v>37</v>
      </c>
      <c r="H37" s="73">
        <v>65.38000000000001</v>
      </c>
      <c r="I37" s="74">
        <v>85.84</v>
      </c>
      <c r="J37" s="74">
        <v>95.740000000000009</v>
      </c>
      <c r="K37" s="227">
        <v>90.89</v>
      </c>
      <c r="L37" s="228">
        <v>93.47999999999999</v>
      </c>
      <c r="M37" s="228">
        <v>96.899999999999991</v>
      </c>
      <c r="N37" s="73">
        <v>89.35</v>
      </c>
      <c r="O37" s="74">
        <v>91.3</v>
      </c>
      <c r="P37" s="75">
        <v>96.6</v>
      </c>
      <c r="Q37" s="247">
        <f t="shared" si="1"/>
        <v>30.36</v>
      </c>
      <c r="S37" s="247">
        <f t="shared" si="2"/>
        <v>6.0099999999999909</v>
      </c>
      <c r="U37" s="247">
        <f t="shared" si="3"/>
        <v>7.25</v>
      </c>
    </row>
    <row r="38" spans="1:21" ht="23.25">
      <c r="A38" s="139"/>
      <c r="B38" s="139"/>
      <c r="C38" s="139"/>
      <c r="D38" s="139"/>
      <c r="E38" s="139"/>
      <c r="F38" s="139"/>
      <c r="G38" s="9" t="s">
        <v>38</v>
      </c>
      <c r="H38" s="73">
        <v>18.96</v>
      </c>
      <c r="I38" s="74">
        <v>38.9</v>
      </c>
      <c r="J38" s="74">
        <v>59</v>
      </c>
      <c r="K38" s="227">
        <v>46.54</v>
      </c>
      <c r="L38" s="228">
        <v>64.86</v>
      </c>
      <c r="M38" s="228">
        <v>78.92</v>
      </c>
      <c r="N38" s="73">
        <v>42.83</v>
      </c>
      <c r="O38" s="74">
        <v>59.45</v>
      </c>
      <c r="P38" s="75">
        <v>74.97</v>
      </c>
      <c r="Q38" s="247">
        <f t="shared" si="1"/>
        <v>40.04</v>
      </c>
      <c r="S38" s="247">
        <f t="shared" si="2"/>
        <v>32.380000000000003</v>
      </c>
      <c r="U38" s="247">
        <f t="shared" si="3"/>
        <v>32.14</v>
      </c>
    </row>
    <row r="39" spans="1:21">
      <c r="A39"/>
      <c r="B39"/>
      <c r="C39" s="139"/>
      <c r="D39" s="139"/>
      <c r="E39" s="139"/>
      <c r="F39" s="139"/>
      <c r="G39" s="9" t="s">
        <v>39</v>
      </c>
      <c r="H39" s="73">
        <v>84.42</v>
      </c>
      <c r="I39" s="74">
        <v>84.1</v>
      </c>
      <c r="J39" s="74">
        <v>86.240000000000009</v>
      </c>
      <c r="K39" s="227">
        <v>94.64</v>
      </c>
      <c r="L39" s="228">
        <v>95.009999999999991</v>
      </c>
      <c r="M39" s="228">
        <v>90.710000000000008</v>
      </c>
      <c r="N39" s="73">
        <v>91.55</v>
      </c>
      <c r="O39" s="74">
        <v>89.67</v>
      </c>
      <c r="P39" s="75">
        <v>87.8</v>
      </c>
      <c r="Q39" s="247">
        <f t="shared" si="1"/>
        <v>1.8200000000000074</v>
      </c>
      <c r="S39" s="247">
        <f t="shared" si="2"/>
        <v>-3.9299999999999926</v>
      </c>
      <c r="U39" s="247">
        <f t="shared" si="3"/>
        <v>-3.75</v>
      </c>
    </row>
    <row r="40" spans="1:21" ht="23.25">
      <c r="A40"/>
      <c r="B40"/>
      <c r="C40" s="139"/>
      <c r="D40" s="139"/>
      <c r="E40" s="139"/>
      <c r="F40" s="139"/>
      <c r="G40" s="9" t="s">
        <v>40</v>
      </c>
      <c r="H40" s="73">
        <v>35.020000000000003</v>
      </c>
      <c r="I40" s="74">
        <v>54.21</v>
      </c>
      <c r="J40" s="74">
        <v>67.14</v>
      </c>
      <c r="K40" s="227">
        <v>68.849999999999994</v>
      </c>
      <c r="L40" s="228">
        <v>74.039999999999992</v>
      </c>
      <c r="M40" s="228">
        <v>80.259999999999991</v>
      </c>
      <c r="N40" s="73">
        <v>63.6</v>
      </c>
      <c r="O40" s="74">
        <v>69.150000000000006</v>
      </c>
      <c r="P40" s="75">
        <v>77.31</v>
      </c>
      <c r="Q40" s="247">
        <f t="shared" si="1"/>
        <v>32.119999999999997</v>
      </c>
      <c r="S40" s="247">
        <f t="shared" si="2"/>
        <v>11.409999999999997</v>
      </c>
      <c r="U40" s="247">
        <f t="shared" si="3"/>
        <v>13.71</v>
      </c>
    </row>
    <row r="41" spans="1:21" ht="23.25">
      <c r="A41"/>
      <c r="B41"/>
      <c r="C41" s="139"/>
      <c r="D41" s="139"/>
      <c r="E41" s="139"/>
      <c r="F41" s="139"/>
      <c r="G41" s="9" t="s">
        <v>41</v>
      </c>
      <c r="H41" s="73">
        <v>29.86</v>
      </c>
      <c r="I41" s="74">
        <v>57.95</v>
      </c>
      <c r="J41" s="74">
        <v>81.95</v>
      </c>
      <c r="K41" s="227">
        <v>51.29</v>
      </c>
      <c r="L41" s="228">
        <v>79.19</v>
      </c>
      <c r="M41" s="228">
        <v>91.45</v>
      </c>
      <c r="N41" s="73">
        <v>41.82</v>
      </c>
      <c r="O41" s="74">
        <v>69.459999999999994</v>
      </c>
      <c r="P41" s="75">
        <v>87.35</v>
      </c>
      <c r="Q41" s="247">
        <f t="shared" si="1"/>
        <v>52.09</v>
      </c>
      <c r="S41" s="247">
        <f t="shared" si="2"/>
        <v>40.160000000000004</v>
      </c>
      <c r="U41" s="247">
        <f>P41-N41</f>
        <v>45.529999999999994</v>
      </c>
    </row>
    <row r="42" spans="1:21">
      <c r="A42"/>
      <c r="B42"/>
      <c r="C42" s="139"/>
      <c r="D42" s="139"/>
      <c r="E42" s="139"/>
      <c r="F42" s="139"/>
      <c r="G42" s="9"/>
      <c r="H42" s="76"/>
      <c r="I42" s="77"/>
      <c r="J42" s="77"/>
      <c r="K42" s="229"/>
      <c r="L42" s="230"/>
      <c r="M42" s="230"/>
      <c r="N42" s="76"/>
      <c r="O42" s="77"/>
      <c r="P42" s="78"/>
      <c r="Q42" s="247">
        <f t="shared" si="1"/>
        <v>0</v>
      </c>
      <c r="S42" s="247">
        <f t="shared" si="2"/>
        <v>0</v>
      </c>
      <c r="U42" s="247">
        <f t="shared" si="3"/>
        <v>0</v>
      </c>
    </row>
    <row r="43" spans="1:21" ht="22.5">
      <c r="A43"/>
      <c r="B43"/>
      <c r="C43" s="139"/>
      <c r="D43" s="139"/>
      <c r="E43" s="139"/>
      <c r="F43" s="139"/>
      <c r="G43" s="3" t="s">
        <v>42</v>
      </c>
      <c r="H43" s="79">
        <f>AVERAGE(H8:H41)</f>
        <v>53.550770480000011</v>
      </c>
      <c r="I43" s="80">
        <f t="shared" ref="I43:P43" si="4">AVERAGE(I8:I41)</f>
        <v>67.592771679999998</v>
      </c>
      <c r="J43" s="80">
        <f t="shared" si="4"/>
        <v>80.35584080000001</v>
      </c>
      <c r="K43" s="231">
        <f t="shared" si="4"/>
        <v>74.565369040000007</v>
      </c>
      <c r="L43" s="232">
        <f t="shared" si="4"/>
        <v>82.11516967999998</v>
      </c>
      <c r="M43" s="232">
        <f t="shared" si="4"/>
        <v>88.875506879999989</v>
      </c>
      <c r="N43" s="79">
        <f t="shared" si="4"/>
        <v>71.251989919999986</v>
      </c>
      <c r="O43" s="80">
        <f t="shared" si="4"/>
        <v>78.162086320000014</v>
      </c>
      <c r="P43" s="81">
        <f t="shared" si="4"/>
        <v>86.074492920000012</v>
      </c>
      <c r="Q43" s="247">
        <f t="shared" si="1"/>
        <v>26.805070319999999</v>
      </c>
      <c r="S43" s="247">
        <f t="shared" si="2"/>
        <v>14.310137839999982</v>
      </c>
      <c r="U43" s="247">
        <f t="shared" si="3"/>
        <v>14.822503000000026</v>
      </c>
    </row>
    <row r="44" spans="1:21">
      <c r="A44"/>
      <c r="B44"/>
      <c r="C44" s="139"/>
      <c r="D44" s="139"/>
      <c r="E44" s="139"/>
      <c r="F44" s="139"/>
      <c r="G44" s="139"/>
    </row>
    <row r="45" spans="1:21">
      <c r="A45"/>
      <c r="B45"/>
      <c r="C45" s="139"/>
      <c r="D45" s="139"/>
      <c r="E45" s="139"/>
      <c r="F45" s="139"/>
      <c r="G45" s="14" t="s">
        <v>44</v>
      </c>
      <c r="H45" s="76"/>
      <c r="I45" s="77"/>
      <c r="J45" s="77"/>
      <c r="K45" s="76"/>
      <c r="L45" s="77"/>
      <c r="M45" s="77"/>
      <c r="N45" s="76"/>
      <c r="O45" s="77"/>
      <c r="P45" s="78"/>
      <c r="Q45" s="247">
        <f t="shared" ref="Q45:Q53" si="5">J45-H45</f>
        <v>0</v>
      </c>
      <c r="S45" s="247">
        <f t="shared" ref="S45:S53" si="6">M45-K45</f>
        <v>0</v>
      </c>
    </row>
    <row r="46" spans="1:21">
      <c r="A46"/>
      <c r="B46"/>
      <c r="C46" s="139"/>
      <c r="D46" s="139"/>
      <c r="E46" s="139"/>
      <c r="F46" s="139"/>
      <c r="G46" s="9" t="s">
        <v>45</v>
      </c>
      <c r="H46" s="73" t="s">
        <v>8</v>
      </c>
      <c r="I46" s="74" t="s">
        <v>8</v>
      </c>
      <c r="J46" s="74" t="s">
        <v>8</v>
      </c>
      <c r="K46" s="73" t="s">
        <v>8</v>
      </c>
      <c r="L46" s="74" t="s">
        <v>8</v>
      </c>
      <c r="M46" s="74" t="s">
        <v>8</v>
      </c>
      <c r="N46" s="73" t="s">
        <v>8</v>
      </c>
      <c r="O46" s="74" t="s">
        <v>8</v>
      </c>
      <c r="P46" s="75" t="s">
        <v>8</v>
      </c>
      <c r="Q46" s="247" t="e">
        <f t="shared" si="5"/>
        <v>#VALUE!</v>
      </c>
      <c r="S46" s="247" t="e">
        <f t="shared" si="6"/>
        <v>#VALUE!</v>
      </c>
    </row>
    <row r="47" spans="1:21">
      <c r="A47"/>
      <c r="B47"/>
      <c r="C47" s="139"/>
      <c r="D47" s="139"/>
      <c r="E47" s="139"/>
      <c r="F47" s="139"/>
      <c r="G47" s="9" t="s">
        <v>46</v>
      </c>
      <c r="H47" s="73">
        <v>91.0555830174509</v>
      </c>
      <c r="I47" s="74">
        <v>86.790780726600701</v>
      </c>
      <c r="J47" s="74">
        <v>93.124817447833607</v>
      </c>
      <c r="K47" s="73">
        <v>97.138214970222407</v>
      </c>
      <c r="L47" s="74">
        <v>100</v>
      </c>
      <c r="M47" s="74">
        <v>100</v>
      </c>
      <c r="N47" s="73">
        <v>92.481726643094404</v>
      </c>
      <c r="O47" s="74">
        <v>89.059763155727396</v>
      </c>
      <c r="P47" s="75">
        <v>93.138141948254898</v>
      </c>
      <c r="Q47" s="247">
        <f t="shared" si="5"/>
        <v>2.069234430382707</v>
      </c>
      <c r="S47" s="247">
        <f t="shared" si="6"/>
        <v>2.8617850297775931</v>
      </c>
    </row>
    <row r="48" spans="1:21">
      <c r="A48"/>
      <c r="B48"/>
      <c r="C48" s="139"/>
      <c r="D48" s="139"/>
      <c r="E48" s="139"/>
      <c r="F48" s="139"/>
      <c r="G48" s="9" t="s">
        <v>47</v>
      </c>
      <c r="H48" s="73" t="s">
        <v>8</v>
      </c>
      <c r="I48" s="74" t="s">
        <v>8</v>
      </c>
      <c r="J48" s="74" t="s">
        <v>8</v>
      </c>
      <c r="K48" s="73" t="s">
        <v>8</v>
      </c>
      <c r="L48" s="74" t="s">
        <v>8</v>
      </c>
      <c r="M48" s="74" t="s">
        <v>8</v>
      </c>
      <c r="N48" s="73" t="s">
        <v>8</v>
      </c>
      <c r="O48" s="74" t="s">
        <v>8</v>
      </c>
      <c r="P48" s="75" t="s">
        <v>8</v>
      </c>
      <c r="Q48" s="247" t="e">
        <f t="shared" si="5"/>
        <v>#VALUE!</v>
      </c>
      <c r="S48" s="247" t="e">
        <f t="shared" si="6"/>
        <v>#VALUE!</v>
      </c>
    </row>
    <row r="49" spans="1:19">
      <c r="A49"/>
      <c r="B49"/>
      <c r="C49" s="139"/>
      <c r="D49" s="139"/>
      <c r="E49" s="139"/>
      <c r="F49" s="139"/>
      <c r="G49" s="9" t="s">
        <v>48</v>
      </c>
      <c r="H49" s="73" t="s">
        <v>8</v>
      </c>
      <c r="I49" s="74" t="s">
        <v>8</v>
      </c>
      <c r="J49" s="74" t="s">
        <v>8</v>
      </c>
      <c r="K49" s="73" t="s">
        <v>8</v>
      </c>
      <c r="L49" s="74" t="s">
        <v>8</v>
      </c>
      <c r="M49" s="74" t="s">
        <v>8</v>
      </c>
      <c r="N49" s="73" t="s">
        <v>8</v>
      </c>
      <c r="O49" s="74" t="s">
        <v>8</v>
      </c>
      <c r="P49" s="75" t="s">
        <v>8</v>
      </c>
      <c r="Q49" s="247" t="e">
        <f t="shared" si="5"/>
        <v>#VALUE!</v>
      </c>
      <c r="S49" s="247" t="e">
        <f t="shared" si="6"/>
        <v>#VALUE!</v>
      </c>
    </row>
    <row r="50" spans="1:19">
      <c r="A50"/>
      <c r="B50"/>
      <c r="C50" s="139"/>
      <c r="D50" s="139"/>
      <c r="E50" s="139"/>
      <c r="F50" s="139"/>
      <c r="G50" s="9" t="s">
        <v>49</v>
      </c>
      <c r="H50" s="73" t="s">
        <v>8</v>
      </c>
      <c r="I50" s="74" t="s">
        <v>8</v>
      </c>
      <c r="J50" s="74" t="s">
        <v>8</v>
      </c>
      <c r="K50" s="73" t="s">
        <v>8</v>
      </c>
      <c r="L50" s="74" t="s">
        <v>8</v>
      </c>
      <c r="M50" s="74" t="s">
        <v>8</v>
      </c>
      <c r="N50" s="73" t="s">
        <v>8</v>
      </c>
      <c r="O50" s="74" t="s">
        <v>8</v>
      </c>
      <c r="P50" s="75" t="s">
        <v>8</v>
      </c>
      <c r="Q50" s="247" t="e">
        <f t="shared" si="5"/>
        <v>#VALUE!</v>
      </c>
      <c r="S50" s="247" t="e">
        <f t="shared" si="6"/>
        <v>#VALUE!</v>
      </c>
    </row>
    <row r="51" spans="1:19" ht="23.25">
      <c r="A51"/>
      <c r="B51"/>
      <c r="C51" s="139"/>
      <c r="D51" s="139"/>
      <c r="E51" s="139"/>
      <c r="F51" s="139"/>
      <c r="G51" s="9" t="s">
        <v>50</v>
      </c>
      <c r="H51" s="73">
        <v>46.11</v>
      </c>
      <c r="I51" s="74">
        <v>56.46</v>
      </c>
      <c r="J51" s="74">
        <v>59.74</v>
      </c>
      <c r="K51" s="73">
        <v>73.88</v>
      </c>
      <c r="L51" s="74">
        <v>72.08</v>
      </c>
      <c r="M51" s="74">
        <v>75.290000000000006</v>
      </c>
      <c r="N51" s="73">
        <v>67.100000000000009</v>
      </c>
      <c r="O51" s="74">
        <v>68.53</v>
      </c>
      <c r="P51" s="75">
        <v>71.179999999999993</v>
      </c>
      <c r="Q51" s="247">
        <f t="shared" si="5"/>
        <v>13.630000000000003</v>
      </c>
      <c r="S51" s="247">
        <f t="shared" si="6"/>
        <v>1.4100000000000108</v>
      </c>
    </row>
    <row r="52" spans="1:19" ht="23.25">
      <c r="A52"/>
      <c r="B52"/>
      <c r="C52" s="139"/>
      <c r="D52" s="139"/>
      <c r="E52" s="139"/>
      <c r="F52" s="139"/>
      <c r="G52" s="9" t="s">
        <v>51</v>
      </c>
      <c r="H52" s="73" t="s">
        <v>8</v>
      </c>
      <c r="I52" s="74" t="s">
        <v>8</v>
      </c>
      <c r="J52" s="74" t="s">
        <v>8</v>
      </c>
      <c r="K52" s="73" t="s">
        <v>8</v>
      </c>
      <c r="L52" s="74" t="s">
        <v>8</v>
      </c>
      <c r="M52" s="74" t="s">
        <v>8</v>
      </c>
      <c r="N52" s="73" t="s">
        <v>8</v>
      </c>
      <c r="O52" s="74" t="s">
        <v>8</v>
      </c>
      <c r="P52" s="75" t="s">
        <v>8</v>
      </c>
      <c r="Q52" s="247" t="e">
        <f t="shared" si="5"/>
        <v>#VALUE!</v>
      </c>
      <c r="S52" s="247" t="e">
        <f t="shared" si="6"/>
        <v>#VALUE!</v>
      </c>
    </row>
    <row r="53" spans="1:19" ht="23.25">
      <c r="A53"/>
      <c r="B53"/>
      <c r="C53" s="139"/>
      <c r="D53" s="139"/>
      <c r="E53" s="139"/>
      <c r="F53" s="139"/>
      <c r="G53" s="15" t="s">
        <v>52</v>
      </c>
      <c r="H53" s="82" t="s">
        <v>8</v>
      </c>
      <c r="I53" s="83" t="s">
        <v>8</v>
      </c>
      <c r="J53" s="83" t="s">
        <v>8</v>
      </c>
      <c r="K53" s="82" t="s">
        <v>8</v>
      </c>
      <c r="L53" s="83" t="s">
        <v>8</v>
      </c>
      <c r="M53" s="83" t="s">
        <v>8</v>
      </c>
      <c r="N53" s="82" t="s">
        <v>8</v>
      </c>
      <c r="O53" s="83" t="s">
        <v>8</v>
      </c>
      <c r="P53" s="84" t="s">
        <v>8</v>
      </c>
      <c r="Q53" s="247" t="e">
        <f t="shared" si="5"/>
        <v>#VALUE!</v>
      </c>
      <c r="S53" s="247" t="e">
        <f t="shared" si="6"/>
        <v>#VALUE!</v>
      </c>
    </row>
    <row r="54" spans="1:19">
      <c r="A54"/>
      <c r="B54"/>
      <c r="C54" s="139"/>
      <c r="D54" s="139"/>
      <c r="E54" s="139"/>
      <c r="F54" s="139"/>
      <c r="G54" s="139"/>
      <c r="H54" s="139"/>
      <c r="I54" s="139"/>
    </row>
    <row r="55" spans="1:19">
      <c r="A55"/>
      <c r="B55"/>
      <c r="C55" s="139"/>
      <c r="D55" s="139"/>
      <c r="E55" s="139"/>
      <c r="F55" s="139"/>
      <c r="G55" s="139"/>
      <c r="H55" s="139"/>
      <c r="I55" s="139"/>
    </row>
    <row r="56" spans="1:19">
      <c r="A56"/>
      <c r="B56"/>
      <c r="C56" s="139"/>
      <c r="D56" s="139"/>
      <c r="E56" s="139"/>
      <c r="F56" s="139"/>
      <c r="G56" s="139"/>
      <c r="H56" s="139"/>
      <c r="I56" s="139"/>
    </row>
    <row r="57" spans="1:19">
      <c r="A57"/>
      <c r="B57"/>
      <c r="C57" s="139"/>
      <c r="D57" s="139"/>
      <c r="E57" s="139"/>
      <c r="F57" s="139"/>
      <c r="G57" s="139"/>
      <c r="H57" s="139"/>
      <c r="I57" s="139"/>
    </row>
    <row r="58" spans="1:19">
      <c r="A58"/>
      <c r="B58"/>
      <c r="C58" s="139"/>
      <c r="D58" s="139"/>
      <c r="E58" s="139"/>
      <c r="F58" s="139"/>
      <c r="G58" s="139"/>
      <c r="H58" s="139"/>
      <c r="I58" s="139"/>
    </row>
    <row r="59" spans="1:19">
      <c r="A59"/>
      <c r="B59"/>
      <c r="C59" s="139"/>
      <c r="D59" s="139"/>
      <c r="E59" s="139"/>
      <c r="F59" s="139"/>
      <c r="G59" s="139"/>
      <c r="H59" s="139"/>
      <c r="I59" s="139"/>
    </row>
    <row r="60" spans="1:19">
      <c r="A60"/>
      <c r="B60"/>
      <c r="C60" s="139"/>
      <c r="D60" s="139"/>
      <c r="E60" s="139"/>
      <c r="F60" s="139"/>
      <c r="G60" s="139"/>
      <c r="H60" s="139"/>
      <c r="I60" s="139"/>
    </row>
    <row r="61" spans="1:19">
      <c r="A61" s="139"/>
      <c r="B61"/>
      <c r="C61" s="139"/>
      <c r="D61" s="139"/>
      <c r="E61" s="139"/>
      <c r="F61" s="139"/>
    </row>
    <row r="62" spans="1:19">
      <c r="B62"/>
    </row>
  </sheetData>
  <sortState ref="A8:D35">
    <sortCondition ref="C8:C35"/>
  </sortState>
  <mergeCells count="1">
    <mergeCell ref="A4:E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2">
    <tabColor rgb="FFFFFF00"/>
  </sheetPr>
  <dimension ref="A1:L30"/>
  <sheetViews>
    <sheetView showWhiteSpace="0" topLeftCell="A16" zoomScale="85" zoomScaleNormal="85" zoomScaleSheetLayoutView="100" workbookViewId="0">
      <selection activeCell="T18" sqref="T18"/>
    </sheetView>
  </sheetViews>
  <sheetFormatPr defaultRowHeight="12.75"/>
  <sheetData>
    <row r="1" spans="1:12">
      <c r="A1" s="455"/>
      <c r="B1" s="455"/>
      <c r="C1" s="455"/>
      <c r="D1" s="455"/>
      <c r="E1" s="455"/>
      <c r="F1" s="455"/>
      <c r="G1" s="455"/>
      <c r="H1" s="455"/>
      <c r="I1" s="455"/>
      <c r="J1" s="455"/>
      <c r="K1" s="455"/>
      <c r="L1" s="455"/>
    </row>
    <row r="2" spans="1:12">
      <c r="A2" s="454"/>
      <c r="B2" s="454"/>
      <c r="C2" s="454"/>
      <c r="D2" s="454"/>
      <c r="E2" s="454"/>
      <c r="F2" s="454"/>
      <c r="G2" s="454"/>
      <c r="H2" s="454"/>
      <c r="I2" s="454"/>
      <c r="J2" s="454"/>
      <c r="K2" s="454"/>
      <c r="L2" s="454"/>
    </row>
    <row r="3" spans="1:12">
      <c r="A3" s="155"/>
      <c r="B3" s="152"/>
      <c r="C3" s="152"/>
      <c r="D3" s="152"/>
      <c r="E3" s="152"/>
      <c r="F3" s="152"/>
      <c r="G3" s="152"/>
      <c r="H3" s="152"/>
      <c r="I3" s="152"/>
      <c r="J3" s="152"/>
    </row>
    <row r="4" spans="1:12">
      <c r="A4" s="152"/>
      <c r="B4" s="152"/>
      <c r="C4" s="152"/>
      <c r="D4" s="152"/>
      <c r="E4" s="152"/>
      <c r="F4" s="152"/>
      <c r="G4" s="152"/>
      <c r="H4" s="152"/>
      <c r="I4" s="152"/>
      <c r="J4" s="152"/>
    </row>
    <row r="5" spans="1:12">
      <c r="A5" s="152"/>
      <c r="B5" s="152"/>
      <c r="C5" s="152"/>
      <c r="D5" s="152"/>
      <c r="E5" s="152"/>
      <c r="F5" s="152"/>
      <c r="G5" s="152"/>
      <c r="H5" s="152"/>
      <c r="I5" s="152"/>
      <c r="J5" s="152"/>
    </row>
    <row r="6" spans="1:12">
      <c r="A6" s="152"/>
      <c r="B6" s="152"/>
      <c r="C6" s="152"/>
      <c r="D6" s="152"/>
      <c r="E6" s="152"/>
      <c r="F6" s="152"/>
      <c r="G6" s="152"/>
      <c r="H6" s="152"/>
      <c r="I6" s="152"/>
      <c r="J6" s="152"/>
    </row>
    <row r="7" spans="1:12">
      <c r="A7" s="152"/>
      <c r="B7" s="152"/>
      <c r="C7" s="152"/>
      <c r="D7" s="152"/>
      <c r="E7" s="152"/>
      <c r="F7" s="152"/>
      <c r="G7" s="152"/>
      <c r="H7" s="152"/>
      <c r="I7" s="152"/>
      <c r="J7" s="152"/>
    </row>
    <row r="8" spans="1:12">
      <c r="A8" s="152"/>
      <c r="B8" s="152"/>
      <c r="C8" s="152"/>
      <c r="D8" s="152"/>
      <c r="E8" s="152"/>
      <c r="F8" s="152"/>
      <c r="G8" s="152"/>
      <c r="H8" s="152"/>
      <c r="I8" s="152"/>
      <c r="J8" s="152"/>
    </row>
    <row r="9" spans="1:12">
      <c r="A9" s="152"/>
      <c r="B9" s="152"/>
      <c r="C9" s="152"/>
      <c r="D9" s="152"/>
      <c r="E9" s="152"/>
      <c r="F9" s="152"/>
      <c r="G9" s="152"/>
      <c r="H9" s="152"/>
      <c r="I9" s="152"/>
      <c r="J9" s="152"/>
    </row>
    <row r="10" spans="1:12">
      <c r="A10" s="152"/>
      <c r="B10" s="152"/>
      <c r="C10" s="152"/>
      <c r="D10" s="152"/>
      <c r="E10" s="152"/>
      <c r="F10" s="152"/>
      <c r="G10" s="152"/>
      <c r="H10" s="152"/>
      <c r="I10" s="152"/>
      <c r="J10" s="152"/>
    </row>
    <row r="11" spans="1:12">
      <c r="A11" s="152"/>
      <c r="B11" s="152"/>
      <c r="C11" s="152"/>
      <c r="D11" s="152"/>
      <c r="E11" s="152"/>
      <c r="F11" s="152"/>
      <c r="G11" s="152"/>
      <c r="H11" s="152"/>
      <c r="I11" s="152"/>
      <c r="J11" s="152"/>
    </row>
    <row r="12" spans="1:12">
      <c r="A12" s="152"/>
      <c r="B12" s="152"/>
      <c r="C12" s="152"/>
      <c r="D12" s="152"/>
      <c r="E12" s="152"/>
      <c r="F12" s="152"/>
      <c r="G12" s="152"/>
      <c r="H12" s="152"/>
      <c r="I12" s="152"/>
      <c r="J12" s="152"/>
    </row>
    <row r="13" spans="1:12">
      <c r="A13" s="152"/>
      <c r="B13" s="152"/>
      <c r="C13" s="152"/>
      <c r="D13" s="152"/>
      <c r="E13" s="152"/>
      <c r="F13" s="152"/>
      <c r="G13" s="152"/>
      <c r="H13" s="152"/>
      <c r="I13" s="152"/>
      <c r="J13" s="152"/>
    </row>
    <row r="14" spans="1:12">
      <c r="A14" s="152"/>
      <c r="B14" s="152"/>
      <c r="C14" s="152"/>
      <c r="D14" s="152"/>
      <c r="E14" s="152"/>
      <c r="F14" s="152"/>
      <c r="G14" s="152"/>
      <c r="H14" s="152"/>
      <c r="I14" s="152"/>
      <c r="J14" s="152"/>
    </row>
    <row r="15" spans="1:12">
      <c r="A15" s="152"/>
      <c r="B15" s="152"/>
      <c r="C15" s="152"/>
      <c r="D15" s="152"/>
      <c r="E15" s="152"/>
      <c r="F15" s="152"/>
      <c r="G15" s="152"/>
      <c r="H15" s="152"/>
      <c r="I15" s="152"/>
      <c r="J15" s="152"/>
    </row>
    <row r="16" spans="1:12">
      <c r="A16" s="152"/>
      <c r="B16" s="152"/>
      <c r="C16" s="152"/>
      <c r="D16" s="152"/>
      <c r="E16" s="152"/>
      <c r="F16" s="152"/>
      <c r="G16" s="152"/>
      <c r="H16" s="152"/>
      <c r="I16" s="152"/>
      <c r="J16" s="152"/>
    </row>
    <row r="17" spans="1:11">
      <c r="A17" s="152"/>
      <c r="B17" s="152"/>
      <c r="C17" s="152"/>
      <c r="D17" s="152"/>
      <c r="E17" s="152"/>
      <c r="F17" s="152"/>
      <c r="G17" s="152"/>
      <c r="H17" s="152"/>
      <c r="I17" s="152"/>
      <c r="J17" s="152"/>
    </row>
    <row r="18" spans="1:11">
      <c r="A18" s="152"/>
      <c r="B18" s="152"/>
      <c r="C18" s="152"/>
      <c r="D18" s="152"/>
      <c r="E18" s="152"/>
      <c r="F18" s="152"/>
      <c r="G18" s="152"/>
      <c r="H18" s="152"/>
      <c r="I18" s="152"/>
      <c r="J18" s="152"/>
    </row>
    <row r="19" spans="1:11">
      <c r="A19" s="152"/>
      <c r="B19" s="152"/>
      <c r="C19" s="152"/>
      <c r="D19" s="152"/>
      <c r="E19" s="152"/>
      <c r="F19" s="152"/>
      <c r="G19" s="152"/>
      <c r="H19" s="152"/>
      <c r="I19" s="152"/>
      <c r="J19" s="152"/>
    </row>
    <row r="20" spans="1:11">
      <c r="A20" s="152"/>
      <c r="B20" s="152"/>
      <c r="C20" s="152"/>
      <c r="D20" s="152"/>
      <c r="E20" s="152"/>
      <c r="F20" s="152"/>
      <c r="G20" s="152"/>
      <c r="H20" s="152"/>
      <c r="I20" s="152"/>
      <c r="J20" s="152"/>
    </row>
    <row r="21" spans="1:11">
      <c r="A21" s="152"/>
      <c r="B21" s="152"/>
      <c r="C21" s="152"/>
      <c r="D21" s="152"/>
      <c r="E21" s="152"/>
      <c r="F21" s="152"/>
      <c r="G21" s="152"/>
      <c r="H21" s="152"/>
      <c r="I21" s="152"/>
      <c r="J21" s="152"/>
    </row>
    <row r="22" spans="1:11">
      <c r="A22" s="152"/>
      <c r="B22" s="152"/>
      <c r="C22" s="152"/>
      <c r="D22" s="152"/>
      <c r="E22" s="152"/>
      <c r="F22" s="152"/>
      <c r="G22" s="152"/>
      <c r="H22" s="152"/>
      <c r="I22" s="152"/>
      <c r="J22" s="152"/>
    </row>
    <row r="23" spans="1:11">
      <c r="A23" s="152"/>
      <c r="B23" s="152"/>
      <c r="C23" s="152"/>
      <c r="D23" s="152"/>
      <c r="E23" s="152"/>
      <c r="F23" s="152"/>
      <c r="G23" s="152"/>
      <c r="H23" s="152"/>
      <c r="I23" s="152"/>
      <c r="J23" s="152"/>
    </row>
    <row r="24" spans="1:11">
      <c r="A24" s="152"/>
      <c r="B24" s="152"/>
      <c r="C24" s="152"/>
      <c r="D24" s="152"/>
      <c r="E24" s="152"/>
      <c r="F24" s="152"/>
      <c r="G24" s="152"/>
      <c r="H24" s="152"/>
      <c r="I24" s="152"/>
      <c r="J24" s="152"/>
    </row>
    <row r="25" spans="1:11">
      <c r="A25" s="152"/>
      <c r="B25" s="152"/>
      <c r="C25" s="152"/>
      <c r="D25" s="152"/>
      <c r="E25" s="152"/>
      <c r="F25" s="152"/>
      <c r="G25" s="152"/>
      <c r="H25" s="152"/>
      <c r="I25" s="152"/>
      <c r="J25" s="152"/>
    </row>
    <row r="26" spans="1:11">
      <c r="A26" s="152"/>
      <c r="B26" s="152"/>
      <c r="C26" s="152"/>
      <c r="D26" s="152"/>
      <c r="E26" s="152"/>
      <c r="F26" s="152"/>
      <c r="G26" s="152"/>
      <c r="H26" s="152"/>
      <c r="I26" s="152"/>
      <c r="J26" s="152"/>
    </row>
    <row r="27" spans="1:11">
      <c r="A27" s="152"/>
      <c r="B27" s="152"/>
      <c r="C27" s="152"/>
      <c r="D27" s="152"/>
      <c r="E27" s="152"/>
      <c r="F27" s="152"/>
      <c r="G27" s="152"/>
      <c r="H27" s="152"/>
      <c r="I27" s="152"/>
      <c r="J27" s="152"/>
    </row>
    <row r="28" spans="1:11" ht="87.75" customHeight="1">
      <c r="A28" s="456"/>
      <c r="B28" s="456"/>
      <c r="C28" s="456"/>
      <c r="D28" s="456"/>
      <c r="E28" s="456"/>
      <c r="F28" s="456"/>
      <c r="G28" s="456"/>
      <c r="H28" s="456"/>
      <c r="I28" s="456"/>
      <c r="J28" s="456"/>
      <c r="K28" s="456"/>
    </row>
    <row r="29" spans="1:11">
      <c r="A29" s="154"/>
      <c r="B29" s="152"/>
      <c r="C29" s="152"/>
      <c r="D29" s="152"/>
      <c r="E29" s="152"/>
      <c r="F29" s="152"/>
      <c r="G29" s="152"/>
      <c r="H29" s="152"/>
      <c r="I29" s="152"/>
      <c r="J29" s="152"/>
    </row>
    <row r="30" spans="1:11">
      <c r="A30" s="153"/>
      <c r="B30" s="152"/>
      <c r="C30" s="152"/>
      <c r="D30" s="152"/>
      <c r="E30" s="152"/>
      <c r="F30" s="152"/>
      <c r="G30" s="152"/>
      <c r="H30" s="152"/>
      <c r="I30" s="152"/>
      <c r="J30" s="152"/>
    </row>
  </sheetData>
  <mergeCells count="3">
    <mergeCell ref="A2:L2"/>
    <mergeCell ref="A1:L1"/>
    <mergeCell ref="A28:K28"/>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sheetPr codeName="Sheet13"/>
  <dimension ref="A1:AE55"/>
  <sheetViews>
    <sheetView zoomScale="75" zoomScaleNormal="75" workbookViewId="0"/>
  </sheetViews>
  <sheetFormatPr defaultRowHeight="12.75"/>
  <cols>
    <col min="1" max="1" width="11.5703125" style="157" customWidth="1"/>
    <col min="2" max="2" width="10.5703125" style="157" customWidth="1"/>
    <col min="3" max="3" width="5.42578125" style="157" customWidth="1"/>
    <col min="4" max="4" width="5.5703125" style="157" customWidth="1"/>
    <col min="5" max="5" width="8.28515625" style="157" customWidth="1"/>
    <col min="6" max="6" width="9" style="157" customWidth="1"/>
    <col min="7" max="8" width="9.140625" style="156"/>
    <col min="9" max="9" width="11.85546875" style="156" customWidth="1"/>
    <col min="10" max="10" width="10.42578125" style="156" customWidth="1"/>
    <col min="11" max="11" width="9.140625" style="156"/>
    <col min="12" max="13" width="9.7109375" style="156" customWidth="1"/>
    <col min="14" max="14" width="5.140625" style="156" customWidth="1"/>
    <col min="15" max="15" width="4.85546875" style="156" customWidth="1"/>
    <col min="16" max="16" width="7.5703125" style="156" customWidth="1"/>
    <col min="17" max="17" width="6.42578125" style="156" customWidth="1"/>
    <col min="18" max="18" width="9.140625" style="156"/>
    <col min="19" max="19" width="10.42578125" style="156" customWidth="1"/>
    <col min="20" max="21" width="9.140625" style="156"/>
    <col min="22" max="24" width="9.140625" style="158" hidden="1" customWidth="1"/>
    <col min="25" max="25" width="9.140625" style="160" hidden="1" customWidth="1"/>
    <col min="26" max="26" width="9.140625" style="158" hidden="1" customWidth="1"/>
    <col min="27" max="27" width="9.140625" style="159" hidden="1" customWidth="1"/>
    <col min="28" max="30" width="9.140625" style="158" hidden="1" customWidth="1"/>
    <col min="31" max="31" width="0.7109375" style="157" customWidth="1"/>
    <col min="32" max="16384" width="9.140625" style="156"/>
  </cols>
  <sheetData>
    <row r="1" spans="1:31" ht="13.5" customHeight="1">
      <c r="A1" s="248" t="s">
        <v>156</v>
      </c>
      <c r="B1" s="221"/>
      <c r="C1" s="221"/>
      <c r="D1" s="221"/>
      <c r="E1" s="221"/>
      <c r="F1" s="221"/>
      <c r="G1" s="221"/>
      <c r="H1" s="221"/>
      <c r="I1" s="221"/>
      <c r="J1" s="221"/>
      <c r="K1" s="221"/>
      <c r="M1" s="249" t="s">
        <v>157</v>
      </c>
      <c r="N1" s="220"/>
      <c r="O1" s="220"/>
      <c r="P1" s="220"/>
      <c r="Q1" s="220"/>
      <c r="R1" s="220"/>
      <c r="S1" s="220"/>
      <c r="T1" s="220"/>
      <c r="U1" s="220"/>
      <c r="V1" s="220"/>
      <c r="W1" s="220"/>
      <c r="X1" s="220"/>
      <c r="Y1" s="220"/>
      <c r="Z1" s="220"/>
    </row>
    <row r="2" spans="1:31" ht="14.25">
      <c r="A2" s="219" t="s">
        <v>118</v>
      </c>
      <c r="B2" s="218"/>
      <c r="C2" s="218"/>
      <c r="D2" s="218"/>
      <c r="E2" s="218"/>
      <c r="F2" s="218"/>
      <c r="G2" s="217"/>
      <c r="H2" s="217"/>
      <c r="I2" s="217"/>
      <c r="J2" s="217"/>
      <c r="K2" s="217"/>
      <c r="M2" s="216" t="s">
        <v>117</v>
      </c>
      <c r="N2" s="215"/>
      <c r="O2" s="215"/>
      <c r="P2" s="215"/>
      <c r="Q2" s="215"/>
      <c r="R2" s="215"/>
      <c r="S2" s="215"/>
      <c r="T2" s="215"/>
      <c r="U2" s="215"/>
    </row>
    <row r="4" spans="1:31" ht="13.5" customHeight="1">
      <c r="A4" s="214"/>
      <c r="B4" s="214"/>
      <c r="C4" s="214"/>
      <c r="D4" s="214"/>
      <c r="E4" s="213"/>
      <c r="F4" s="213"/>
      <c r="G4" s="213"/>
      <c r="H4" s="213"/>
      <c r="I4" s="213"/>
      <c r="J4" s="213"/>
      <c r="K4" s="213"/>
      <c r="L4" s="201"/>
      <c r="M4" s="201"/>
      <c r="N4" s="201"/>
      <c r="O4" s="201"/>
      <c r="P4" s="201"/>
      <c r="Q4" s="201"/>
      <c r="R4" s="201"/>
      <c r="S4" s="201"/>
      <c r="T4" s="201"/>
      <c r="V4" s="210"/>
      <c r="W4" s="210"/>
      <c r="X4" s="210"/>
      <c r="Y4" s="210"/>
      <c r="Z4" s="210"/>
      <c r="AA4" s="210"/>
      <c r="AB4" s="210"/>
      <c r="AC4" s="210"/>
      <c r="AE4" s="209"/>
    </row>
    <row r="5" spans="1:31" ht="20.25" customHeight="1">
      <c r="A5" s="214"/>
      <c r="B5" s="214"/>
      <c r="C5" s="214"/>
      <c r="D5" s="214"/>
      <c r="E5" s="457" t="s">
        <v>116</v>
      </c>
      <c r="F5" s="458"/>
      <c r="G5" s="458"/>
      <c r="H5" s="459"/>
      <c r="I5" s="213"/>
      <c r="J5" s="213"/>
      <c r="K5" s="213"/>
      <c r="M5" s="210"/>
      <c r="N5" s="210"/>
      <c r="O5" s="210"/>
      <c r="P5" s="210"/>
      <c r="Q5" s="210"/>
      <c r="R5" s="210"/>
      <c r="S5" s="210"/>
      <c r="T5" s="209"/>
      <c r="V5" s="156"/>
      <c r="W5" s="156"/>
      <c r="X5" s="156"/>
      <c r="Y5" s="156"/>
      <c r="Z5" s="156"/>
      <c r="AA5" s="156"/>
      <c r="AB5" s="156"/>
      <c r="AC5" s="156"/>
      <c r="AD5" s="156"/>
      <c r="AE5" s="156"/>
    </row>
    <row r="6" spans="1:31" ht="37.5" customHeight="1">
      <c r="A6" s="214"/>
      <c r="B6" s="214"/>
      <c r="C6" s="214"/>
      <c r="D6" s="214"/>
      <c r="E6" s="212" t="s">
        <v>115</v>
      </c>
      <c r="F6" s="212" t="s">
        <v>114</v>
      </c>
      <c r="G6" s="212" t="s">
        <v>113</v>
      </c>
      <c r="H6" s="211" t="s">
        <v>112</v>
      </c>
      <c r="I6" s="213"/>
      <c r="J6" s="213"/>
      <c r="K6" s="213"/>
      <c r="M6" s="210"/>
      <c r="N6" s="210"/>
      <c r="O6" s="210"/>
      <c r="P6" s="210"/>
      <c r="Q6" s="210"/>
      <c r="R6" s="210"/>
      <c r="S6" s="210"/>
      <c r="T6" s="209"/>
      <c r="V6" s="156"/>
      <c r="W6" s="156"/>
      <c r="X6" s="156"/>
      <c r="Y6" s="156"/>
      <c r="Z6" s="156"/>
      <c r="AA6" s="156"/>
      <c r="AB6" s="156"/>
      <c r="AC6" s="156"/>
      <c r="AD6" s="156"/>
      <c r="AE6" s="156"/>
    </row>
    <row r="7" spans="1:31">
      <c r="A7" s="208"/>
      <c r="B7" s="208"/>
      <c r="C7" s="208"/>
      <c r="D7" s="208"/>
      <c r="E7" s="207" t="s">
        <v>111</v>
      </c>
      <c r="F7" s="207" t="s">
        <v>111</v>
      </c>
      <c r="G7" s="207" t="s">
        <v>111</v>
      </c>
      <c r="H7" s="207" t="s">
        <v>111</v>
      </c>
      <c r="I7" s="201"/>
      <c r="J7" s="201"/>
      <c r="K7" s="201"/>
      <c r="M7" s="206"/>
      <c r="N7" s="158"/>
      <c r="O7" s="158"/>
      <c r="P7" s="160"/>
      <c r="Q7" s="158"/>
      <c r="R7" s="159"/>
      <c r="S7" s="158"/>
      <c r="T7" s="206"/>
      <c r="V7" s="156"/>
      <c r="W7" s="156"/>
      <c r="X7" s="156"/>
      <c r="Y7" s="156"/>
      <c r="Z7" s="156"/>
      <c r="AA7" s="156"/>
      <c r="AB7" s="156"/>
      <c r="AC7" s="156"/>
      <c r="AD7" s="156"/>
      <c r="AE7" s="156"/>
    </row>
    <row r="8" spans="1:31" ht="21.75" customHeight="1">
      <c r="A8" s="201"/>
      <c r="B8" s="201"/>
      <c r="C8" s="201"/>
      <c r="D8" s="201"/>
      <c r="E8" s="460" t="s">
        <v>110</v>
      </c>
      <c r="F8" s="461"/>
      <c r="G8" s="461"/>
      <c r="H8" s="462"/>
      <c r="I8" s="205"/>
      <c r="J8" s="205"/>
      <c r="K8" s="205"/>
      <c r="M8" s="204"/>
      <c r="N8" s="203"/>
      <c r="O8" s="203"/>
      <c r="P8" s="203"/>
      <c r="Q8" s="203"/>
      <c r="R8" s="203"/>
      <c r="S8" s="203"/>
      <c r="T8" s="202"/>
      <c r="V8" s="156"/>
      <c r="W8" s="156"/>
      <c r="X8" s="156"/>
      <c r="Y8" s="156"/>
      <c r="Z8" s="156"/>
      <c r="AA8" s="156"/>
      <c r="AB8" s="156"/>
      <c r="AC8" s="156"/>
      <c r="AD8" s="156"/>
      <c r="AE8" s="156"/>
    </row>
    <row r="9" spans="1:31" ht="33" customHeight="1">
      <c r="A9" s="201"/>
      <c r="B9" s="201"/>
      <c r="C9" s="201"/>
      <c r="D9" s="201"/>
      <c r="E9" s="200" t="s">
        <v>109</v>
      </c>
      <c r="F9" s="200" t="s">
        <v>56</v>
      </c>
      <c r="G9" s="200" t="s">
        <v>57</v>
      </c>
      <c r="H9" s="199" t="s">
        <v>58</v>
      </c>
      <c r="I9" s="195"/>
      <c r="J9" s="195"/>
      <c r="K9" s="195"/>
      <c r="V9" s="156"/>
      <c r="W9" s="156"/>
      <c r="X9" s="156"/>
      <c r="Y9" s="156"/>
      <c r="Z9" s="156"/>
      <c r="AA9" s="156"/>
      <c r="AB9" s="156"/>
      <c r="AC9" s="156"/>
      <c r="AD9" s="156"/>
      <c r="AE9" s="156"/>
    </row>
    <row r="10" spans="1:31">
      <c r="A10" s="198"/>
      <c r="B10" s="195"/>
      <c r="C10" s="195"/>
      <c r="D10" s="195"/>
      <c r="E10" s="197" t="s">
        <v>59</v>
      </c>
      <c r="F10" s="197" t="s">
        <v>59</v>
      </c>
      <c r="G10" s="197" t="s">
        <v>59</v>
      </c>
      <c r="H10" s="196" t="s">
        <v>59</v>
      </c>
      <c r="I10" s="195"/>
      <c r="J10" s="195"/>
      <c r="K10" s="195"/>
      <c r="V10" s="156"/>
      <c r="W10" s="156"/>
      <c r="X10" s="156"/>
      <c r="Y10" s="156"/>
      <c r="Z10" s="156"/>
      <c r="AA10" s="156"/>
      <c r="AB10" s="156"/>
      <c r="AC10" s="156"/>
      <c r="AD10" s="156"/>
      <c r="AE10" s="156"/>
    </row>
    <row r="11" spans="1:31" ht="30" customHeight="1">
      <c r="A11" s="193" t="s">
        <v>106</v>
      </c>
      <c r="B11" s="192" t="s">
        <v>105</v>
      </c>
      <c r="C11" s="191" t="s">
        <v>108</v>
      </c>
      <c r="D11" s="191" t="s">
        <v>104</v>
      </c>
      <c r="E11" s="194"/>
      <c r="F11" s="190"/>
      <c r="G11" s="190"/>
      <c r="H11" s="190"/>
      <c r="I11" s="189" t="s">
        <v>107</v>
      </c>
      <c r="J11" s="189" t="s">
        <v>103</v>
      </c>
      <c r="K11" s="188"/>
      <c r="V11" s="156"/>
      <c r="W11" s="156"/>
      <c r="X11" s="156"/>
      <c r="Y11" s="156"/>
      <c r="Z11" s="156"/>
      <c r="AA11" s="156"/>
      <c r="AB11" s="156"/>
      <c r="AC11" s="156"/>
      <c r="AD11" s="156"/>
      <c r="AE11" s="156"/>
    </row>
    <row r="12" spans="1:31" ht="15.75" customHeight="1">
      <c r="A12" s="176" t="s">
        <v>12</v>
      </c>
      <c r="B12" s="177" t="s">
        <v>215</v>
      </c>
      <c r="C12" s="176"/>
      <c r="D12" s="176"/>
      <c r="E12" s="12">
        <v>49.8</v>
      </c>
      <c r="F12" s="12">
        <v>52.8</v>
      </c>
      <c r="G12" s="12">
        <v>56</v>
      </c>
      <c r="H12" s="12">
        <v>58.4</v>
      </c>
      <c r="I12" s="175" t="str">
        <f t="shared" ref="I12:I38" si="0">CONCATENATE(A12,D12)</f>
        <v>Chile</v>
      </c>
      <c r="J12" s="175" t="str">
        <f t="shared" ref="J12:J38" si="1">CONCATENATE(B12,D12)</f>
        <v>Chili</v>
      </c>
      <c r="K12" s="170"/>
      <c r="V12" s="156"/>
      <c r="W12" s="156"/>
      <c r="X12" s="156"/>
      <c r="Y12" s="156"/>
      <c r="Z12" s="156"/>
      <c r="AA12" s="156"/>
      <c r="AB12" s="156"/>
      <c r="AC12" s="156"/>
      <c r="AD12" s="156"/>
      <c r="AE12" s="156"/>
    </row>
    <row r="13" spans="1:31">
      <c r="A13" s="179" t="s">
        <v>28</v>
      </c>
      <c r="B13" s="180" t="s">
        <v>229</v>
      </c>
      <c r="C13" s="179"/>
      <c r="D13" s="179"/>
      <c r="E13" s="21">
        <v>48.3</v>
      </c>
      <c r="F13" s="12">
        <v>51.6</v>
      </c>
      <c r="G13" s="12">
        <v>55</v>
      </c>
      <c r="H13" s="12">
        <v>58.4</v>
      </c>
      <c r="I13" s="175" t="str">
        <f t="shared" si="0"/>
        <v>Mexico</v>
      </c>
      <c r="J13" s="175" t="str">
        <f t="shared" si="1"/>
        <v>Mexique</v>
      </c>
      <c r="K13" s="170"/>
      <c r="V13" s="156"/>
      <c r="W13" s="156"/>
      <c r="X13" s="156"/>
      <c r="Y13" s="156"/>
      <c r="Z13" s="156"/>
      <c r="AA13" s="156"/>
      <c r="AB13" s="156"/>
      <c r="AC13" s="156"/>
      <c r="AD13" s="156"/>
      <c r="AE13" s="156"/>
    </row>
    <row r="14" spans="1:31" ht="27" customHeight="1">
      <c r="A14" s="176" t="s">
        <v>27</v>
      </c>
      <c r="B14" s="177" t="s">
        <v>27</v>
      </c>
      <c r="C14" s="176"/>
      <c r="D14" s="176"/>
      <c r="E14" s="21">
        <v>49.6</v>
      </c>
      <c r="F14" s="12">
        <v>51.5</v>
      </c>
      <c r="G14" s="12">
        <v>52.6</v>
      </c>
      <c r="H14" s="12">
        <v>53.8</v>
      </c>
      <c r="I14" s="175" t="str">
        <f t="shared" si="0"/>
        <v>Luxembourg</v>
      </c>
      <c r="J14" s="175" t="str">
        <f t="shared" si="1"/>
        <v>Luxembourg</v>
      </c>
      <c r="K14" s="170"/>
      <c r="V14" s="156"/>
      <c r="W14" s="156"/>
      <c r="X14" s="156"/>
      <c r="Y14" s="156"/>
      <c r="Z14" s="156"/>
      <c r="AA14" s="156"/>
      <c r="AB14" s="156"/>
      <c r="AC14" s="156"/>
      <c r="AD14" s="156"/>
      <c r="AE14" s="156"/>
    </row>
    <row r="15" spans="1:31" s="164" customFormat="1" ht="21" customHeight="1">
      <c r="A15" s="176" t="s">
        <v>49</v>
      </c>
      <c r="B15" s="177" t="s">
        <v>270</v>
      </c>
      <c r="C15" s="176"/>
      <c r="D15" s="176"/>
      <c r="E15" s="21">
        <v>48.15</v>
      </c>
      <c r="F15" s="12">
        <v>50.06</v>
      </c>
      <c r="G15" s="12">
        <v>52.62</v>
      </c>
      <c r="H15" s="12">
        <v>55.31</v>
      </c>
      <c r="I15" s="175" t="str">
        <f t="shared" si="0"/>
        <v>Indonesia</v>
      </c>
      <c r="J15" s="175" t="str">
        <f t="shared" si="1"/>
        <v>Indonésie</v>
      </c>
      <c r="K15" s="170"/>
    </row>
    <row r="16" spans="1:31" s="164" customFormat="1" ht="18" customHeight="1">
      <c r="A16" s="176" t="s">
        <v>31</v>
      </c>
      <c r="B16" s="177" t="s">
        <v>232</v>
      </c>
      <c r="C16" s="176"/>
      <c r="D16" s="176"/>
      <c r="E16" s="21">
        <v>45.5</v>
      </c>
      <c r="F16" s="12">
        <v>48.7</v>
      </c>
      <c r="G16" s="12">
        <v>51.4</v>
      </c>
      <c r="H16" s="12">
        <v>55.7</v>
      </c>
      <c r="I16" s="175" t="str">
        <f t="shared" si="0"/>
        <v>Norway</v>
      </c>
      <c r="J16" s="175" t="str">
        <f t="shared" si="1"/>
        <v>Norvège</v>
      </c>
      <c r="K16" s="170"/>
    </row>
    <row r="17" spans="1:11" s="164" customFormat="1" ht="22.5" customHeight="1">
      <c r="A17" s="176" t="s">
        <v>36</v>
      </c>
      <c r="B17" s="177" t="s">
        <v>236</v>
      </c>
      <c r="C17" s="176"/>
      <c r="D17" s="176"/>
      <c r="E17" s="21">
        <v>46.1</v>
      </c>
      <c r="F17" s="12">
        <v>48.3</v>
      </c>
      <c r="G17" s="12">
        <v>51</v>
      </c>
      <c r="H17" s="12">
        <v>53.6</v>
      </c>
      <c r="I17" s="175" t="str">
        <f t="shared" si="0"/>
        <v>Spain</v>
      </c>
      <c r="J17" s="175" t="str">
        <f t="shared" si="1"/>
        <v>Espagne</v>
      </c>
      <c r="K17" s="170"/>
    </row>
    <row r="18" spans="1:11" s="164" customFormat="1" ht="23.25" customHeight="1">
      <c r="A18" s="176" t="s">
        <v>30</v>
      </c>
      <c r="B18" s="177" t="s">
        <v>231</v>
      </c>
      <c r="C18" s="176"/>
      <c r="D18" s="176"/>
      <c r="E18" s="21">
        <v>45.6</v>
      </c>
      <c r="F18" s="12">
        <v>48.2</v>
      </c>
      <c r="G18" s="12">
        <v>51.5</v>
      </c>
      <c r="H18" s="12">
        <v>56.1</v>
      </c>
      <c r="I18" s="175" t="str">
        <f t="shared" si="0"/>
        <v>New Zealand</v>
      </c>
      <c r="J18" s="175" t="str">
        <f t="shared" si="1"/>
        <v>Nouvelle-Zélande</v>
      </c>
      <c r="K18" s="170"/>
    </row>
    <row r="19" spans="1:11" s="164" customFormat="1" ht="18" customHeight="1">
      <c r="A19" s="176" t="s">
        <v>22</v>
      </c>
      <c r="B19" s="177" t="s">
        <v>224</v>
      </c>
      <c r="C19" s="176"/>
      <c r="D19" s="176"/>
      <c r="E19" s="21">
        <v>44.9</v>
      </c>
      <c r="F19" s="12">
        <v>48.1</v>
      </c>
      <c r="G19" s="12">
        <v>50.3</v>
      </c>
      <c r="H19" s="12">
        <v>53.9</v>
      </c>
      <c r="I19" s="175" t="str">
        <f t="shared" si="0"/>
        <v>Ireland</v>
      </c>
      <c r="J19" s="175" t="str">
        <f t="shared" si="1"/>
        <v>Irlande</v>
      </c>
      <c r="K19" s="170"/>
    </row>
    <row r="20" spans="1:11" s="164" customFormat="1" ht="20.25" customHeight="1">
      <c r="A20" s="176" t="s">
        <v>15</v>
      </c>
      <c r="B20" s="177" t="s">
        <v>218</v>
      </c>
      <c r="C20" s="176"/>
      <c r="D20" s="176"/>
      <c r="E20" s="21">
        <v>45.5</v>
      </c>
      <c r="F20" s="12">
        <v>48</v>
      </c>
      <c r="G20" s="12">
        <v>50.5</v>
      </c>
      <c r="H20" s="12">
        <v>53.6</v>
      </c>
      <c r="I20" s="175" t="str">
        <f t="shared" si="0"/>
        <v>Estonia</v>
      </c>
      <c r="J20" s="175" t="str">
        <f t="shared" si="1"/>
        <v>Estonie</v>
      </c>
      <c r="K20" s="170"/>
    </row>
    <row r="21" spans="1:11" s="164" customFormat="1" ht="25.5" customHeight="1">
      <c r="A21" s="176" t="s">
        <v>19</v>
      </c>
      <c r="B21" s="177" t="s">
        <v>221</v>
      </c>
      <c r="C21" s="176"/>
      <c r="D21" s="176"/>
      <c r="E21" s="21">
        <v>44.9</v>
      </c>
      <c r="F21" s="12">
        <v>47.8</v>
      </c>
      <c r="G21" s="12">
        <v>50.9</v>
      </c>
      <c r="H21" s="12">
        <v>53.9</v>
      </c>
      <c r="I21" s="175" t="str">
        <f t="shared" si="0"/>
        <v>Greece</v>
      </c>
      <c r="J21" s="175" t="str">
        <f t="shared" si="1"/>
        <v>Grèce</v>
      </c>
      <c r="K21" s="170"/>
    </row>
    <row r="22" spans="1:11" s="164" customFormat="1" ht="33.75" customHeight="1">
      <c r="A22" s="176" t="s">
        <v>37</v>
      </c>
      <c r="B22" s="177" t="s">
        <v>237</v>
      </c>
      <c r="C22" s="176"/>
      <c r="D22" s="176"/>
      <c r="E22" s="21">
        <v>44.9</v>
      </c>
      <c r="F22" s="12">
        <v>47.7</v>
      </c>
      <c r="G22" s="12">
        <v>51.2</v>
      </c>
      <c r="H22" s="12">
        <v>56</v>
      </c>
      <c r="I22" s="175" t="str">
        <f t="shared" si="0"/>
        <v>Sweden</v>
      </c>
      <c r="J22" s="175" t="str">
        <f t="shared" si="1"/>
        <v>Suède</v>
      </c>
      <c r="K22" s="170"/>
    </row>
    <row r="23" spans="1:11" s="164" customFormat="1" ht="26.25" customHeight="1">
      <c r="A23" s="185" t="s">
        <v>63</v>
      </c>
      <c r="B23" s="186" t="s">
        <v>282</v>
      </c>
      <c r="C23" s="185"/>
      <c r="D23" s="185"/>
      <c r="E23" s="59">
        <v>45</v>
      </c>
      <c r="F23" s="61">
        <v>47.3</v>
      </c>
      <c r="G23" s="61">
        <v>49.6</v>
      </c>
      <c r="H23" s="61">
        <v>52.9</v>
      </c>
      <c r="I23" s="184" t="str">
        <f t="shared" si="0"/>
        <v>OECD total</v>
      </c>
      <c r="J23" s="183" t="str">
        <f t="shared" si="1"/>
        <v>Total de l'OCDE</v>
      </c>
      <c r="K23" s="170"/>
    </row>
    <row r="24" spans="1:11" s="187" customFormat="1" ht="22.5" customHeight="1">
      <c r="A24" s="176" t="s">
        <v>24</v>
      </c>
      <c r="B24" s="177" t="s">
        <v>226</v>
      </c>
      <c r="C24" s="176"/>
      <c r="D24" s="176"/>
      <c r="E24" s="21">
        <v>45.4</v>
      </c>
      <c r="F24" s="12">
        <v>46.9</v>
      </c>
      <c r="G24" s="12">
        <v>48.8</v>
      </c>
      <c r="H24" s="12">
        <v>51.5</v>
      </c>
      <c r="I24" s="175" t="str">
        <f t="shared" si="0"/>
        <v>Italy</v>
      </c>
      <c r="J24" s="175" t="str">
        <f t="shared" si="1"/>
        <v>Italie</v>
      </c>
      <c r="K24" s="170"/>
    </row>
    <row r="25" spans="1:11" s="164" customFormat="1" ht="18" customHeight="1">
      <c r="A25" s="176" t="s">
        <v>50</v>
      </c>
      <c r="B25" s="177" t="s">
        <v>250</v>
      </c>
      <c r="C25" s="176"/>
      <c r="D25" s="176"/>
      <c r="E25" s="21">
        <v>45.6</v>
      </c>
      <c r="F25" s="12">
        <v>46.9</v>
      </c>
      <c r="G25" s="12">
        <v>48.5</v>
      </c>
      <c r="H25" s="12">
        <v>50.6</v>
      </c>
      <c r="I25" s="175" t="str">
        <f t="shared" si="0"/>
        <v>Russian Federation</v>
      </c>
      <c r="J25" s="175" t="str">
        <f t="shared" si="1"/>
        <v>Fédération de Russie</v>
      </c>
      <c r="K25" s="170"/>
    </row>
    <row r="26" spans="1:11" s="164" customFormat="1" ht="22.5" customHeight="1">
      <c r="A26" s="176" t="s">
        <v>32</v>
      </c>
      <c r="B26" s="177" t="s">
        <v>233</v>
      </c>
      <c r="C26" s="176"/>
      <c r="D26" s="176"/>
      <c r="E26" s="21">
        <v>44.3</v>
      </c>
      <c r="F26" s="12">
        <v>46.8</v>
      </c>
      <c r="G26" s="12">
        <v>48.9</v>
      </c>
      <c r="H26" s="12">
        <v>52.5</v>
      </c>
      <c r="I26" s="175" t="str">
        <f t="shared" si="0"/>
        <v>Poland</v>
      </c>
      <c r="J26" s="175" t="str">
        <f t="shared" si="1"/>
        <v>Pologne</v>
      </c>
      <c r="K26" s="170"/>
    </row>
    <row r="27" spans="1:11" s="164" customFormat="1" ht="21" customHeight="1">
      <c r="A27" s="176" t="s">
        <v>61</v>
      </c>
      <c r="B27" s="177" t="s">
        <v>283</v>
      </c>
      <c r="C27" s="176"/>
      <c r="D27" s="176"/>
      <c r="E27" s="21">
        <v>45.5</v>
      </c>
      <c r="F27" s="12">
        <v>46.6</v>
      </c>
      <c r="G27" s="12">
        <v>47.6</v>
      </c>
      <c r="H27" s="12">
        <v>49.8</v>
      </c>
      <c r="I27" s="175" t="str">
        <f t="shared" si="0"/>
        <v>Belgium (Fl.)</v>
      </c>
      <c r="J27" s="175" t="str">
        <f t="shared" si="1"/>
        <v>Belgique (Fl.)</v>
      </c>
      <c r="K27" s="170"/>
    </row>
    <row r="28" spans="1:11" s="164" customFormat="1" ht="30.75" customHeight="1">
      <c r="A28" s="176" t="s">
        <v>35</v>
      </c>
      <c r="B28" s="177" t="s">
        <v>235</v>
      </c>
      <c r="C28" s="176"/>
      <c r="D28" s="176"/>
      <c r="E28" s="21">
        <v>44.4</v>
      </c>
      <c r="F28" s="12">
        <v>46.6</v>
      </c>
      <c r="G28" s="12">
        <v>49.7</v>
      </c>
      <c r="H28" s="12">
        <v>52.5</v>
      </c>
      <c r="I28" s="175" t="str">
        <f t="shared" si="0"/>
        <v>Slovenia</v>
      </c>
      <c r="J28" s="175" t="str">
        <f t="shared" si="1"/>
        <v>Slovénie</v>
      </c>
      <c r="K28" s="170"/>
    </row>
    <row r="29" spans="1:11" s="164" customFormat="1" ht="18" customHeight="1">
      <c r="A29" s="176" t="s">
        <v>34</v>
      </c>
      <c r="B29" s="177" t="s">
        <v>234</v>
      </c>
      <c r="C29" s="176"/>
      <c r="D29" s="176"/>
      <c r="E29" s="21">
        <v>45.5</v>
      </c>
      <c r="F29" s="12">
        <v>46.5</v>
      </c>
      <c r="G29" s="12">
        <v>47.9</v>
      </c>
      <c r="H29" s="12">
        <v>50.8</v>
      </c>
      <c r="I29" s="175" t="str">
        <f t="shared" si="0"/>
        <v>Slovak Republic</v>
      </c>
      <c r="J29" s="175" t="str">
        <f t="shared" si="1"/>
        <v>Rép. slovaque</v>
      </c>
      <c r="K29" s="170"/>
    </row>
    <row r="30" spans="1:11" s="164" customFormat="1" ht="18" customHeight="1">
      <c r="A30" s="176" t="s">
        <v>62</v>
      </c>
      <c r="B30" s="177" t="s">
        <v>284</v>
      </c>
      <c r="C30" s="176"/>
      <c r="D30" s="176"/>
      <c r="E30" s="21">
        <v>44.1</v>
      </c>
      <c r="F30" s="12">
        <v>46.4</v>
      </c>
      <c r="G30" s="12">
        <v>48.7</v>
      </c>
      <c r="H30" s="12">
        <v>54.3</v>
      </c>
      <c r="I30" s="175" t="str">
        <f t="shared" si="0"/>
        <v>United Kingdom (England)</v>
      </c>
      <c r="J30" s="175" t="str">
        <f t="shared" si="1"/>
        <v>Royaume-Uni (Angleterre)</v>
      </c>
      <c r="K30" s="170"/>
    </row>
    <row r="31" spans="1:11" s="164" customFormat="1" ht="21.75" customHeight="1">
      <c r="A31" s="176" t="s">
        <v>29</v>
      </c>
      <c r="B31" s="177" t="s">
        <v>230</v>
      </c>
      <c r="C31" s="176"/>
      <c r="D31" s="176"/>
      <c r="E31" s="21">
        <v>44.6</v>
      </c>
      <c r="F31" s="12">
        <v>45.9</v>
      </c>
      <c r="G31" s="12">
        <v>47.7</v>
      </c>
      <c r="H31" s="12">
        <v>49.2</v>
      </c>
      <c r="I31" s="175" t="str">
        <f t="shared" si="0"/>
        <v>Netherlands</v>
      </c>
      <c r="J31" s="175" t="str">
        <f t="shared" si="1"/>
        <v>Pays-Bas</v>
      </c>
      <c r="K31" s="170"/>
    </row>
    <row r="32" spans="1:11" s="164" customFormat="1" ht="23.25" customHeight="1">
      <c r="A32" s="176" t="s">
        <v>14</v>
      </c>
      <c r="B32" s="182" t="s">
        <v>217</v>
      </c>
      <c r="C32" s="176"/>
      <c r="D32" s="176"/>
      <c r="E32" s="21">
        <v>44.8</v>
      </c>
      <c r="F32" s="12">
        <v>45.6</v>
      </c>
      <c r="G32" s="12">
        <v>46.5</v>
      </c>
      <c r="H32" s="12">
        <v>50.2</v>
      </c>
      <c r="I32" s="175" t="str">
        <f t="shared" si="0"/>
        <v>Denmark</v>
      </c>
      <c r="J32" s="181" t="str">
        <f t="shared" si="1"/>
        <v>Danemark</v>
      </c>
      <c r="K32" s="170"/>
    </row>
    <row r="33" spans="1:31" s="164" customFormat="1" ht="21.75" customHeight="1">
      <c r="A33" s="176" t="s">
        <v>38</v>
      </c>
      <c r="B33" s="177" t="s">
        <v>238</v>
      </c>
      <c r="C33" s="176"/>
      <c r="D33" s="176"/>
      <c r="E33" s="21">
        <v>42.8</v>
      </c>
      <c r="F33" s="12">
        <v>45.6</v>
      </c>
      <c r="G33" s="12">
        <v>48.5</v>
      </c>
      <c r="H33" s="12">
        <v>52.2</v>
      </c>
      <c r="I33" s="175" t="str">
        <f t="shared" si="0"/>
        <v>Switzerland</v>
      </c>
      <c r="J33" s="175" t="str">
        <f t="shared" si="1"/>
        <v>Suisse</v>
      </c>
      <c r="K33" s="170"/>
    </row>
    <row r="34" spans="1:31" s="164" customFormat="1" ht="24" customHeight="1">
      <c r="A34" s="176" t="s">
        <v>9</v>
      </c>
      <c r="B34" s="177" t="s">
        <v>213</v>
      </c>
      <c r="C34" s="176"/>
      <c r="D34" s="176"/>
      <c r="E34" s="21">
        <v>43</v>
      </c>
      <c r="F34" s="12">
        <v>44.9</v>
      </c>
      <c r="G34" s="12">
        <v>48.1</v>
      </c>
      <c r="H34" s="12">
        <v>52</v>
      </c>
      <c r="I34" s="175" t="str">
        <f t="shared" si="0"/>
        <v>Austria</v>
      </c>
      <c r="J34" s="175" t="str">
        <f t="shared" si="1"/>
        <v>Autriche</v>
      </c>
      <c r="K34" s="170"/>
    </row>
    <row r="35" spans="1:31" s="164" customFormat="1" ht="20.25" customHeight="1">
      <c r="A35" s="176" t="s">
        <v>26</v>
      </c>
      <c r="B35" s="177" t="s">
        <v>228</v>
      </c>
      <c r="C35" s="176"/>
      <c r="D35" s="176"/>
      <c r="E35" s="21">
        <v>40.299999999999997</v>
      </c>
      <c r="F35" s="12">
        <v>44.8</v>
      </c>
      <c r="G35" s="12">
        <v>48.3</v>
      </c>
      <c r="H35" s="12">
        <v>51.3</v>
      </c>
      <c r="I35" s="175" t="str">
        <f t="shared" si="0"/>
        <v>Korea</v>
      </c>
      <c r="J35" s="175" t="str">
        <f t="shared" si="1"/>
        <v>Corée</v>
      </c>
      <c r="K35" s="170"/>
    </row>
    <row r="36" spans="1:31" s="164" customFormat="1" ht="23.25" customHeight="1">
      <c r="A36" s="178" t="s">
        <v>13</v>
      </c>
      <c r="B36" s="177" t="s">
        <v>216</v>
      </c>
      <c r="C36" s="176"/>
      <c r="D36" s="176"/>
      <c r="E36" s="21">
        <v>43.6</v>
      </c>
      <c r="F36" s="12">
        <v>44.7</v>
      </c>
      <c r="G36" s="12">
        <v>46.4</v>
      </c>
      <c r="H36" s="12">
        <v>49.1</v>
      </c>
      <c r="I36" s="175" t="str">
        <f t="shared" si="0"/>
        <v>Czech Republic</v>
      </c>
      <c r="J36" s="175" t="str">
        <f t="shared" si="1"/>
        <v>Rép. tchèque</v>
      </c>
      <c r="K36" s="170"/>
    </row>
    <row r="37" spans="1:31" s="164" customFormat="1" ht="18" customHeight="1">
      <c r="A37" s="176" t="s">
        <v>16</v>
      </c>
      <c r="B37" s="177" t="s">
        <v>219</v>
      </c>
      <c r="C37" s="176"/>
      <c r="D37" s="176"/>
      <c r="E37" s="21">
        <v>40.799999999999997</v>
      </c>
      <c r="F37" s="12">
        <v>43.5</v>
      </c>
      <c r="G37" s="12">
        <v>45.6</v>
      </c>
      <c r="H37" s="12">
        <v>49.8</v>
      </c>
      <c r="I37" s="175" t="str">
        <f t="shared" si="0"/>
        <v>Finland</v>
      </c>
      <c r="J37" s="175" t="str">
        <f t="shared" si="1"/>
        <v>Finlande</v>
      </c>
      <c r="K37" s="170"/>
    </row>
    <row r="38" spans="1:31" s="164" customFormat="1" ht="24" customHeight="1">
      <c r="A38" s="172" t="s">
        <v>63</v>
      </c>
      <c r="B38" s="173" t="s">
        <v>282</v>
      </c>
      <c r="C38" s="172"/>
      <c r="D38" s="172"/>
      <c r="E38" s="174">
        <f>E23</f>
        <v>45</v>
      </c>
      <c r="F38" s="174">
        <f>F23</f>
        <v>47.3</v>
      </c>
      <c r="G38" s="174">
        <f>G23</f>
        <v>49.6</v>
      </c>
      <c r="H38" s="174">
        <f>H23</f>
        <v>52.9</v>
      </c>
      <c r="I38" s="171" t="str">
        <f t="shared" si="0"/>
        <v>OECD total</v>
      </c>
      <c r="J38" s="171" t="str">
        <f t="shared" si="1"/>
        <v>Total de l'OCDE</v>
      </c>
      <c r="K38" s="170"/>
    </row>
    <row r="39" spans="1:31" s="164" customFormat="1" ht="21.75" customHeight="1">
      <c r="A39" s="157"/>
      <c r="B39" s="157"/>
      <c r="C39" s="157"/>
      <c r="D39" s="157"/>
      <c r="E39" s="157"/>
      <c r="F39" s="157"/>
      <c r="G39" s="156"/>
      <c r="H39" s="156"/>
      <c r="I39" s="156"/>
      <c r="J39" s="156"/>
      <c r="K39" s="169"/>
      <c r="L39" s="156"/>
      <c r="O39" s="166"/>
      <c r="P39" s="158"/>
      <c r="Q39" s="156"/>
      <c r="R39" s="156"/>
      <c r="S39" s="156"/>
      <c r="T39" s="156"/>
      <c r="U39" s="156"/>
      <c r="V39" s="25">
        <v>0.4</v>
      </c>
    </row>
    <row r="40" spans="1:31" s="164" customFormat="1" ht="21" customHeight="1">
      <c r="A40" s="157"/>
      <c r="B40" s="157"/>
      <c r="C40" s="157"/>
      <c r="D40" s="157"/>
      <c r="E40" s="157"/>
      <c r="F40" s="157"/>
      <c r="G40" s="156"/>
      <c r="H40" s="156"/>
      <c r="I40" s="156"/>
      <c r="J40" s="156"/>
      <c r="K40" s="168"/>
      <c r="L40" s="156"/>
      <c r="M40" s="156"/>
      <c r="N40" s="156"/>
      <c r="O40" s="156"/>
      <c r="P40" s="156"/>
      <c r="Q40" s="156"/>
      <c r="R40" s="156"/>
      <c r="S40" s="156"/>
      <c r="T40" s="156"/>
      <c r="U40" s="156"/>
      <c r="V40" s="25">
        <v>0.4</v>
      </c>
      <c r="W40" s="158"/>
      <c r="X40" s="163"/>
      <c r="Y40" s="158"/>
      <c r="Z40" s="161"/>
      <c r="AA40" s="167"/>
      <c r="AB40" s="162"/>
      <c r="AC40" s="162"/>
      <c r="AD40" s="161" t="str">
        <f>CONCATENATE(W40,Z40)</f>
        <v/>
      </c>
      <c r="AE40" s="161" t="str">
        <f>CONCATENATE(X40,Z40)</f>
        <v/>
      </c>
    </row>
    <row r="41" spans="1:31" s="164" customFormat="1" ht="12.75" customHeight="1">
      <c r="A41" s="157"/>
      <c r="B41" s="157"/>
      <c r="C41" s="157"/>
      <c r="D41" s="157"/>
      <c r="E41" s="157"/>
      <c r="F41" s="157"/>
      <c r="G41" s="156"/>
      <c r="H41" s="156"/>
      <c r="I41" s="156"/>
      <c r="J41" s="156"/>
      <c r="K41" s="156"/>
      <c r="L41" s="156"/>
      <c r="M41" s="156"/>
      <c r="N41" s="156"/>
      <c r="O41" s="156"/>
      <c r="P41" s="156"/>
      <c r="Q41" s="156"/>
      <c r="R41" s="156"/>
      <c r="S41" s="156"/>
      <c r="T41" s="156"/>
      <c r="U41" s="156"/>
      <c r="V41" s="25">
        <v>0.4</v>
      </c>
      <c r="W41" s="158"/>
      <c r="X41" s="163"/>
      <c r="Y41" s="158"/>
      <c r="Z41" s="166"/>
      <c r="AA41" s="165"/>
      <c r="AB41" s="162"/>
      <c r="AC41" s="162"/>
      <c r="AD41" s="161" t="str">
        <f>CONCATENATE(W41,Z41)</f>
        <v/>
      </c>
      <c r="AE41" s="161" t="str">
        <f>CONCATENATE(X41,Z41)</f>
        <v/>
      </c>
    </row>
    <row r="42" spans="1:31">
      <c r="V42" s="25">
        <v>0.3</v>
      </c>
      <c r="X42" s="163"/>
      <c r="Y42" s="158"/>
      <c r="AB42" s="162"/>
      <c r="AC42" s="162"/>
      <c r="AD42" s="161" t="str">
        <f>CONCATENATE(W42,Z42)</f>
        <v/>
      </c>
      <c r="AE42" s="161" t="str">
        <f>CONCATENATE(X42,Z42)</f>
        <v/>
      </c>
    </row>
    <row r="43" spans="1:31">
      <c r="V43" s="25" t="s">
        <v>8</v>
      </c>
    </row>
    <row r="44" spans="1:31">
      <c r="V44" s="25">
        <v>0.5</v>
      </c>
    </row>
    <row r="45" spans="1:31">
      <c r="V45" s="25" t="s">
        <v>8</v>
      </c>
    </row>
    <row r="46" spans="1:31">
      <c r="V46" s="13"/>
    </row>
    <row r="47" spans="1:31">
      <c r="V47" s="62">
        <v>0.1</v>
      </c>
    </row>
    <row r="48" spans="1:31">
      <c r="V48" s="62" t="s">
        <v>8</v>
      </c>
    </row>
    <row r="49" spans="22:22">
      <c r="V49" s="25"/>
    </row>
    <row r="50" spans="22:22">
      <c r="V50" s="11" t="s">
        <v>8</v>
      </c>
    </row>
    <row r="51" spans="22:22">
      <c r="V51" s="11" t="s">
        <v>8</v>
      </c>
    </row>
    <row r="52" spans="22:22">
      <c r="V52" s="11" t="s">
        <v>8</v>
      </c>
    </row>
    <row r="53" spans="22:22">
      <c r="V53" s="11" t="s">
        <v>8</v>
      </c>
    </row>
    <row r="54" spans="22:22">
      <c r="V54" s="25">
        <v>0.5</v>
      </c>
    </row>
    <row r="55" spans="22:22">
      <c r="V55" s="25">
        <v>0.4</v>
      </c>
    </row>
  </sheetData>
  <mergeCells count="2">
    <mergeCell ref="E5:H5"/>
    <mergeCell ref="E8:H8"/>
  </mergeCells>
  <conditionalFormatting sqref="Y41:AA41 Y40 X40:X42 V40 O39 E31">
    <cfRule type="expression" dxfId="19" priority="2" stopIfTrue="1">
      <formula>#REF!=0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Sheet14">
    <tabColor rgb="FFFFC000"/>
  </sheetPr>
  <dimension ref="B1:V54"/>
  <sheetViews>
    <sheetView workbookViewId="0">
      <selection activeCell="E36" sqref="E36"/>
    </sheetView>
  </sheetViews>
  <sheetFormatPr defaultRowHeight="12.75"/>
  <cols>
    <col min="2" max="2" width="17.28515625" bestFit="1" customWidth="1"/>
  </cols>
  <sheetData>
    <row r="1" spans="2:22">
      <c r="K1" t="s">
        <v>146</v>
      </c>
    </row>
    <row r="2" spans="2:22">
      <c r="B2" t="s">
        <v>124</v>
      </c>
      <c r="C2" t="s">
        <v>148</v>
      </c>
      <c r="D2" t="s">
        <v>147</v>
      </c>
      <c r="E2" t="s">
        <v>122</v>
      </c>
      <c r="G2" t="s">
        <v>148</v>
      </c>
      <c r="H2" t="s">
        <v>147</v>
      </c>
      <c r="I2" t="s">
        <v>122</v>
      </c>
    </row>
    <row r="3" spans="2:22">
      <c r="M3" t="s">
        <v>125</v>
      </c>
      <c r="N3" t="s">
        <v>126</v>
      </c>
      <c r="P3" t="s">
        <v>127</v>
      </c>
      <c r="R3" t="s">
        <v>128</v>
      </c>
      <c r="S3" t="s">
        <v>70</v>
      </c>
      <c r="V3" t="s">
        <v>129</v>
      </c>
    </row>
    <row r="4" spans="2:22">
      <c r="B4" t="s">
        <v>10</v>
      </c>
      <c r="C4">
        <v>20.9</v>
      </c>
      <c r="D4">
        <v>38.47</v>
      </c>
      <c r="E4">
        <v>40.630000000000003</v>
      </c>
      <c r="G4" s="244">
        <f>SUM(M9:O9)</f>
        <v>30</v>
      </c>
      <c r="H4" s="244">
        <f>SUM(P9:R9)</f>
        <v>36</v>
      </c>
      <c r="I4" s="244">
        <f>SUM(S9:U9)</f>
        <v>36</v>
      </c>
      <c r="L4" t="s">
        <v>130</v>
      </c>
      <c r="O4" t="s">
        <v>131</v>
      </c>
      <c r="P4" t="s">
        <v>132</v>
      </c>
      <c r="Q4" t="s">
        <v>133</v>
      </c>
      <c r="S4" t="s">
        <v>134</v>
      </c>
      <c r="T4" t="s">
        <v>135</v>
      </c>
      <c r="U4" t="s">
        <v>136</v>
      </c>
    </row>
    <row r="5" spans="2:22">
      <c r="B5" t="s">
        <v>13</v>
      </c>
      <c r="C5">
        <v>5.72</v>
      </c>
      <c r="D5">
        <v>82.4</v>
      </c>
      <c r="E5">
        <v>11.88</v>
      </c>
      <c r="G5" s="244">
        <f t="shared" ref="G5:G10" si="0">SUM(M12:O12)</f>
        <v>8</v>
      </c>
      <c r="H5" s="244">
        <f t="shared" ref="H5:H10" si="1">SUM(P12:R12)</f>
        <v>76</v>
      </c>
      <c r="I5" s="244">
        <f>SUM(S12:U12)</f>
        <v>17</v>
      </c>
      <c r="M5">
        <v>-1</v>
      </c>
      <c r="N5">
        <v>-2</v>
      </c>
      <c r="O5">
        <v>-3</v>
      </c>
      <c r="P5">
        <v>-4</v>
      </c>
      <c r="Q5">
        <v>-5</v>
      </c>
      <c r="R5">
        <v>-6</v>
      </c>
      <c r="S5">
        <v>-7</v>
      </c>
      <c r="T5">
        <v>-8</v>
      </c>
      <c r="U5">
        <v>-9</v>
      </c>
      <c r="V5">
        <v>-10</v>
      </c>
    </row>
    <row r="6" spans="2:22">
      <c r="B6" t="s">
        <v>14</v>
      </c>
      <c r="C6">
        <v>20</v>
      </c>
      <c r="D6">
        <v>31.4</v>
      </c>
      <c r="E6">
        <v>48.6</v>
      </c>
      <c r="G6" s="244">
        <f t="shared" si="0"/>
        <v>24</v>
      </c>
      <c r="H6" s="245">
        <f t="shared" si="1"/>
        <v>42</v>
      </c>
      <c r="I6" s="245">
        <f>SUM(S13:U13)</f>
        <v>34</v>
      </c>
      <c r="K6" t="s">
        <v>6</v>
      </c>
    </row>
    <row r="7" spans="2:22">
      <c r="B7" t="s">
        <v>15</v>
      </c>
      <c r="C7">
        <v>10.14</v>
      </c>
      <c r="D7">
        <v>55.8</v>
      </c>
      <c r="E7">
        <v>34.06</v>
      </c>
      <c r="G7" s="244">
        <f t="shared" si="0"/>
        <v>11</v>
      </c>
      <c r="H7" s="244">
        <f t="shared" si="1"/>
        <v>54</v>
      </c>
      <c r="I7" s="244">
        <f>SUM(S14:T14)</f>
        <v>35</v>
      </c>
      <c r="K7" t="s">
        <v>7</v>
      </c>
      <c r="M7">
        <v>7</v>
      </c>
      <c r="N7">
        <v>20</v>
      </c>
      <c r="O7" t="s">
        <v>137</v>
      </c>
      <c r="P7">
        <v>15</v>
      </c>
      <c r="Q7">
        <v>16</v>
      </c>
      <c r="R7">
        <v>4</v>
      </c>
      <c r="S7">
        <v>11</v>
      </c>
      <c r="T7">
        <v>26</v>
      </c>
      <c r="U7">
        <v>1</v>
      </c>
      <c r="V7">
        <v>100</v>
      </c>
    </row>
    <row r="8" spans="2:22">
      <c r="B8" t="s">
        <v>16</v>
      </c>
      <c r="C8">
        <v>16.16</v>
      </c>
      <c r="D8">
        <v>39.39</v>
      </c>
      <c r="E8">
        <v>44.44</v>
      </c>
      <c r="G8" s="244">
        <f t="shared" si="0"/>
        <v>17</v>
      </c>
      <c r="H8" s="244">
        <f t="shared" si="1"/>
        <v>45</v>
      </c>
      <c r="I8" s="244">
        <f>SUM(S15:T15)</f>
        <v>37</v>
      </c>
      <c r="K8" t="s">
        <v>9</v>
      </c>
      <c r="M8" t="s">
        <v>138</v>
      </c>
      <c r="N8">
        <v>16</v>
      </c>
      <c r="O8">
        <v>1</v>
      </c>
      <c r="P8">
        <v>47</v>
      </c>
      <c r="Q8">
        <v>6</v>
      </c>
      <c r="R8">
        <v>10</v>
      </c>
      <c r="S8">
        <v>7</v>
      </c>
      <c r="T8">
        <v>12</v>
      </c>
      <c r="U8" t="s">
        <v>139</v>
      </c>
      <c r="V8">
        <v>100</v>
      </c>
    </row>
    <row r="9" spans="2:22">
      <c r="B9" t="s">
        <v>17</v>
      </c>
      <c r="C9">
        <v>17.77</v>
      </c>
      <c r="D9">
        <v>48.46</v>
      </c>
      <c r="E9">
        <v>33.770000000000003</v>
      </c>
      <c r="G9" s="245">
        <f t="shared" si="0"/>
        <v>29</v>
      </c>
      <c r="H9" s="246">
        <f t="shared" si="1"/>
        <v>42</v>
      </c>
      <c r="I9" s="244">
        <f>SUM(S16:U16)</f>
        <v>29</v>
      </c>
      <c r="K9" t="s">
        <v>10</v>
      </c>
      <c r="M9">
        <v>13</v>
      </c>
      <c r="N9">
        <v>17</v>
      </c>
      <c r="O9" t="s">
        <v>137</v>
      </c>
      <c r="P9">
        <v>10</v>
      </c>
      <c r="Q9">
        <v>24</v>
      </c>
      <c r="R9">
        <v>2</v>
      </c>
      <c r="S9">
        <v>18</v>
      </c>
      <c r="T9">
        <v>17</v>
      </c>
      <c r="U9">
        <v>1</v>
      </c>
      <c r="V9">
        <v>100</v>
      </c>
    </row>
    <row r="10" spans="2:22">
      <c r="B10" t="s">
        <v>18</v>
      </c>
      <c r="C10">
        <v>9.4</v>
      </c>
      <c r="D10">
        <v>57.23</v>
      </c>
      <c r="E10">
        <v>33.369999999999997</v>
      </c>
      <c r="G10" s="244">
        <f t="shared" si="0"/>
        <v>14</v>
      </c>
      <c r="H10" s="244">
        <f t="shared" si="1"/>
        <v>60</v>
      </c>
      <c r="I10" s="244">
        <f>SUM(S17:U17)</f>
        <v>27</v>
      </c>
      <c r="K10" t="s">
        <v>11</v>
      </c>
      <c r="M10">
        <v>3</v>
      </c>
      <c r="N10">
        <v>8</v>
      </c>
      <c r="O10" t="s">
        <v>137</v>
      </c>
      <c r="P10" t="s">
        <v>140</v>
      </c>
      <c r="Q10">
        <v>26</v>
      </c>
      <c r="R10">
        <v>12</v>
      </c>
      <c r="S10">
        <v>24</v>
      </c>
      <c r="T10">
        <v>26</v>
      </c>
      <c r="U10" t="s">
        <v>139</v>
      </c>
      <c r="V10">
        <v>100</v>
      </c>
    </row>
    <row r="11" spans="2:22">
      <c r="B11" t="s">
        <v>20</v>
      </c>
      <c r="C11">
        <v>14.13</v>
      </c>
      <c r="D11">
        <v>63.89</v>
      </c>
      <c r="E11">
        <v>21.99</v>
      </c>
      <c r="G11" s="244">
        <f>SUM(M19:O19)</f>
        <v>18</v>
      </c>
      <c r="H11" s="244">
        <f>SUM(P19:Q19)</f>
        <v>59</v>
      </c>
      <c r="I11" s="244">
        <f>SUM(S19:T19)</f>
        <v>20</v>
      </c>
      <c r="K11" t="s">
        <v>12</v>
      </c>
      <c r="M11">
        <v>15</v>
      </c>
      <c r="N11">
        <v>13</v>
      </c>
      <c r="O11" t="s">
        <v>140</v>
      </c>
      <c r="P11" t="s">
        <v>140</v>
      </c>
      <c r="Q11">
        <v>45</v>
      </c>
      <c r="R11" t="s">
        <v>137</v>
      </c>
      <c r="S11">
        <v>10</v>
      </c>
      <c r="T11">
        <v>16</v>
      </c>
      <c r="U11" t="s">
        <v>141</v>
      </c>
      <c r="V11">
        <v>100</v>
      </c>
    </row>
    <row r="12" spans="2:22">
      <c r="B12" t="s">
        <v>23</v>
      </c>
      <c r="C12">
        <v>12.09</v>
      </c>
      <c r="D12">
        <v>45.53</v>
      </c>
      <c r="E12">
        <v>42.38</v>
      </c>
      <c r="G12" s="244">
        <f>SUM(M22:O22)</f>
        <v>18</v>
      </c>
      <c r="H12" s="244">
        <f>SUM(P22:R22)</f>
        <v>37</v>
      </c>
      <c r="I12" s="244">
        <f>SUM(S22:U22)</f>
        <v>46</v>
      </c>
      <c r="K12" t="s">
        <v>13</v>
      </c>
      <c r="M12" t="s">
        <v>141</v>
      </c>
      <c r="N12">
        <v>8</v>
      </c>
      <c r="O12" t="s">
        <v>137</v>
      </c>
      <c r="P12">
        <v>40</v>
      </c>
      <c r="Q12">
        <v>36</v>
      </c>
      <c r="R12" t="s">
        <v>137</v>
      </c>
      <c r="S12" t="s">
        <v>139</v>
      </c>
      <c r="T12">
        <v>17</v>
      </c>
      <c r="U12" t="s">
        <v>139</v>
      </c>
      <c r="V12">
        <v>100</v>
      </c>
    </row>
    <row r="13" spans="2:22">
      <c r="B13" t="s">
        <v>29</v>
      </c>
      <c r="C13">
        <v>39.93</v>
      </c>
      <c r="D13">
        <v>25.09</v>
      </c>
      <c r="E13">
        <v>34.979999999999997</v>
      </c>
      <c r="G13" s="244">
        <f>SUM(M28:O28)</f>
        <v>27</v>
      </c>
      <c r="H13" s="244">
        <f>SUM(P28:R28)</f>
        <v>41</v>
      </c>
      <c r="I13" s="244">
        <f>SUM(S28:T28)</f>
        <v>32</v>
      </c>
      <c r="K13" t="s">
        <v>14</v>
      </c>
      <c r="M13" t="s">
        <v>141</v>
      </c>
      <c r="N13">
        <v>23</v>
      </c>
      <c r="O13">
        <v>1</v>
      </c>
      <c r="P13">
        <v>36</v>
      </c>
      <c r="Q13">
        <v>6</v>
      </c>
      <c r="R13" t="s">
        <v>141</v>
      </c>
      <c r="S13">
        <v>6</v>
      </c>
      <c r="T13">
        <v>27</v>
      </c>
      <c r="U13">
        <v>1</v>
      </c>
      <c r="V13">
        <v>100</v>
      </c>
    </row>
    <row r="14" spans="2:22">
      <c r="B14" t="s">
        <v>31</v>
      </c>
      <c r="C14">
        <v>10.56</v>
      </c>
      <c r="D14">
        <v>37.630000000000003</v>
      </c>
      <c r="E14">
        <v>51.81</v>
      </c>
      <c r="G14" s="244">
        <f>SUM(M30:O30)</f>
        <v>19</v>
      </c>
      <c r="H14" s="244">
        <f>SUM(P30:R30)</f>
        <v>43</v>
      </c>
      <c r="I14" s="245">
        <f>SUM(S30:U30)</f>
        <v>37</v>
      </c>
      <c r="K14" t="s">
        <v>15</v>
      </c>
      <c r="M14">
        <v>1</v>
      </c>
      <c r="N14">
        <v>10</v>
      </c>
      <c r="O14" t="s">
        <v>137</v>
      </c>
      <c r="P14">
        <v>14</v>
      </c>
      <c r="Q14">
        <v>33</v>
      </c>
      <c r="R14">
        <v>7</v>
      </c>
      <c r="S14">
        <v>13</v>
      </c>
      <c r="T14">
        <v>22</v>
      </c>
      <c r="U14" t="s">
        <v>141</v>
      </c>
      <c r="V14">
        <v>100</v>
      </c>
    </row>
    <row r="15" spans="2:22">
      <c r="B15" t="s">
        <v>32</v>
      </c>
      <c r="C15">
        <v>37.47</v>
      </c>
      <c r="D15">
        <v>35.06</v>
      </c>
      <c r="E15">
        <v>27.47</v>
      </c>
      <c r="G15" s="245">
        <f>SUM(M31:O31)</f>
        <v>11</v>
      </c>
      <c r="H15" s="245">
        <f>SUM(P31:R31)</f>
        <v>66</v>
      </c>
      <c r="I15" s="244">
        <f>SUM(S31:U31)</f>
        <v>23</v>
      </c>
      <c r="K15" t="s">
        <v>16</v>
      </c>
      <c r="M15">
        <v>7</v>
      </c>
      <c r="N15">
        <v>10</v>
      </c>
      <c r="O15" t="s">
        <v>137</v>
      </c>
      <c r="P15" t="s">
        <v>137</v>
      </c>
      <c r="Q15">
        <v>44</v>
      </c>
      <c r="R15">
        <v>1</v>
      </c>
      <c r="S15">
        <v>15</v>
      </c>
      <c r="T15">
        <v>22</v>
      </c>
      <c r="U15">
        <v>1</v>
      </c>
      <c r="V15">
        <v>100</v>
      </c>
    </row>
    <row r="16" spans="2:22">
      <c r="B16" t="s">
        <v>33</v>
      </c>
      <c r="C16">
        <v>70.48</v>
      </c>
      <c r="D16">
        <v>17.53</v>
      </c>
      <c r="E16">
        <v>11.99</v>
      </c>
      <c r="G16" s="244">
        <f>SUM(M32:O32)</f>
        <v>68</v>
      </c>
      <c r="H16" s="244">
        <f>SUM(P32:R32)</f>
        <v>17</v>
      </c>
      <c r="I16" s="244">
        <f>SUM(S32:U32)</f>
        <v>15</v>
      </c>
      <c r="K16" t="s">
        <v>17</v>
      </c>
      <c r="M16">
        <v>11</v>
      </c>
      <c r="N16">
        <v>18</v>
      </c>
      <c r="O16" t="s">
        <v>137</v>
      </c>
      <c r="P16" t="s">
        <v>140</v>
      </c>
      <c r="Q16">
        <v>42</v>
      </c>
      <c r="R16" t="s">
        <v>141</v>
      </c>
      <c r="S16" t="s">
        <v>139</v>
      </c>
      <c r="T16">
        <v>28</v>
      </c>
      <c r="U16">
        <v>1</v>
      </c>
      <c r="V16">
        <v>100</v>
      </c>
    </row>
    <row r="17" spans="2:22">
      <c r="B17" t="s">
        <v>50</v>
      </c>
      <c r="C17">
        <v>5.88</v>
      </c>
      <c r="D17">
        <v>32.47</v>
      </c>
      <c r="E17">
        <v>61.65</v>
      </c>
      <c r="G17" s="244">
        <f>SUM(L51:O51)</f>
        <v>15</v>
      </c>
      <c r="H17" s="244">
        <f>SUM(P51:R51)</f>
        <v>34</v>
      </c>
      <c r="I17" s="244">
        <f>SUM(S51:U51)</f>
        <v>54</v>
      </c>
      <c r="K17" t="s">
        <v>18</v>
      </c>
      <c r="M17">
        <v>3</v>
      </c>
      <c r="N17">
        <v>11</v>
      </c>
      <c r="O17" t="s">
        <v>137</v>
      </c>
      <c r="P17">
        <v>49</v>
      </c>
      <c r="Q17">
        <v>3</v>
      </c>
      <c r="R17">
        <v>8</v>
      </c>
      <c r="S17">
        <v>10</v>
      </c>
      <c r="T17">
        <v>16</v>
      </c>
      <c r="U17">
        <v>1</v>
      </c>
      <c r="V17">
        <v>100</v>
      </c>
    </row>
    <row r="18" spans="2:22">
      <c r="B18" t="s">
        <v>35</v>
      </c>
      <c r="C18">
        <v>16</v>
      </c>
      <c r="D18">
        <v>56.47</v>
      </c>
      <c r="E18">
        <v>27.53</v>
      </c>
      <c r="G18" s="244">
        <f>SUM(K34:M34)</f>
        <v>17</v>
      </c>
      <c r="H18" s="244">
        <f>SUM(N34:P34)</f>
        <v>59</v>
      </c>
      <c r="I18" s="244">
        <f>SUM(Q34:S34)</f>
        <v>24</v>
      </c>
      <c r="K18" t="s">
        <v>19</v>
      </c>
      <c r="M18">
        <v>24</v>
      </c>
      <c r="N18">
        <v>11</v>
      </c>
      <c r="O18" t="s">
        <v>140</v>
      </c>
      <c r="P18">
        <v>6</v>
      </c>
      <c r="Q18">
        <v>26</v>
      </c>
      <c r="R18">
        <v>9</v>
      </c>
      <c r="S18">
        <v>7</v>
      </c>
      <c r="T18">
        <v>17</v>
      </c>
      <c r="U18" t="s">
        <v>141</v>
      </c>
      <c r="V18">
        <v>100</v>
      </c>
    </row>
    <row r="19" spans="2:22">
      <c r="B19" t="s">
        <v>36</v>
      </c>
      <c r="C19">
        <v>49.34</v>
      </c>
      <c r="D19">
        <v>19.89</v>
      </c>
      <c r="E19">
        <v>30.77</v>
      </c>
      <c r="G19" s="244">
        <f>SUM(K35:M35)</f>
        <v>47</v>
      </c>
      <c r="H19" s="244">
        <f>SUM(N35:P35)</f>
        <v>22</v>
      </c>
      <c r="I19" s="244">
        <f>SUM(Q35:S35)</f>
        <v>31</v>
      </c>
      <c r="K19" t="s">
        <v>20</v>
      </c>
      <c r="M19">
        <v>1</v>
      </c>
      <c r="N19">
        <v>17</v>
      </c>
      <c r="O19" t="s">
        <v>137</v>
      </c>
      <c r="P19">
        <v>30</v>
      </c>
      <c r="Q19">
        <v>29</v>
      </c>
      <c r="R19">
        <v>2</v>
      </c>
      <c r="S19">
        <v>1</v>
      </c>
      <c r="T19">
        <v>19</v>
      </c>
      <c r="U19" t="s">
        <v>141</v>
      </c>
      <c r="V19">
        <v>100</v>
      </c>
    </row>
    <row r="20" spans="2:22">
      <c r="B20" t="s">
        <v>37</v>
      </c>
      <c r="C20">
        <v>11.32</v>
      </c>
      <c r="D20">
        <v>49.28</v>
      </c>
      <c r="E20">
        <v>39.4</v>
      </c>
      <c r="G20" s="244">
        <f>SUM(M36:O36)</f>
        <v>13</v>
      </c>
      <c r="H20" s="244">
        <f>SUM(P36:R36)</f>
        <v>53</v>
      </c>
      <c r="I20" s="244">
        <f>SUM(S36:U36)</f>
        <v>34</v>
      </c>
      <c r="K20" t="s">
        <v>21</v>
      </c>
      <c r="M20">
        <v>2</v>
      </c>
      <c r="N20">
        <v>26</v>
      </c>
      <c r="O20">
        <v>6</v>
      </c>
      <c r="P20">
        <v>14</v>
      </c>
      <c r="Q20">
        <v>11</v>
      </c>
      <c r="R20">
        <v>9</v>
      </c>
      <c r="S20">
        <v>4</v>
      </c>
      <c r="T20">
        <v>28</v>
      </c>
      <c r="U20">
        <v>1</v>
      </c>
      <c r="V20">
        <v>100</v>
      </c>
    </row>
    <row r="21" spans="2:22">
      <c r="B21" t="s">
        <v>38</v>
      </c>
      <c r="C21">
        <v>14.7</v>
      </c>
      <c r="D21">
        <v>47.58</v>
      </c>
      <c r="E21">
        <v>37.72</v>
      </c>
      <c r="G21" s="244">
        <f>SUM(M37:O37)</f>
        <v>14</v>
      </c>
      <c r="H21" s="244">
        <f>SUM(P37:R37)</f>
        <v>51</v>
      </c>
      <c r="I21" s="244">
        <f>SUM(S37:U37)</f>
        <v>35</v>
      </c>
      <c r="K21" t="s">
        <v>22</v>
      </c>
      <c r="M21">
        <v>11</v>
      </c>
      <c r="N21">
        <v>15</v>
      </c>
      <c r="O21" t="s">
        <v>141</v>
      </c>
      <c r="P21" t="s">
        <v>140</v>
      </c>
      <c r="Q21">
        <v>24</v>
      </c>
      <c r="R21">
        <v>12</v>
      </c>
      <c r="S21">
        <v>16</v>
      </c>
      <c r="T21">
        <v>21</v>
      </c>
      <c r="U21">
        <v>1</v>
      </c>
      <c r="V21">
        <v>100</v>
      </c>
    </row>
    <row r="22" spans="2:22">
      <c r="B22" t="s">
        <v>40</v>
      </c>
      <c r="C22">
        <v>32.67</v>
      </c>
      <c r="D22">
        <v>30.46</v>
      </c>
      <c r="E22">
        <v>36.869999999999997</v>
      </c>
      <c r="G22" s="244">
        <f>SUM(M39:O39)</f>
        <v>25</v>
      </c>
      <c r="H22" s="244">
        <f>SUM(P39:R39)</f>
        <v>37</v>
      </c>
      <c r="I22" s="244">
        <f>SUM(S39:U39)</f>
        <v>38</v>
      </c>
      <c r="K22" t="s">
        <v>23</v>
      </c>
      <c r="M22">
        <v>11</v>
      </c>
      <c r="N22">
        <v>7</v>
      </c>
      <c r="O22" t="s">
        <v>137</v>
      </c>
      <c r="P22">
        <v>9</v>
      </c>
      <c r="Q22">
        <v>28</v>
      </c>
      <c r="R22" t="s">
        <v>137</v>
      </c>
      <c r="S22">
        <v>15</v>
      </c>
      <c r="T22">
        <v>30</v>
      </c>
      <c r="U22">
        <v>1</v>
      </c>
      <c r="V22">
        <v>100</v>
      </c>
    </row>
    <row r="23" spans="2:22">
      <c r="G23" s="244"/>
      <c r="H23" s="244"/>
      <c r="I23" s="244"/>
      <c r="K23" t="s">
        <v>24</v>
      </c>
      <c r="M23">
        <v>12</v>
      </c>
      <c r="N23">
        <v>33</v>
      </c>
      <c r="O23">
        <v>1</v>
      </c>
      <c r="P23">
        <v>7</v>
      </c>
      <c r="Q23">
        <v>32</v>
      </c>
      <c r="R23">
        <v>1</v>
      </c>
      <c r="S23" t="s">
        <v>141</v>
      </c>
      <c r="T23">
        <v>14</v>
      </c>
      <c r="U23" t="s">
        <v>141</v>
      </c>
      <c r="V23">
        <v>100</v>
      </c>
    </row>
    <row r="24" spans="2:22">
      <c r="B24" t="s">
        <v>123</v>
      </c>
      <c r="C24">
        <v>21.53</v>
      </c>
      <c r="D24">
        <v>43.16</v>
      </c>
      <c r="E24">
        <v>35.31</v>
      </c>
      <c r="G24" s="244"/>
      <c r="H24" s="244"/>
      <c r="I24" s="244"/>
      <c r="K24" t="s">
        <v>25</v>
      </c>
      <c r="M24" t="s">
        <v>140</v>
      </c>
      <c r="N24" t="s">
        <v>140</v>
      </c>
      <c r="O24" t="s">
        <v>140</v>
      </c>
      <c r="P24" t="s">
        <v>140</v>
      </c>
      <c r="Q24">
        <v>55</v>
      </c>
      <c r="R24" t="s">
        <v>137</v>
      </c>
      <c r="S24">
        <v>19</v>
      </c>
      <c r="T24">
        <v>25</v>
      </c>
      <c r="U24" t="s">
        <v>139</v>
      </c>
      <c r="V24">
        <v>100</v>
      </c>
    </row>
    <row r="25" spans="2:22">
      <c r="G25" s="244"/>
      <c r="H25" s="244"/>
      <c r="I25" s="244"/>
      <c r="K25" t="s">
        <v>26</v>
      </c>
      <c r="M25">
        <v>9</v>
      </c>
      <c r="N25">
        <v>11</v>
      </c>
      <c r="O25" t="s">
        <v>137</v>
      </c>
      <c r="P25">
        <v>20</v>
      </c>
      <c r="Q25">
        <v>21</v>
      </c>
      <c r="R25" t="s">
        <v>137</v>
      </c>
      <c r="S25">
        <v>12</v>
      </c>
      <c r="T25">
        <v>24</v>
      </c>
      <c r="U25">
        <v>3</v>
      </c>
      <c r="V25">
        <v>100</v>
      </c>
    </row>
    <row r="26" spans="2:22">
      <c r="G26" s="244"/>
      <c r="H26" s="244"/>
      <c r="I26" s="244"/>
      <c r="K26" t="s">
        <v>27</v>
      </c>
      <c r="M26">
        <v>10</v>
      </c>
      <c r="N26">
        <v>7</v>
      </c>
      <c r="O26">
        <v>5</v>
      </c>
      <c r="P26">
        <v>18</v>
      </c>
      <c r="Q26">
        <v>20</v>
      </c>
      <c r="R26">
        <v>4</v>
      </c>
      <c r="S26">
        <v>15</v>
      </c>
      <c r="T26">
        <v>18</v>
      </c>
      <c r="U26">
        <v>2</v>
      </c>
      <c r="V26">
        <v>100</v>
      </c>
    </row>
    <row r="27" spans="2:22">
      <c r="C27" s="237" t="s">
        <v>148</v>
      </c>
      <c r="D27" s="237" t="s">
        <v>147</v>
      </c>
      <c r="E27" s="237" t="s">
        <v>122</v>
      </c>
      <c r="G27" s="244"/>
      <c r="H27" s="244"/>
      <c r="I27" s="244"/>
      <c r="K27" t="s">
        <v>28</v>
      </c>
      <c r="M27">
        <v>42</v>
      </c>
      <c r="N27">
        <v>22</v>
      </c>
      <c r="O27" t="s">
        <v>137</v>
      </c>
      <c r="P27">
        <v>6</v>
      </c>
      <c r="Q27">
        <v>13</v>
      </c>
      <c r="R27" t="s">
        <v>137</v>
      </c>
      <c r="S27">
        <v>1</v>
      </c>
      <c r="T27">
        <v>16</v>
      </c>
      <c r="U27" t="s">
        <v>139</v>
      </c>
      <c r="V27">
        <v>100</v>
      </c>
    </row>
    <row r="28" spans="2:22">
      <c r="B28" s="237" t="s">
        <v>26</v>
      </c>
      <c r="C28">
        <v>10.59</v>
      </c>
      <c r="D28">
        <v>44.7</v>
      </c>
      <c r="E28">
        <v>44.71</v>
      </c>
      <c r="G28" s="244">
        <f>SUM(M25:O25)</f>
        <v>20</v>
      </c>
      <c r="H28" s="244">
        <f>SUM(P25:R25)</f>
        <v>41</v>
      </c>
      <c r="I28" s="244">
        <f>SUM(S25:U25)</f>
        <v>39</v>
      </c>
      <c r="K28" t="s">
        <v>29</v>
      </c>
      <c r="M28">
        <v>8</v>
      </c>
      <c r="N28">
        <v>19</v>
      </c>
      <c r="O28" t="s">
        <v>142</v>
      </c>
      <c r="P28">
        <v>15</v>
      </c>
      <c r="Q28">
        <v>23</v>
      </c>
      <c r="R28">
        <v>3</v>
      </c>
      <c r="S28">
        <v>3</v>
      </c>
      <c r="T28">
        <v>29</v>
      </c>
      <c r="U28">
        <v>1</v>
      </c>
      <c r="V28">
        <v>100</v>
      </c>
    </row>
    <row r="29" spans="2:22">
      <c r="K29" t="s">
        <v>30</v>
      </c>
      <c r="M29" t="s">
        <v>138</v>
      </c>
      <c r="N29">
        <v>20</v>
      </c>
      <c r="O29">
        <v>7</v>
      </c>
      <c r="P29">
        <v>12</v>
      </c>
      <c r="Q29">
        <v>9</v>
      </c>
      <c r="R29">
        <v>11</v>
      </c>
      <c r="S29">
        <v>16</v>
      </c>
      <c r="T29">
        <v>24</v>
      </c>
      <c r="U29" t="s">
        <v>139</v>
      </c>
      <c r="V29">
        <v>100</v>
      </c>
    </row>
    <row r="30" spans="2:22">
      <c r="K30" t="s">
        <v>31</v>
      </c>
      <c r="M30" t="s">
        <v>141</v>
      </c>
      <c r="N30">
        <v>19</v>
      </c>
      <c r="O30" t="s">
        <v>137</v>
      </c>
      <c r="P30">
        <v>30</v>
      </c>
      <c r="Q30">
        <v>10</v>
      </c>
      <c r="R30">
        <v>3</v>
      </c>
      <c r="S30">
        <v>2</v>
      </c>
      <c r="T30">
        <v>34</v>
      </c>
      <c r="U30">
        <v>1</v>
      </c>
      <c r="V30">
        <v>100</v>
      </c>
    </row>
    <row r="31" spans="2:22">
      <c r="K31" t="s">
        <v>32</v>
      </c>
      <c r="M31" t="s">
        <v>138</v>
      </c>
      <c r="N31">
        <v>11</v>
      </c>
      <c r="O31" t="s">
        <v>137</v>
      </c>
      <c r="P31">
        <v>31</v>
      </c>
      <c r="Q31">
        <v>31</v>
      </c>
      <c r="R31">
        <v>4</v>
      </c>
      <c r="S31" t="s">
        <v>139</v>
      </c>
      <c r="T31">
        <v>23</v>
      </c>
      <c r="U31" t="s">
        <v>139</v>
      </c>
      <c r="V31">
        <v>100</v>
      </c>
    </row>
    <row r="32" spans="2:22">
      <c r="K32" t="s">
        <v>33</v>
      </c>
      <c r="M32">
        <v>49</v>
      </c>
      <c r="N32">
        <v>19</v>
      </c>
      <c r="O32" t="s">
        <v>140</v>
      </c>
      <c r="P32" t="s">
        <v>140</v>
      </c>
      <c r="Q32">
        <v>16</v>
      </c>
      <c r="R32">
        <v>1</v>
      </c>
      <c r="S32" t="s">
        <v>139</v>
      </c>
      <c r="T32">
        <v>14</v>
      </c>
      <c r="U32">
        <v>1</v>
      </c>
      <c r="V32">
        <v>100</v>
      </c>
    </row>
    <row r="33" spans="9:22">
      <c r="I33" t="s">
        <v>34</v>
      </c>
      <c r="K33">
        <v>1</v>
      </c>
      <c r="L33">
        <v>8</v>
      </c>
      <c r="M33" t="s">
        <v>142</v>
      </c>
      <c r="N33">
        <v>35</v>
      </c>
      <c r="O33">
        <v>39</v>
      </c>
      <c r="P33" t="s">
        <v>140</v>
      </c>
      <c r="Q33">
        <v>1</v>
      </c>
      <c r="R33">
        <v>16</v>
      </c>
      <c r="S33" t="s">
        <v>141</v>
      </c>
      <c r="T33">
        <v>100</v>
      </c>
    </row>
    <row r="34" spans="9:22">
      <c r="I34" t="s">
        <v>35</v>
      </c>
      <c r="K34">
        <v>2</v>
      </c>
      <c r="L34">
        <v>15</v>
      </c>
      <c r="M34" t="s">
        <v>137</v>
      </c>
      <c r="N34">
        <v>26</v>
      </c>
      <c r="O34">
        <v>33</v>
      </c>
      <c r="P34" t="s">
        <v>137</v>
      </c>
      <c r="Q34">
        <v>11</v>
      </c>
      <c r="R34">
        <v>11</v>
      </c>
      <c r="S34">
        <v>2</v>
      </c>
      <c r="T34">
        <v>100</v>
      </c>
    </row>
    <row r="35" spans="9:22">
      <c r="I35" t="s">
        <v>36</v>
      </c>
      <c r="K35">
        <v>19</v>
      </c>
      <c r="L35">
        <v>28</v>
      </c>
      <c r="M35" t="s">
        <v>137</v>
      </c>
      <c r="N35">
        <v>8</v>
      </c>
      <c r="O35">
        <v>14</v>
      </c>
      <c r="P35" t="s">
        <v>141</v>
      </c>
      <c r="Q35">
        <v>9</v>
      </c>
      <c r="R35">
        <v>21</v>
      </c>
      <c r="S35">
        <v>1</v>
      </c>
      <c r="T35">
        <v>100</v>
      </c>
    </row>
    <row r="36" spans="9:22">
      <c r="K36" t="s">
        <v>37</v>
      </c>
      <c r="M36">
        <v>4</v>
      </c>
      <c r="N36">
        <v>9</v>
      </c>
      <c r="O36" t="s">
        <v>137</v>
      </c>
      <c r="P36" t="s">
        <v>140</v>
      </c>
      <c r="Q36">
        <v>46</v>
      </c>
      <c r="R36">
        <v>7</v>
      </c>
      <c r="S36">
        <v>9</v>
      </c>
      <c r="T36">
        <v>25</v>
      </c>
      <c r="U36" t="s">
        <v>139</v>
      </c>
      <c r="V36">
        <v>100</v>
      </c>
    </row>
    <row r="37" spans="9:22">
      <c r="K37" t="s">
        <v>38</v>
      </c>
      <c r="M37">
        <v>3</v>
      </c>
      <c r="N37">
        <v>9</v>
      </c>
      <c r="O37">
        <v>2</v>
      </c>
      <c r="P37">
        <v>40</v>
      </c>
      <c r="Q37">
        <v>5</v>
      </c>
      <c r="R37">
        <v>6</v>
      </c>
      <c r="S37">
        <v>11</v>
      </c>
      <c r="T37">
        <v>21</v>
      </c>
      <c r="U37">
        <v>3</v>
      </c>
      <c r="V37">
        <v>100</v>
      </c>
    </row>
    <row r="38" spans="9:22">
      <c r="K38" t="s">
        <v>39</v>
      </c>
      <c r="M38">
        <v>58</v>
      </c>
      <c r="N38">
        <v>11</v>
      </c>
      <c r="O38" t="s">
        <v>137</v>
      </c>
      <c r="P38">
        <v>8</v>
      </c>
      <c r="Q38">
        <v>10</v>
      </c>
      <c r="R38" t="s">
        <v>137</v>
      </c>
      <c r="S38" t="s">
        <v>139</v>
      </c>
      <c r="T38">
        <v>13</v>
      </c>
      <c r="U38" t="s">
        <v>139</v>
      </c>
      <c r="V38">
        <v>100</v>
      </c>
    </row>
    <row r="39" spans="9:22">
      <c r="K39" t="s">
        <v>40</v>
      </c>
      <c r="M39" t="s">
        <v>141</v>
      </c>
      <c r="N39">
        <v>11</v>
      </c>
      <c r="O39">
        <v>14</v>
      </c>
      <c r="P39">
        <v>30</v>
      </c>
      <c r="Q39">
        <v>7</v>
      </c>
      <c r="R39" t="s">
        <v>141</v>
      </c>
      <c r="S39">
        <v>10</v>
      </c>
      <c r="T39">
        <v>27</v>
      </c>
      <c r="U39">
        <v>1</v>
      </c>
      <c r="V39">
        <v>100</v>
      </c>
    </row>
    <row r="40" spans="9:22">
      <c r="K40" t="s">
        <v>41</v>
      </c>
      <c r="M40">
        <v>4</v>
      </c>
      <c r="N40">
        <v>7</v>
      </c>
      <c r="O40" t="s">
        <v>140</v>
      </c>
      <c r="P40" t="s">
        <v>140</v>
      </c>
      <c r="Q40">
        <v>47</v>
      </c>
      <c r="R40" t="s">
        <v>140</v>
      </c>
      <c r="S40">
        <v>10</v>
      </c>
      <c r="T40">
        <v>30</v>
      </c>
      <c r="U40">
        <v>1</v>
      </c>
      <c r="V40">
        <v>100</v>
      </c>
    </row>
    <row r="41" spans="9:22">
      <c r="M41" t="s">
        <v>68</v>
      </c>
      <c r="P41" t="s">
        <v>143</v>
      </c>
      <c r="S41" t="s">
        <v>144</v>
      </c>
    </row>
    <row r="42" spans="9:22">
      <c r="K42" t="s">
        <v>42</v>
      </c>
      <c r="N42">
        <v>26</v>
      </c>
      <c r="Q42">
        <v>44</v>
      </c>
      <c r="T42">
        <v>30</v>
      </c>
    </row>
    <row r="43" spans="9:22">
      <c r="K43" t="s">
        <v>43</v>
      </c>
      <c r="N43">
        <v>25</v>
      </c>
      <c r="Q43">
        <v>48</v>
      </c>
      <c r="T43">
        <v>28</v>
      </c>
    </row>
    <row r="45" spans="9:22">
      <c r="K45" t="s">
        <v>44</v>
      </c>
    </row>
    <row r="46" spans="9:22">
      <c r="K46" t="s">
        <v>45</v>
      </c>
      <c r="L46">
        <v>1</v>
      </c>
      <c r="M46">
        <v>44</v>
      </c>
      <c r="N46">
        <v>14</v>
      </c>
      <c r="O46" t="s">
        <v>137</v>
      </c>
      <c r="P46">
        <v>28</v>
      </c>
      <c r="Q46" t="s">
        <v>140</v>
      </c>
      <c r="R46" t="s">
        <v>137</v>
      </c>
      <c r="S46" t="s">
        <v>139</v>
      </c>
      <c r="T46">
        <v>14</v>
      </c>
      <c r="U46" t="s">
        <v>139</v>
      </c>
      <c r="V46">
        <v>100</v>
      </c>
    </row>
    <row r="47" spans="9:22">
      <c r="K47" t="s">
        <v>46</v>
      </c>
      <c r="M47">
        <v>45</v>
      </c>
      <c r="N47">
        <v>14</v>
      </c>
      <c r="O47" t="s">
        <v>140</v>
      </c>
      <c r="P47" t="s">
        <v>140</v>
      </c>
      <c r="Q47">
        <v>30</v>
      </c>
      <c r="R47" t="s">
        <v>137</v>
      </c>
      <c r="S47" t="s">
        <v>139</v>
      </c>
      <c r="T47">
        <v>11</v>
      </c>
      <c r="U47" t="s">
        <v>139</v>
      </c>
      <c r="V47">
        <v>100</v>
      </c>
    </row>
    <row r="48" spans="9:22">
      <c r="K48" t="s">
        <v>47</v>
      </c>
      <c r="L48">
        <v>2</v>
      </c>
      <c r="M48">
        <v>42</v>
      </c>
      <c r="N48">
        <v>40</v>
      </c>
      <c r="O48" t="s">
        <v>8</v>
      </c>
      <c r="P48">
        <v>3</v>
      </c>
      <c r="Q48">
        <v>10</v>
      </c>
      <c r="R48" t="s">
        <v>8</v>
      </c>
      <c r="S48">
        <v>3</v>
      </c>
      <c r="T48">
        <v>1</v>
      </c>
      <c r="U48" t="s">
        <v>141</v>
      </c>
      <c r="V48">
        <v>100</v>
      </c>
    </row>
    <row r="49" spans="11:22">
      <c r="K49" t="s">
        <v>48</v>
      </c>
      <c r="M49" t="s">
        <v>8</v>
      </c>
      <c r="N49" t="s">
        <v>8</v>
      </c>
      <c r="O49" t="s">
        <v>8</v>
      </c>
      <c r="P49" t="s">
        <v>8</v>
      </c>
      <c r="Q49" t="s">
        <v>8</v>
      </c>
      <c r="R49" t="s">
        <v>8</v>
      </c>
      <c r="S49" t="s">
        <v>8</v>
      </c>
      <c r="T49" t="s">
        <v>8</v>
      </c>
      <c r="U49" t="s">
        <v>8</v>
      </c>
      <c r="V49" t="s">
        <v>8</v>
      </c>
    </row>
    <row r="50" spans="11:22">
      <c r="K50" t="s">
        <v>49</v>
      </c>
      <c r="L50">
        <v>3</v>
      </c>
      <c r="M50">
        <v>61</v>
      </c>
      <c r="N50">
        <v>15</v>
      </c>
      <c r="O50" t="s">
        <v>137</v>
      </c>
      <c r="P50">
        <v>19</v>
      </c>
      <c r="Q50" t="s">
        <v>140</v>
      </c>
      <c r="R50" t="s">
        <v>137</v>
      </c>
      <c r="S50" t="s">
        <v>139</v>
      </c>
      <c r="T50">
        <v>5</v>
      </c>
      <c r="U50" t="s">
        <v>139</v>
      </c>
      <c r="V50">
        <v>100</v>
      </c>
    </row>
    <row r="51" spans="11:22">
      <c r="K51" t="s">
        <v>50</v>
      </c>
      <c r="L51">
        <v>4</v>
      </c>
      <c r="M51">
        <v>3</v>
      </c>
      <c r="N51">
        <v>8</v>
      </c>
      <c r="O51" t="s">
        <v>142</v>
      </c>
      <c r="P51">
        <v>16</v>
      </c>
      <c r="Q51">
        <v>18</v>
      </c>
      <c r="R51" t="s">
        <v>142</v>
      </c>
      <c r="S51">
        <v>34</v>
      </c>
      <c r="T51">
        <v>20</v>
      </c>
      <c r="U51" t="s">
        <v>141</v>
      </c>
      <c r="V51">
        <v>100</v>
      </c>
    </row>
    <row r="52" spans="11:22">
      <c r="K52" t="s">
        <v>51</v>
      </c>
      <c r="L52">
        <v>5</v>
      </c>
      <c r="M52">
        <v>54</v>
      </c>
      <c r="N52">
        <v>15</v>
      </c>
      <c r="O52" t="s">
        <v>137</v>
      </c>
      <c r="P52">
        <v>15</v>
      </c>
      <c r="Q52" t="s">
        <v>140</v>
      </c>
      <c r="R52" t="s">
        <v>137</v>
      </c>
      <c r="S52" t="s">
        <v>139</v>
      </c>
      <c r="T52">
        <v>16</v>
      </c>
      <c r="U52" t="s">
        <v>139</v>
      </c>
      <c r="V52">
        <v>100</v>
      </c>
    </row>
    <row r="53" spans="11:22">
      <c r="K53" t="s">
        <v>52</v>
      </c>
      <c r="L53">
        <v>3</v>
      </c>
      <c r="M53">
        <v>36</v>
      </c>
      <c r="N53">
        <v>36</v>
      </c>
      <c r="O53" t="s">
        <v>137</v>
      </c>
      <c r="P53">
        <v>23</v>
      </c>
      <c r="Q53" t="s">
        <v>140</v>
      </c>
      <c r="R53" t="s">
        <v>137</v>
      </c>
      <c r="S53" t="s">
        <v>139</v>
      </c>
      <c r="T53">
        <v>5</v>
      </c>
      <c r="U53" t="s">
        <v>139</v>
      </c>
      <c r="V53">
        <v>100</v>
      </c>
    </row>
    <row r="54" spans="11:22">
      <c r="K54" t="s">
        <v>145</v>
      </c>
      <c r="N54">
        <v>41</v>
      </c>
      <c r="Q54">
        <v>33</v>
      </c>
      <c r="T54">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1"/>
  <dimension ref="A1:D48"/>
  <sheetViews>
    <sheetView topLeftCell="A4" workbookViewId="0">
      <selection activeCell="B35" sqref="B35"/>
    </sheetView>
  </sheetViews>
  <sheetFormatPr defaultRowHeight="12.75"/>
  <cols>
    <col min="1" max="1" width="26.28515625" style="258" customWidth="1"/>
    <col min="2" max="2" width="9.140625" style="258"/>
    <col min="3" max="4" width="9.140625" style="294"/>
    <col min="5" max="256" width="9.140625" style="258"/>
    <col min="257" max="257" width="26.28515625" style="258" customWidth="1"/>
    <col min="258" max="512" width="9.140625" style="258"/>
    <col min="513" max="513" width="26.28515625" style="258" customWidth="1"/>
    <col min="514" max="768" width="9.140625" style="258"/>
    <col min="769" max="769" width="26.28515625" style="258" customWidth="1"/>
    <col min="770" max="1024" width="9.140625" style="258"/>
    <col min="1025" max="1025" width="26.28515625" style="258" customWidth="1"/>
    <col min="1026" max="1280" width="9.140625" style="258"/>
    <col min="1281" max="1281" width="26.28515625" style="258" customWidth="1"/>
    <col min="1282" max="1536" width="9.140625" style="258"/>
    <col min="1537" max="1537" width="26.28515625" style="258" customWidth="1"/>
    <col min="1538" max="1792" width="9.140625" style="258"/>
    <col min="1793" max="1793" width="26.28515625" style="258" customWidth="1"/>
    <col min="1794" max="2048" width="9.140625" style="258"/>
    <col min="2049" max="2049" width="26.28515625" style="258" customWidth="1"/>
    <col min="2050" max="2304" width="9.140625" style="258"/>
    <col min="2305" max="2305" width="26.28515625" style="258" customWidth="1"/>
    <col min="2306" max="2560" width="9.140625" style="258"/>
    <col min="2561" max="2561" width="26.28515625" style="258" customWidth="1"/>
    <col min="2562" max="2816" width="9.140625" style="258"/>
    <col min="2817" max="2817" width="26.28515625" style="258" customWidth="1"/>
    <col min="2818" max="3072" width="9.140625" style="258"/>
    <col min="3073" max="3073" width="26.28515625" style="258" customWidth="1"/>
    <col min="3074" max="3328" width="9.140625" style="258"/>
    <col min="3329" max="3329" width="26.28515625" style="258" customWidth="1"/>
    <col min="3330" max="3584" width="9.140625" style="258"/>
    <col min="3585" max="3585" width="26.28515625" style="258" customWidth="1"/>
    <col min="3586" max="3840" width="9.140625" style="258"/>
    <col min="3841" max="3841" width="26.28515625" style="258" customWidth="1"/>
    <col min="3842" max="4096" width="9.140625" style="258"/>
    <col min="4097" max="4097" width="26.28515625" style="258" customWidth="1"/>
    <col min="4098" max="4352" width="9.140625" style="258"/>
    <col min="4353" max="4353" width="26.28515625" style="258" customWidth="1"/>
    <col min="4354" max="4608" width="9.140625" style="258"/>
    <col min="4609" max="4609" width="26.28515625" style="258" customWidth="1"/>
    <col min="4610" max="4864" width="9.140625" style="258"/>
    <col min="4865" max="4865" width="26.28515625" style="258" customWidth="1"/>
    <col min="4866" max="5120" width="9.140625" style="258"/>
    <col min="5121" max="5121" width="26.28515625" style="258" customWidth="1"/>
    <col min="5122" max="5376" width="9.140625" style="258"/>
    <col min="5377" max="5377" width="26.28515625" style="258" customWidth="1"/>
    <col min="5378" max="5632" width="9.140625" style="258"/>
    <col min="5633" max="5633" width="26.28515625" style="258" customWidth="1"/>
    <col min="5634" max="5888" width="9.140625" style="258"/>
    <col min="5889" max="5889" width="26.28515625" style="258" customWidth="1"/>
    <col min="5890" max="6144" width="9.140625" style="258"/>
    <col min="6145" max="6145" width="26.28515625" style="258" customWidth="1"/>
    <col min="6146" max="6400" width="9.140625" style="258"/>
    <col min="6401" max="6401" width="26.28515625" style="258" customWidth="1"/>
    <col min="6402" max="6656" width="9.140625" style="258"/>
    <col min="6657" max="6657" width="26.28515625" style="258" customWidth="1"/>
    <col min="6658" max="6912" width="9.140625" style="258"/>
    <col min="6913" max="6913" width="26.28515625" style="258" customWidth="1"/>
    <col min="6914" max="7168" width="9.140625" style="258"/>
    <col min="7169" max="7169" width="26.28515625" style="258" customWidth="1"/>
    <col min="7170" max="7424" width="9.140625" style="258"/>
    <col min="7425" max="7425" width="26.28515625" style="258" customWidth="1"/>
    <col min="7426" max="7680" width="9.140625" style="258"/>
    <col min="7681" max="7681" width="26.28515625" style="258" customWidth="1"/>
    <col min="7682" max="7936" width="9.140625" style="258"/>
    <col min="7937" max="7937" width="26.28515625" style="258" customWidth="1"/>
    <col min="7938" max="8192" width="9.140625" style="258"/>
    <col min="8193" max="8193" width="26.28515625" style="258" customWidth="1"/>
    <col min="8194" max="8448" width="9.140625" style="258"/>
    <col min="8449" max="8449" width="26.28515625" style="258" customWidth="1"/>
    <col min="8450" max="8704" width="9.140625" style="258"/>
    <col min="8705" max="8705" width="26.28515625" style="258" customWidth="1"/>
    <col min="8706" max="8960" width="9.140625" style="258"/>
    <col min="8961" max="8961" width="26.28515625" style="258" customWidth="1"/>
    <col min="8962" max="9216" width="9.140625" style="258"/>
    <col min="9217" max="9217" width="26.28515625" style="258" customWidth="1"/>
    <col min="9218" max="9472" width="9.140625" style="258"/>
    <col min="9473" max="9473" width="26.28515625" style="258" customWidth="1"/>
    <col min="9474" max="9728" width="9.140625" style="258"/>
    <col min="9729" max="9729" width="26.28515625" style="258" customWidth="1"/>
    <col min="9730" max="9984" width="9.140625" style="258"/>
    <col min="9985" max="9985" width="26.28515625" style="258" customWidth="1"/>
    <col min="9986" max="10240" width="9.140625" style="258"/>
    <col min="10241" max="10241" width="26.28515625" style="258" customWidth="1"/>
    <col min="10242" max="10496" width="9.140625" style="258"/>
    <col min="10497" max="10497" width="26.28515625" style="258" customWidth="1"/>
    <col min="10498" max="10752" width="9.140625" style="258"/>
    <col min="10753" max="10753" width="26.28515625" style="258" customWidth="1"/>
    <col min="10754" max="11008" width="9.140625" style="258"/>
    <col min="11009" max="11009" width="26.28515625" style="258" customWidth="1"/>
    <col min="11010" max="11264" width="9.140625" style="258"/>
    <col min="11265" max="11265" width="26.28515625" style="258" customWidth="1"/>
    <col min="11266" max="11520" width="9.140625" style="258"/>
    <col min="11521" max="11521" width="26.28515625" style="258" customWidth="1"/>
    <col min="11522" max="11776" width="9.140625" style="258"/>
    <col min="11777" max="11777" width="26.28515625" style="258" customWidth="1"/>
    <col min="11778" max="12032" width="9.140625" style="258"/>
    <col min="12033" max="12033" width="26.28515625" style="258" customWidth="1"/>
    <col min="12034" max="12288" width="9.140625" style="258"/>
    <col min="12289" max="12289" width="26.28515625" style="258" customWidth="1"/>
    <col min="12290" max="12544" width="9.140625" style="258"/>
    <col min="12545" max="12545" width="26.28515625" style="258" customWidth="1"/>
    <col min="12546" max="12800" width="9.140625" style="258"/>
    <col min="12801" max="12801" width="26.28515625" style="258" customWidth="1"/>
    <col min="12802" max="13056" width="9.140625" style="258"/>
    <col min="13057" max="13057" width="26.28515625" style="258" customWidth="1"/>
    <col min="13058" max="13312" width="9.140625" style="258"/>
    <col min="13313" max="13313" width="26.28515625" style="258" customWidth="1"/>
    <col min="13314" max="13568" width="9.140625" style="258"/>
    <col min="13569" max="13569" width="26.28515625" style="258" customWidth="1"/>
    <col min="13570" max="13824" width="9.140625" style="258"/>
    <col min="13825" max="13825" width="26.28515625" style="258" customWidth="1"/>
    <col min="13826" max="14080" width="9.140625" style="258"/>
    <col min="14081" max="14081" width="26.28515625" style="258" customWidth="1"/>
    <col min="14082" max="14336" width="9.140625" style="258"/>
    <col min="14337" max="14337" width="26.28515625" style="258" customWidth="1"/>
    <col min="14338" max="14592" width="9.140625" style="258"/>
    <col min="14593" max="14593" width="26.28515625" style="258" customWidth="1"/>
    <col min="14594" max="14848" width="9.140625" style="258"/>
    <col min="14849" max="14849" width="26.28515625" style="258" customWidth="1"/>
    <col min="14850" max="15104" width="9.140625" style="258"/>
    <col min="15105" max="15105" width="26.28515625" style="258" customWidth="1"/>
    <col min="15106" max="15360" width="9.140625" style="258"/>
    <col min="15361" max="15361" width="26.28515625" style="258" customWidth="1"/>
    <col min="15362" max="15616" width="9.140625" style="258"/>
    <col min="15617" max="15617" width="26.28515625" style="258" customWidth="1"/>
    <col min="15618" max="15872" width="9.140625" style="258"/>
    <col min="15873" max="15873" width="26.28515625" style="258" customWidth="1"/>
    <col min="15874" max="16128" width="9.140625" style="258"/>
    <col min="16129" max="16129" width="26.28515625" style="258" customWidth="1"/>
    <col min="16130" max="16384" width="9.140625" style="258"/>
  </cols>
  <sheetData>
    <row r="1" spans="1:4">
      <c r="A1" s="277" t="s">
        <v>6</v>
      </c>
      <c r="B1" s="278" t="s">
        <v>209</v>
      </c>
      <c r="C1" s="279" t="s">
        <v>210</v>
      </c>
      <c r="D1" s="279" t="s">
        <v>211</v>
      </c>
    </row>
    <row r="2" spans="1:4">
      <c r="A2" s="280" t="s">
        <v>7</v>
      </c>
      <c r="B2" s="281" t="s">
        <v>212</v>
      </c>
      <c r="C2" s="282">
        <v>1</v>
      </c>
      <c r="D2" s="282">
        <v>36</v>
      </c>
    </row>
    <row r="3" spans="1:4">
      <c r="A3" s="280" t="s">
        <v>9</v>
      </c>
      <c r="B3" s="281" t="s">
        <v>213</v>
      </c>
      <c r="C3" s="282">
        <v>2</v>
      </c>
      <c r="D3" s="282">
        <v>40</v>
      </c>
    </row>
    <row r="4" spans="1:4">
      <c r="A4" s="280" t="s">
        <v>10</v>
      </c>
      <c r="B4" s="281" t="s">
        <v>214</v>
      </c>
      <c r="C4" s="282">
        <v>3</v>
      </c>
      <c r="D4" s="282">
        <v>56</v>
      </c>
    </row>
    <row r="5" spans="1:4">
      <c r="A5" s="280" t="s">
        <v>11</v>
      </c>
      <c r="B5" s="281" t="s">
        <v>11</v>
      </c>
      <c r="C5" s="282">
        <v>4</v>
      </c>
      <c r="D5" s="282">
        <v>124</v>
      </c>
    </row>
    <row r="6" spans="1:4">
      <c r="A6" s="280" t="s">
        <v>12</v>
      </c>
      <c r="B6" s="281" t="s">
        <v>215</v>
      </c>
      <c r="C6" s="282">
        <v>5</v>
      </c>
      <c r="D6" s="282">
        <v>152</v>
      </c>
    </row>
    <row r="7" spans="1:4">
      <c r="A7" s="280" t="s">
        <v>13</v>
      </c>
      <c r="B7" s="281" t="s">
        <v>216</v>
      </c>
      <c r="C7" s="282">
        <v>6</v>
      </c>
      <c r="D7" s="282">
        <v>203</v>
      </c>
    </row>
    <row r="8" spans="1:4">
      <c r="A8" s="280" t="s">
        <v>14</v>
      </c>
      <c r="B8" s="281" t="s">
        <v>217</v>
      </c>
      <c r="C8" s="282">
        <v>7</v>
      </c>
      <c r="D8" s="282">
        <v>208</v>
      </c>
    </row>
    <row r="9" spans="1:4">
      <c r="A9" s="283" t="s">
        <v>15</v>
      </c>
      <c r="B9" s="284" t="s">
        <v>218</v>
      </c>
      <c r="C9" s="282">
        <v>8</v>
      </c>
      <c r="D9" s="282">
        <v>228</v>
      </c>
    </row>
    <row r="10" spans="1:4">
      <c r="A10" s="280" t="s">
        <v>16</v>
      </c>
      <c r="B10" s="281" t="s">
        <v>219</v>
      </c>
      <c r="C10" s="282">
        <v>9</v>
      </c>
      <c r="D10" s="282">
        <v>246</v>
      </c>
    </row>
    <row r="11" spans="1:4">
      <c r="A11" s="280" t="s">
        <v>17</v>
      </c>
      <c r="B11" s="281" t="s">
        <v>17</v>
      </c>
      <c r="C11" s="282">
        <v>10</v>
      </c>
      <c r="D11" s="282">
        <v>250</v>
      </c>
    </row>
    <row r="12" spans="1:4">
      <c r="A12" s="280" t="s">
        <v>18</v>
      </c>
      <c r="B12" s="281" t="s">
        <v>220</v>
      </c>
      <c r="C12" s="282">
        <v>11</v>
      </c>
      <c r="D12" s="282">
        <v>276</v>
      </c>
    </row>
    <row r="13" spans="1:4">
      <c r="A13" s="280" t="s">
        <v>19</v>
      </c>
      <c r="B13" s="281" t="s">
        <v>221</v>
      </c>
      <c r="C13" s="282">
        <v>12</v>
      </c>
      <c r="D13" s="282">
        <v>300</v>
      </c>
    </row>
    <row r="14" spans="1:4">
      <c r="A14" s="280" t="s">
        <v>20</v>
      </c>
      <c r="B14" s="281" t="s">
        <v>222</v>
      </c>
      <c r="C14" s="282">
        <v>13</v>
      </c>
      <c r="D14" s="282">
        <v>348</v>
      </c>
    </row>
    <row r="15" spans="1:4">
      <c r="A15" s="280" t="s">
        <v>21</v>
      </c>
      <c r="B15" s="281" t="s">
        <v>223</v>
      </c>
      <c r="C15" s="282">
        <v>14</v>
      </c>
      <c r="D15" s="282">
        <v>352</v>
      </c>
    </row>
    <row r="16" spans="1:4">
      <c r="A16" s="280" t="s">
        <v>22</v>
      </c>
      <c r="B16" s="281" t="s">
        <v>224</v>
      </c>
      <c r="C16" s="282">
        <v>15</v>
      </c>
      <c r="D16" s="282">
        <v>372</v>
      </c>
    </row>
    <row r="17" spans="1:4">
      <c r="A17" s="283" t="s">
        <v>23</v>
      </c>
      <c r="B17" s="284" t="s">
        <v>225</v>
      </c>
      <c r="C17" s="282">
        <v>16</v>
      </c>
      <c r="D17" s="282">
        <v>376</v>
      </c>
    </row>
    <row r="18" spans="1:4">
      <c r="A18" s="280" t="s">
        <v>24</v>
      </c>
      <c r="B18" s="281" t="s">
        <v>226</v>
      </c>
      <c r="C18" s="282">
        <v>17</v>
      </c>
      <c r="D18" s="282">
        <v>380</v>
      </c>
    </row>
    <row r="19" spans="1:4">
      <c r="A19" s="280" t="s">
        <v>25</v>
      </c>
      <c r="B19" s="281" t="s">
        <v>227</v>
      </c>
      <c r="C19" s="282">
        <v>18</v>
      </c>
      <c r="D19" s="282">
        <v>392</v>
      </c>
    </row>
    <row r="20" spans="1:4">
      <c r="A20" s="280" t="s">
        <v>26</v>
      </c>
      <c r="B20" s="281" t="s">
        <v>228</v>
      </c>
      <c r="C20" s="282">
        <v>19</v>
      </c>
      <c r="D20" s="282">
        <v>407</v>
      </c>
    </row>
    <row r="21" spans="1:4">
      <c r="A21" s="280" t="s">
        <v>27</v>
      </c>
      <c r="B21" s="281" t="s">
        <v>27</v>
      </c>
      <c r="C21" s="282">
        <v>20</v>
      </c>
      <c r="D21" s="282">
        <v>442</v>
      </c>
    </row>
    <row r="22" spans="1:4">
      <c r="A22" s="280" t="s">
        <v>28</v>
      </c>
      <c r="B22" s="281" t="s">
        <v>229</v>
      </c>
      <c r="C22" s="282">
        <v>21</v>
      </c>
      <c r="D22" s="282">
        <v>484</v>
      </c>
    </row>
    <row r="23" spans="1:4">
      <c r="A23" s="280" t="s">
        <v>29</v>
      </c>
      <c r="B23" s="281" t="s">
        <v>230</v>
      </c>
      <c r="C23" s="282">
        <v>22</v>
      </c>
      <c r="D23" s="282">
        <v>528</v>
      </c>
    </row>
    <row r="24" spans="1:4">
      <c r="A24" s="280" t="s">
        <v>30</v>
      </c>
      <c r="B24" s="281" t="s">
        <v>231</v>
      </c>
      <c r="C24" s="282">
        <v>23</v>
      </c>
      <c r="D24" s="282">
        <v>554</v>
      </c>
    </row>
    <row r="25" spans="1:4">
      <c r="A25" s="280" t="s">
        <v>31</v>
      </c>
      <c r="B25" s="281" t="s">
        <v>232</v>
      </c>
      <c r="C25" s="282">
        <v>24</v>
      </c>
      <c r="D25" s="282">
        <v>578</v>
      </c>
    </row>
    <row r="26" spans="1:4">
      <c r="A26" s="280" t="s">
        <v>32</v>
      </c>
      <c r="B26" s="281" t="s">
        <v>233</v>
      </c>
      <c r="C26" s="282">
        <v>25</v>
      </c>
      <c r="D26" s="282">
        <v>616</v>
      </c>
    </row>
    <row r="27" spans="1:4">
      <c r="A27" s="280" t="s">
        <v>33</v>
      </c>
      <c r="B27" s="281" t="s">
        <v>33</v>
      </c>
      <c r="C27" s="282">
        <v>26</v>
      </c>
      <c r="D27" s="282">
        <v>620</v>
      </c>
    </row>
    <row r="28" spans="1:4">
      <c r="A28" s="280" t="s">
        <v>34</v>
      </c>
      <c r="B28" s="285" t="s">
        <v>234</v>
      </c>
      <c r="C28" s="282">
        <v>27</v>
      </c>
      <c r="D28" s="282">
        <v>703</v>
      </c>
    </row>
    <row r="29" spans="1:4">
      <c r="A29" s="286" t="s">
        <v>35</v>
      </c>
      <c r="B29" s="284" t="s">
        <v>235</v>
      </c>
      <c r="C29" s="282">
        <v>28</v>
      </c>
      <c r="D29" s="282">
        <v>705</v>
      </c>
    </row>
    <row r="30" spans="1:4">
      <c r="A30" s="280" t="s">
        <v>36</v>
      </c>
      <c r="B30" s="281" t="s">
        <v>236</v>
      </c>
      <c r="C30" s="282">
        <v>29</v>
      </c>
      <c r="D30" s="282">
        <v>724</v>
      </c>
    </row>
    <row r="31" spans="1:4">
      <c r="A31" s="280" t="s">
        <v>37</v>
      </c>
      <c r="B31" s="281" t="s">
        <v>237</v>
      </c>
      <c r="C31" s="282">
        <v>30</v>
      </c>
      <c r="D31" s="282">
        <v>752</v>
      </c>
    </row>
    <row r="32" spans="1:4">
      <c r="A32" s="280" t="s">
        <v>38</v>
      </c>
      <c r="B32" s="281" t="s">
        <v>238</v>
      </c>
      <c r="C32" s="282">
        <v>31</v>
      </c>
      <c r="D32" s="282">
        <v>756</v>
      </c>
    </row>
    <row r="33" spans="1:4">
      <c r="A33" s="280" t="s">
        <v>39</v>
      </c>
      <c r="B33" s="281" t="s">
        <v>239</v>
      </c>
      <c r="C33" s="282">
        <v>32</v>
      </c>
      <c r="D33" s="282">
        <v>792</v>
      </c>
    </row>
    <row r="34" spans="1:4">
      <c r="A34" s="280" t="s">
        <v>40</v>
      </c>
      <c r="B34" s="281" t="s">
        <v>240</v>
      </c>
      <c r="C34" s="282">
        <v>33</v>
      </c>
      <c r="D34" s="282">
        <v>826</v>
      </c>
    </row>
    <row r="35" spans="1:4">
      <c r="A35" s="280" t="s">
        <v>41</v>
      </c>
      <c r="B35" s="281" t="s">
        <v>241</v>
      </c>
      <c r="C35" s="282">
        <v>34</v>
      </c>
      <c r="D35" s="282">
        <v>840</v>
      </c>
    </row>
    <row r="36" spans="1:4">
      <c r="A36" s="287" t="s">
        <v>42</v>
      </c>
      <c r="B36" s="288" t="s">
        <v>242</v>
      </c>
      <c r="C36" s="282">
        <v>35</v>
      </c>
      <c r="D36" s="289"/>
    </row>
    <row r="37" spans="1:4">
      <c r="A37" s="290" t="s">
        <v>243</v>
      </c>
      <c r="B37" s="288" t="s">
        <v>244</v>
      </c>
      <c r="C37" s="282">
        <v>36</v>
      </c>
      <c r="D37" s="291"/>
    </row>
    <row r="38" spans="1:4">
      <c r="A38" s="292" t="s">
        <v>43</v>
      </c>
      <c r="B38" s="288" t="s">
        <v>245</v>
      </c>
      <c r="C38" s="282">
        <v>37</v>
      </c>
      <c r="D38" s="293"/>
    </row>
    <row r="39" spans="1:4">
      <c r="A39" s="292" t="s">
        <v>44</v>
      </c>
      <c r="B39" s="288" t="s">
        <v>246</v>
      </c>
      <c r="C39" s="282"/>
      <c r="D39" s="293"/>
    </row>
    <row r="40" spans="1:4">
      <c r="A40" s="280" t="s">
        <v>45</v>
      </c>
      <c r="B40" s="284" t="s">
        <v>247</v>
      </c>
      <c r="C40" s="282"/>
      <c r="D40" s="293"/>
    </row>
    <row r="41" spans="1:4">
      <c r="A41" s="280" t="s">
        <v>46</v>
      </c>
      <c r="B41" s="284" t="s">
        <v>248</v>
      </c>
      <c r="C41" s="282">
        <v>38</v>
      </c>
      <c r="D41" s="282">
        <v>76</v>
      </c>
    </row>
    <row r="42" spans="1:4">
      <c r="A42" s="280" t="s">
        <v>47</v>
      </c>
      <c r="B42" s="284" t="s">
        <v>249</v>
      </c>
      <c r="C42" s="282"/>
      <c r="D42" s="282"/>
    </row>
    <row r="43" spans="1:4" s="328" customFormat="1">
      <c r="A43" s="280" t="s">
        <v>49</v>
      </c>
      <c r="B43" s="284" t="s">
        <v>270</v>
      </c>
      <c r="C43" s="282"/>
      <c r="D43" s="282"/>
    </row>
    <row r="44" spans="1:4" s="328" customFormat="1">
      <c r="A44" s="280" t="s">
        <v>48</v>
      </c>
      <c r="B44" s="284" t="s">
        <v>256</v>
      </c>
      <c r="C44" s="282"/>
      <c r="D44" s="282"/>
    </row>
    <row r="45" spans="1:4" s="328" customFormat="1">
      <c r="A45" s="286" t="s">
        <v>50</v>
      </c>
      <c r="B45" s="284" t="s">
        <v>250</v>
      </c>
      <c r="C45" s="282"/>
      <c r="D45" s="282"/>
    </row>
    <row r="46" spans="1:4" s="328" customFormat="1">
      <c r="A46" s="280" t="s">
        <v>51</v>
      </c>
      <c r="B46" s="284" t="s">
        <v>271</v>
      </c>
      <c r="C46" s="282"/>
      <c r="D46" s="282"/>
    </row>
    <row r="47" spans="1:4" s="328" customFormat="1">
      <c r="A47" s="280" t="s">
        <v>52</v>
      </c>
      <c r="B47" s="284" t="s">
        <v>272</v>
      </c>
      <c r="C47" s="282"/>
      <c r="D47" s="282"/>
    </row>
    <row r="48" spans="1:4">
      <c r="A48" s="280" t="s">
        <v>145</v>
      </c>
      <c r="B48" s="284" t="s">
        <v>273</v>
      </c>
      <c r="C48" s="282">
        <v>39</v>
      </c>
      <c r="D48" s="282">
        <v>643</v>
      </c>
    </row>
  </sheetData>
  <conditionalFormatting sqref="B2:B8 B10:B16 B18:B28 B30:B35">
    <cfRule type="expression" dxfId="18" priority="1" stopIfTrue="1">
      <formula>#REF!=0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5"/>
  <dimension ref="A1:P97"/>
  <sheetViews>
    <sheetView workbookViewId="0">
      <selection activeCell="D63" sqref="D63"/>
    </sheetView>
  </sheetViews>
  <sheetFormatPr defaultRowHeight="12.75"/>
  <cols>
    <col min="1" max="1" width="13.7109375" style="259" bestFit="1" customWidth="1"/>
    <col min="2" max="2" width="16.5703125" style="259" bestFit="1" customWidth="1"/>
    <col min="3" max="3" width="45.7109375" style="337" customWidth="1"/>
    <col min="4" max="4" width="114.28515625" style="337" customWidth="1"/>
    <col min="5" max="5" width="11.42578125" style="259" hidden="1" customWidth="1"/>
    <col min="6" max="6" width="11.7109375" style="259" hidden="1" customWidth="1"/>
    <col min="7" max="7" width="12.140625" style="259" hidden="1" customWidth="1"/>
    <col min="8" max="8" width="9.5703125" style="259" hidden="1" customWidth="1"/>
    <col min="9" max="9" width="12.140625" style="259" hidden="1" customWidth="1"/>
    <col min="10" max="10" width="15.85546875" style="259" hidden="1" customWidth="1"/>
    <col min="11" max="11" width="13.7109375" style="259" hidden="1" customWidth="1"/>
    <col min="12" max="12" width="12.140625" style="259" hidden="1" customWidth="1"/>
    <col min="13" max="13" width="8.140625" style="259" customWidth="1"/>
    <col min="14" max="14" width="11.7109375" style="259" customWidth="1"/>
    <col min="15" max="15" width="9" style="259" customWidth="1"/>
    <col min="16" max="16" width="26.5703125" style="259" customWidth="1"/>
    <col min="17" max="16384" width="9.140625" style="259"/>
  </cols>
  <sheetData>
    <row r="1" spans="1:16" ht="16.5" thickBot="1">
      <c r="C1" s="330" t="s">
        <v>163</v>
      </c>
      <c r="D1" s="330" t="s">
        <v>164</v>
      </c>
      <c r="E1" s="268" t="s">
        <v>165</v>
      </c>
      <c r="F1" s="268" t="s">
        <v>166</v>
      </c>
      <c r="G1" s="268" t="s">
        <v>167</v>
      </c>
      <c r="H1" s="268" t="s">
        <v>168</v>
      </c>
      <c r="I1" s="268" t="s">
        <v>169</v>
      </c>
      <c r="J1" s="268" t="s">
        <v>170</v>
      </c>
      <c r="K1" s="268" t="s">
        <v>171</v>
      </c>
      <c r="L1" s="268" t="s">
        <v>172</v>
      </c>
      <c r="M1" s="305" t="s">
        <v>251</v>
      </c>
      <c r="N1" s="305" t="s">
        <v>252</v>
      </c>
      <c r="O1" s="305" t="s">
        <v>253</v>
      </c>
      <c r="P1" s="306" t="s">
        <v>254</v>
      </c>
    </row>
    <row r="2" spans="1:16" ht="39" thickTop="1">
      <c r="A2" s="260" t="s">
        <v>159</v>
      </c>
      <c r="B2" s="262">
        <v>41103</v>
      </c>
      <c r="C2" s="331" t="s">
        <v>158</v>
      </c>
      <c r="D2" s="343" t="s">
        <v>286</v>
      </c>
      <c r="E2" s="269"/>
      <c r="F2" s="269"/>
      <c r="G2" s="269"/>
      <c r="H2" s="269"/>
      <c r="I2" s="269"/>
      <c r="J2" s="269"/>
      <c r="K2" s="269"/>
      <c r="L2" s="269"/>
      <c r="M2" s="269"/>
      <c r="N2" s="269"/>
      <c r="O2" s="269"/>
      <c r="P2" s="270"/>
    </row>
    <row r="3" spans="1:16">
      <c r="A3" s="260" t="s">
        <v>160</v>
      </c>
      <c r="B3" s="263">
        <v>0.59375</v>
      </c>
      <c r="C3" s="332" t="s">
        <v>6</v>
      </c>
      <c r="D3" s="332" t="str">
        <f>VLOOKUP('T_Extracted Texts'!$C3,Country!$A$1:$B$49,2,FALSE)</f>
        <v>OCDE</v>
      </c>
      <c r="E3" s="271"/>
      <c r="F3" s="271"/>
      <c r="G3" s="271"/>
      <c r="H3" s="271"/>
      <c r="I3" s="271"/>
      <c r="J3" s="271"/>
      <c r="K3" s="271"/>
      <c r="L3" s="271"/>
      <c r="M3" s="271"/>
      <c r="N3" s="271"/>
      <c r="O3" s="271"/>
      <c r="P3" s="272"/>
    </row>
    <row r="4" spans="1:16">
      <c r="A4" s="260" t="s">
        <v>161</v>
      </c>
      <c r="B4" s="266" t="s">
        <v>191</v>
      </c>
      <c r="C4" s="331" t="s">
        <v>7</v>
      </c>
      <c r="D4" s="331" t="str">
        <f>VLOOKUP('T_Extracted Texts'!$C4,Country!$A$1:$B$49,2,FALSE)</f>
        <v>Australie</v>
      </c>
      <c r="E4" s="269"/>
      <c r="F4" s="269"/>
      <c r="G4" s="269"/>
      <c r="H4" s="269"/>
      <c r="I4" s="269"/>
      <c r="J4" s="269"/>
      <c r="K4" s="269"/>
      <c r="L4" s="269"/>
      <c r="M4" s="269"/>
      <c r="N4" s="269"/>
      <c r="O4" s="269"/>
      <c r="P4" s="270"/>
    </row>
    <row r="5" spans="1:16">
      <c r="A5" s="260" t="s">
        <v>162</v>
      </c>
      <c r="B5" s="260" t="s">
        <v>192</v>
      </c>
      <c r="C5" s="333" t="s">
        <v>9</v>
      </c>
      <c r="D5" s="333" t="str">
        <f>VLOOKUP('T_Extracted Texts'!$C5,Country!$A$1:$B$49,2,FALSE)</f>
        <v>Autriche</v>
      </c>
      <c r="E5" s="271"/>
      <c r="F5" s="271"/>
      <c r="G5" s="271"/>
      <c r="H5" s="271"/>
      <c r="I5" s="271"/>
      <c r="J5" s="271"/>
      <c r="K5" s="271"/>
      <c r="L5" s="271"/>
      <c r="M5" s="271"/>
      <c r="N5" s="271"/>
      <c r="O5" s="271"/>
      <c r="P5" s="272"/>
    </row>
    <row r="6" spans="1:16">
      <c r="A6" s="260"/>
      <c r="B6" s="266" t="s">
        <v>193</v>
      </c>
      <c r="C6" s="331" t="s">
        <v>10</v>
      </c>
      <c r="D6" s="331" t="str">
        <f>VLOOKUP('T_Extracted Texts'!$C6,Country!$A$1:$B$49,2,FALSE)</f>
        <v>Belgique</v>
      </c>
      <c r="E6" s="269"/>
      <c r="F6" s="269"/>
      <c r="G6" s="269"/>
      <c r="H6" s="269"/>
      <c r="I6" s="269"/>
      <c r="J6" s="269"/>
      <c r="K6" s="269"/>
      <c r="L6" s="269"/>
      <c r="M6" s="269"/>
      <c r="N6" s="269"/>
      <c r="O6" s="269"/>
      <c r="P6" s="270"/>
    </row>
    <row r="7" spans="1:16">
      <c r="A7" s="260"/>
      <c r="B7" s="260" t="s">
        <v>194</v>
      </c>
      <c r="C7" s="333" t="s">
        <v>11</v>
      </c>
      <c r="D7" s="333" t="str">
        <f>VLOOKUP('T_Extracted Texts'!$C7,Country!$A$1:$B$49,2,FALSE)</f>
        <v>Canada</v>
      </c>
      <c r="E7" s="271"/>
      <c r="F7" s="271"/>
      <c r="G7" s="271"/>
      <c r="H7" s="271"/>
      <c r="I7" s="271"/>
      <c r="J7" s="271"/>
      <c r="K7" s="271"/>
      <c r="L7" s="271"/>
      <c r="M7" s="271"/>
      <c r="N7" s="271"/>
      <c r="O7" s="271"/>
      <c r="P7" s="272"/>
    </row>
    <row r="8" spans="1:16">
      <c r="A8" s="260"/>
      <c r="B8" s="266" t="s">
        <v>199</v>
      </c>
      <c r="C8" s="334" t="s">
        <v>12</v>
      </c>
      <c r="D8" s="334" t="str">
        <f>VLOOKUP('T_Extracted Texts'!$C8,Country!$A$1:$B$49,2,FALSE)</f>
        <v>Chili</v>
      </c>
      <c r="E8" s="269"/>
      <c r="F8" s="269"/>
      <c r="G8" s="269"/>
      <c r="H8" s="269"/>
      <c r="I8" s="269"/>
      <c r="J8" s="269"/>
      <c r="K8" s="269"/>
      <c r="L8" s="269"/>
      <c r="M8" s="269"/>
      <c r="N8" s="269"/>
      <c r="O8" s="269"/>
      <c r="P8" s="270"/>
    </row>
    <row r="9" spans="1:16">
      <c r="A9" s="260"/>
      <c r="B9" s="260" t="s">
        <v>200</v>
      </c>
      <c r="C9" s="333" t="s">
        <v>13</v>
      </c>
      <c r="D9" s="333" t="str">
        <f>VLOOKUP('T_Extracted Texts'!$C9,Country!$A$1:$B$49,2,FALSE)</f>
        <v>Rép. tchèque</v>
      </c>
      <c r="E9" s="271"/>
      <c r="F9" s="271"/>
      <c r="G9" s="271"/>
      <c r="H9" s="271"/>
      <c r="I9" s="271"/>
      <c r="J9" s="271"/>
      <c r="K9" s="271"/>
      <c r="L9" s="271"/>
      <c r="M9" s="271"/>
      <c r="N9" s="271"/>
      <c r="O9" s="271"/>
      <c r="P9" s="272"/>
    </row>
    <row r="10" spans="1:16">
      <c r="A10" s="260"/>
      <c r="B10" s="266" t="s">
        <v>202</v>
      </c>
      <c r="C10" s="331" t="s">
        <v>14</v>
      </c>
      <c r="D10" s="331" t="str">
        <f>VLOOKUP('T_Extracted Texts'!$C10,Country!$A$1:$B$49,2,FALSE)</f>
        <v>Danemark</v>
      </c>
      <c r="E10" s="269"/>
      <c r="F10" s="269"/>
      <c r="G10" s="269"/>
      <c r="H10" s="269"/>
      <c r="I10" s="269"/>
      <c r="J10" s="269"/>
      <c r="K10" s="269"/>
      <c r="L10" s="269"/>
      <c r="M10" s="269"/>
      <c r="N10" s="269"/>
      <c r="O10" s="269"/>
      <c r="P10" s="270"/>
    </row>
    <row r="11" spans="1:16">
      <c r="A11" s="260"/>
      <c r="B11" s="260" t="s">
        <v>203</v>
      </c>
      <c r="C11" s="333" t="s">
        <v>15</v>
      </c>
      <c r="D11" s="333" t="str">
        <f>VLOOKUP('T_Extracted Texts'!$C11,Country!$A$1:$B$49,2,FALSE)</f>
        <v>Estonie</v>
      </c>
      <c r="E11" s="271"/>
      <c r="F11" s="271"/>
      <c r="G11" s="271"/>
      <c r="H11" s="271"/>
      <c r="I11" s="271"/>
      <c r="J11" s="271"/>
      <c r="K11" s="271"/>
      <c r="L11" s="271"/>
      <c r="M11" s="271"/>
      <c r="N11" s="271"/>
      <c r="O11" s="271"/>
      <c r="P11" s="272"/>
    </row>
    <row r="12" spans="1:16">
      <c r="A12" s="260"/>
      <c r="B12" s="266" t="s">
        <v>205</v>
      </c>
      <c r="C12" s="331" t="s">
        <v>16</v>
      </c>
      <c r="D12" s="331" t="str">
        <f>VLOOKUP('T_Extracted Texts'!$C12,Country!$A$1:$B$49,2,FALSE)</f>
        <v>Finlande</v>
      </c>
      <c r="E12" s="269"/>
      <c r="F12" s="269"/>
      <c r="G12" s="269"/>
      <c r="H12" s="269"/>
      <c r="I12" s="269"/>
      <c r="J12" s="269"/>
      <c r="K12" s="269"/>
      <c r="L12" s="269"/>
      <c r="M12" s="269"/>
      <c r="N12" s="269"/>
      <c r="O12" s="269"/>
      <c r="P12" s="270"/>
    </row>
    <row r="13" spans="1:16">
      <c r="A13" s="260"/>
      <c r="B13" s="260" t="s">
        <v>206</v>
      </c>
      <c r="C13" s="333" t="s">
        <v>17</v>
      </c>
      <c r="D13" s="333" t="str">
        <f>VLOOKUP('T_Extracted Texts'!$C13,Country!$A$1:$B$49,2,FALSE)</f>
        <v>France</v>
      </c>
      <c r="E13" s="271"/>
      <c r="F13" s="271"/>
      <c r="G13" s="271"/>
      <c r="H13" s="271"/>
      <c r="I13" s="271"/>
      <c r="J13" s="271"/>
      <c r="K13" s="271"/>
      <c r="L13" s="271"/>
      <c r="M13" s="271"/>
      <c r="N13" s="271"/>
      <c r="O13" s="271"/>
      <c r="P13" s="272"/>
    </row>
    <row r="14" spans="1:16">
      <c r="A14" s="260"/>
      <c r="B14" s="266" t="s">
        <v>207</v>
      </c>
      <c r="C14" s="331" t="s">
        <v>18</v>
      </c>
      <c r="D14" s="331" t="str">
        <f>VLOOKUP('T_Extracted Texts'!$C14,Country!$A$1:$B$49,2,FALSE)</f>
        <v>Allemagne</v>
      </c>
      <c r="E14" s="269"/>
      <c r="F14" s="269"/>
      <c r="G14" s="269"/>
      <c r="H14" s="269"/>
      <c r="I14" s="269"/>
      <c r="J14" s="269"/>
      <c r="K14" s="269"/>
      <c r="L14" s="269"/>
      <c r="M14" s="269"/>
      <c r="N14" s="269"/>
      <c r="O14" s="269"/>
      <c r="P14" s="270"/>
    </row>
    <row r="15" spans="1:16">
      <c r="A15" s="260"/>
      <c r="B15" s="260" t="s">
        <v>208</v>
      </c>
      <c r="C15" s="333" t="s">
        <v>19</v>
      </c>
      <c r="D15" s="333" t="str">
        <f>VLOOKUP('T_Extracted Texts'!$C15,Country!$A$1:$B$49,2,FALSE)</f>
        <v>Grèce</v>
      </c>
      <c r="E15" s="271"/>
      <c r="F15" s="271"/>
      <c r="G15" s="271"/>
      <c r="H15" s="271"/>
      <c r="I15" s="271"/>
      <c r="J15" s="271"/>
      <c r="K15" s="271"/>
      <c r="L15" s="271"/>
      <c r="M15" s="271"/>
      <c r="N15" s="271"/>
      <c r="O15" s="271"/>
      <c r="P15" s="272"/>
    </row>
    <row r="16" spans="1:16">
      <c r="A16" s="260"/>
      <c r="B16" s="260"/>
      <c r="C16" s="331" t="s">
        <v>20</v>
      </c>
      <c r="D16" s="331" t="str">
        <f>VLOOKUP('T_Extracted Texts'!$C16,Country!$A$1:$B$49,2,FALSE)</f>
        <v>Hongrie</v>
      </c>
      <c r="E16" s="269"/>
      <c r="F16" s="269"/>
      <c r="G16" s="269"/>
      <c r="H16" s="269"/>
      <c r="I16" s="269"/>
      <c r="J16" s="269"/>
      <c r="K16" s="269"/>
      <c r="L16" s="269"/>
      <c r="M16" s="269"/>
      <c r="N16" s="269"/>
      <c r="O16" s="269"/>
      <c r="P16" s="270"/>
    </row>
    <row r="17" spans="1:16">
      <c r="A17" s="260"/>
      <c r="B17" s="260"/>
      <c r="C17" s="333" t="s">
        <v>21</v>
      </c>
      <c r="D17" s="333" t="str">
        <f>VLOOKUP('T_Extracted Texts'!$C17,Country!$A$1:$B$49,2,FALSE)</f>
        <v>Islande</v>
      </c>
      <c r="E17" s="271"/>
      <c r="F17" s="271"/>
      <c r="G17" s="271"/>
      <c r="H17" s="271"/>
      <c r="I17" s="271"/>
      <c r="J17" s="271"/>
      <c r="K17" s="271"/>
      <c r="L17" s="271"/>
      <c r="M17" s="271"/>
      <c r="N17" s="271"/>
      <c r="O17" s="271"/>
      <c r="P17" s="272"/>
    </row>
    <row r="18" spans="1:16">
      <c r="A18" s="260"/>
      <c r="B18" s="260"/>
      <c r="C18" s="331" t="s">
        <v>22</v>
      </c>
      <c r="D18" s="331" t="str">
        <f>VLOOKUP('T_Extracted Texts'!$C18,Country!$A$1:$B$49,2,FALSE)</f>
        <v>Irlande</v>
      </c>
      <c r="E18" s="269"/>
      <c r="F18" s="269"/>
      <c r="G18" s="269"/>
      <c r="H18" s="269"/>
      <c r="I18" s="269"/>
      <c r="J18" s="269"/>
      <c r="K18" s="269"/>
      <c r="L18" s="269"/>
      <c r="M18" s="269"/>
      <c r="N18" s="269"/>
      <c r="O18" s="269"/>
      <c r="P18" s="270"/>
    </row>
    <row r="19" spans="1:16">
      <c r="A19" s="260"/>
      <c r="B19" s="260"/>
      <c r="C19" s="333" t="s">
        <v>23</v>
      </c>
      <c r="D19" s="333" t="str">
        <f>VLOOKUP('T_Extracted Texts'!$C19,Country!$A$1:$B$49,2,FALSE)</f>
        <v>Israël</v>
      </c>
      <c r="E19" s="271"/>
      <c r="F19" s="271"/>
      <c r="G19" s="271"/>
      <c r="H19" s="271"/>
      <c r="I19" s="271"/>
      <c r="J19" s="271"/>
      <c r="K19" s="271"/>
      <c r="L19" s="271"/>
      <c r="M19" s="271"/>
      <c r="N19" s="271"/>
      <c r="O19" s="271"/>
      <c r="P19" s="272"/>
    </row>
    <row r="20" spans="1:16">
      <c r="A20" s="260"/>
      <c r="B20" s="260"/>
      <c r="C20" s="334" t="s">
        <v>24</v>
      </c>
      <c r="D20" s="334" t="str">
        <f>VLOOKUP('T_Extracted Texts'!$C20,Country!$A$1:$B$49,2,FALSE)</f>
        <v>Italie</v>
      </c>
      <c r="E20" s="269"/>
      <c r="F20" s="269"/>
      <c r="G20" s="269"/>
      <c r="H20" s="269"/>
      <c r="I20" s="269"/>
      <c r="J20" s="269"/>
      <c r="K20" s="269"/>
      <c r="L20" s="269"/>
      <c r="M20" s="269"/>
      <c r="N20" s="269"/>
      <c r="O20" s="269"/>
      <c r="P20" s="270"/>
    </row>
    <row r="21" spans="1:16">
      <c r="A21" s="260"/>
      <c r="B21" s="260"/>
      <c r="C21" s="332" t="s">
        <v>25</v>
      </c>
      <c r="D21" s="332" t="str">
        <f>VLOOKUP('T_Extracted Texts'!$C21,Country!$A$1:$B$49,2,FALSE)</f>
        <v>Japon</v>
      </c>
      <c r="E21" s="271"/>
      <c r="F21" s="271"/>
      <c r="G21" s="271"/>
      <c r="H21" s="271"/>
      <c r="I21" s="271"/>
      <c r="J21" s="271"/>
      <c r="K21" s="271"/>
      <c r="L21" s="271"/>
      <c r="M21" s="271"/>
      <c r="N21" s="271"/>
      <c r="O21" s="271"/>
      <c r="P21" s="272"/>
    </row>
    <row r="22" spans="1:16">
      <c r="A22" s="260"/>
      <c r="B22" s="260"/>
      <c r="C22" s="334" t="s">
        <v>26</v>
      </c>
      <c r="D22" s="334" t="str">
        <f>VLOOKUP('T_Extracted Texts'!$C22,Country!$A$1:$B$49,2,FALSE)</f>
        <v>Corée</v>
      </c>
      <c r="E22" s="269"/>
      <c r="F22" s="269"/>
      <c r="G22" s="269"/>
      <c r="H22" s="269"/>
      <c r="I22" s="269"/>
      <c r="J22" s="269"/>
      <c r="K22" s="269"/>
      <c r="L22" s="269"/>
      <c r="M22" s="269"/>
      <c r="N22" s="269"/>
      <c r="O22" s="269"/>
      <c r="P22" s="270"/>
    </row>
    <row r="23" spans="1:16">
      <c r="A23" s="260"/>
      <c r="B23" s="260"/>
      <c r="C23" s="333" t="s">
        <v>27</v>
      </c>
      <c r="D23" s="333" t="str">
        <f>VLOOKUP('T_Extracted Texts'!$C23,Country!$A$1:$B$49,2,FALSE)</f>
        <v>Luxembourg</v>
      </c>
      <c r="E23" s="271"/>
      <c r="F23" s="271"/>
      <c r="G23" s="271"/>
      <c r="H23" s="271"/>
      <c r="I23" s="271"/>
      <c r="J23" s="271"/>
      <c r="K23" s="271"/>
      <c r="L23" s="271"/>
      <c r="M23" s="271"/>
      <c r="N23" s="271"/>
      <c r="O23" s="271"/>
      <c r="P23" s="272"/>
    </row>
    <row r="24" spans="1:16">
      <c r="A24" s="260"/>
      <c r="B24" s="260"/>
      <c r="C24" s="331" t="s">
        <v>28</v>
      </c>
      <c r="D24" s="331" t="str">
        <f>VLOOKUP('T_Extracted Texts'!$C24,Country!$A$1:$B$49,2,FALSE)</f>
        <v>Mexique</v>
      </c>
      <c r="E24" s="269"/>
      <c r="F24" s="269"/>
      <c r="G24" s="269"/>
      <c r="H24" s="269"/>
      <c r="I24" s="269"/>
      <c r="J24" s="269"/>
      <c r="K24" s="269"/>
      <c r="L24" s="269"/>
      <c r="M24" s="269"/>
      <c r="N24" s="269"/>
      <c r="O24" s="269"/>
      <c r="P24" s="270"/>
    </row>
    <row r="25" spans="1:16">
      <c r="A25" s="260"/>
      <c r="B25" s="260"/>
      <c r="C25" s="333" t="s">
        <v>29</v>
      </c>
      <c r="D25" s="333" t="str">
        <f>VLOOKUP('T_Extracted Texts'!$C25,Country!$A$1:$B$49,2,FALSE)</f>
        <v>Pays-Bas</v>
      </c>
      <c r="E25" s="271"/>
      <c r="F25" s="271"/>
      <c r="G25" s="271"/>
      <c r="H25" s="271"/>
      <c r="I25" s="271"/>
      <c r="J25" s="271"/>
      <c r="K25" s="271"/>
      <c r="L25" s="271"/>
      <c r="M25" s="271"/>
      <c r="N25" s="271"/>
      <c r="O25" s="271"/>
      <c r="P25" s="272"/>
    </row>
    <row r="26" spans="1:16">
      <c r="C26" s="331" t="s">
        <v>30</v>
      </c>
      <c r="D26" s="331" t="str">
        <f>VLOOKUP('T_Extracted Texts'!$C26,Country!$A$1:$B$49,2,FALSE)</f>
        <v>Nouvelle-Zélande</v>
      </c>
      <c r="E26" s="269"/>
      <c r="F26" s="269"/>
      <c r="G26" s="269"/>
      <c r="H26" s="269"/>
      <c r="I26" s="269"/>
      <c r="J26" s="269"/>
      <c r="K26" s="269"/>
      <c r="L26" s="269"/>
      <c r="M26" s="269"/>
      <c r="N26" s="269"/>
      <c r="O26" s="269"/>
      <c r="P26" s="270"/>
    </row>
    <row r="27" spans="1:16">
      <c r="C27" s="333" t="s">
        <v>31</v>
      </c>
      <c r="D27" s="333" t="str">
        <f>VLOOKUP('T_Extracted Texts'!$C27,Country!$A$1:$B$49,2,FALSE)</f>
        <v>Norvège</v>
      </c>
      <c r="E27" s="271"/>
      <c r="F27" s="271"/>
      <c r="G27" s="271"/>
      <c r="H27" s="271"/>
      <c r="I27" s="271"/>
      <c r="J27" s="271"/>
      <c r="K27" s="271"/>
      <c r="L27" s="271"/>
      <c r="M27" s="271"/>
      <c r="N27" s="271"/>
      <c r="O27" s="271"/>
      <c r="P27" s="272"/>
    </row>
    <row r="28" spans="1:16">
      <c r="C28" s="331" t="s">
        <v>32</v>
      </c>
      <c r="D28" s="331" t="str">
        <f>VLOOKUP('T_Extracted Texts'!$C28,Country!$A$1:$B$49,2,FALSE)</f>
        <v>Pologne</v>
      </c>
      <c r="E28" s="269"/>
      <c r="F28" s="269"/>
      <c r="G28" s="269"/>
      <c r="H28" s="269"/>
      <c r="I28" s="269"/>
      <c r="J28" s="269"/>
      <c r="K28" s="269"/>
      <c r="L28" s="269"/>
      <c r="M28" s="269"/>
      <c r="N28" s="269"/>
      <c r="O28" s="269"/>
      <c r="P28" s="270"/>
    </row>
    <row r="29" spans="1:16">
      <c r="C29" s="333" t="s">
        <v>33</v>
      </c>
      <c r="D29" s="333" t="str">
        <f>VLOOKUP('T_Extracted Texts'!$C29,Country!$A$1:$B$49,2,FALSE)</f>
        <v>Portugal</v>
      </c>
      <c r="E29" s="271"/>
      <c r="F29" s="271"/>
      <c r="G29" s="271"/>
      <c r="H29" s="271"/>
      <c r="I29" s="271"/>
      <c r="J29" s="271"/>
      <c r="K29" s="271"/>
      <c r="L29" s="271"/>
      <c r="M29" s="271"/>
      <c r="N29" s="271"/>
      <c r="O29" s="271"/>
      <c r="P29" s="272"/>
    </row>
    <row r="30" spans="1:16">
      <c r="C30" s="331" t="s">
        <v>34</v>
      </c>
      <c r="D30" s="331" t="str">
        <f>VLOOKUP('T_Extracted Texts'!$C30,Country!$A$1:$B$49,2,FALSE)</f>
        <v>Rép. slovaque</v>
      </c>
      <c r="E30" s="269"/>
      <c r="F30" s="269"/>
      <c r="G30" s="269"/>
      <c r="H30" s="269"/>
      <c r="I30" s="269"/>
      <c r="J30" s="269"/>
      <c r="K30" s="269"/>
      <c r="L30" s="269"/>
      <c r="M30" s="269"/>
      <c r="N30" s="269"/>
      <c r="O30" s="269"/>
      <c r="P30" s="270"/>
    </row>
    <row r="31" spans="1:16">
      <c r="C31" s="333" t="s">
        <v>35</v>
      </c>
      <c r="D31" s="333" t="str">
        <f>VLOOKUP('T_Extracted Texts'!$C31,Country!$A$1:$B$49,2,FALSE)</f>
        <v>Slovénie</v>
      </c>
      <c r="E31" s="271"/>
      <c r="F31" s="271"/>
      <c r="G31" s="271"/>
      <c r="H31" s="271"/>
      <c r="I31" s="271"/>
      <c r="J31" s="271"/>
      <c r="K31" s="271"/>
      <c r="L31" s="271"/>
      <c r="M31" s="271"/>
      <c r="N31" s="271"/>
      <c r="O31" s="271"/>
      <c r="P31" s="272"/>
    </row>
    <row r="32" spans="1:16">
      <c r="C32" s="334" t="s">
        <v>36</v>
      </c>
      <c r="D32" s="334" t="str">
        <f>VLOOKUP('T_Extracted Texts'!$C32,Country!$A$1:$B$49,2,FALSE)</f>
        <v>Espagne</v>
      </c>
      <c r="E32" s="269"/>
      <c r="F32" s="269"/>
      <c r="G32" s="269"/>
      <c r="H32" s="269"/>
      <c r="I32" s="269"/>
      <c r="J32" s="269"/>
      <c r="K32" s="269"/>
      <c r="L32" s="269"/>
      <c r="M32" s="269"/>
      <c r="N32" s="269"/>
      <c r="O32" s="269"/>
      <c r="P32" s="270"/>
    </row>
    <row r="33" spans="3:16">
      <c r="C33" s="333" t="s">
        <v>37</v>
      </c>
      <c r="D33" s="333" t="str">
        <f>VLOOKUP('T_Extracted Texts'!$C33,Country!$A$1:$B$49,2,FALSE)</f>
        <v>Suède</v>
      </c>
      <c r="E33" s="271"/>
      <c r="F33" s="271"/>
      <c r="G33" s="271"/>
      <c r="H33" s="271"/>
      <c r="I33" s="271"/>
      <c r="J33" s="271"/>
      <c r="K33" s="271"/>
      <c r="L33" s="271"/>
      <c r="M33" s="271"/>
      <c r="N33" s="271"/>
      <c r="O33" s="271"/>
      <c r="P33" s="272"/>
    </row>
    <row r="34" spans="3:16">
      <c r="C34" s="331" t="s">
        <v>38</v>
      </c>
      <c r="D34" s="331" t="str">
        <f>VLOOKUP('T_Extracted Texts'!$C34,Country!$A$1:$B$49,2,FALSE)</f>
        <v>Suisse</v>
      </c>
      <c r="E34" s="269"/>
      <c r="F34" s="269"/>
      <c r="G34" s="269"/>
      <c r="H34" s="269"/>
      <c r="I34" s="269"/>
      <c r="J34" s="269"/>
      <c r="K34" s="269"/>
      <c r="L34" s="269"/>
      <c r="M34" s="269"/>
      <c r="N34" s="269"/>
      <c r="O34" s="269"/>
      <c r="P34" s="270"/>
    </row>
    <row r="35" spans="3:16">
      <c r="C35" s="333" t="s">
        <v>39</v>
      </c>
      <c r="D35" s="333" t="str">
        <f>VLOOKUP('T_Extracted Texts'!$C35,Country!$A$1:$B$49,2,FALSE)</f>
        <v>Turquie</v>
      </c>
      <c r="E35" s="271"/>
      <c r="F35" s="271"/>
      <c r="G35" s="271"/>
      <c r="H35" s="271"/>
      <c r="I35" s="271"/>
      <c r="J35" s="271"/>
      <c r="K35" s="271"/>
      <c r="L35" s="271"/>
      <c r="M35" s="271"/>
      <c r="N35" s="271"/>
      <c r="O35" s="271"/>
      <c r="P35" s="272"/>
    </row>
    <row r="36" spans="3:16">
      <c r="C36" s="331" t="s">
        <v>40</v>
      </c>
      <c r="D36" s="331" t="str">
        <f>VLOOKUP('T_Extracted Texts'!$C36,Country!$A$1:$B$49,2,FALSE)</f>
        <v>Royaume-Uni</v>
      </c>
      <c r="E36" s="269"/>
      <c r="F36" s="269"/>
      <c r="G36" s="269"/>
      <c r="H36" s="269"/>
      <c r="I36" s="269"/>
      <c r="J36" s="269"/>
      <c r="K36" s="269"/>
      <c r="L36" s="269"/>
      <c r="M36" s="269"/>
      <c r="N36" s="269"/>
      <c r="O36" s="269"/>
      <c r="P36" s="270"/>
    </row>
    <row r="37" spans="3:16">
      <c r="C37" s="333" t="s">
        <v>41</v>
      </c>
      <c r="D37" s="333" t="str">
        <f>VLOOKUP('T_Extracted Texts'!$C37,Country!$A$1:$B$49,2,FALSE)</f>
        <v>États-Unis</v>
      </c>
      <c r="E37" s="271"/>
      <c r="F37" s="271"/>
      <c r="G37" s="271"/>
      <c r="H37" s="271"/>
      <c r="I37" s="271"/>
      <c r="J37" s="271"/>
      <c r="K37" s="271"/>
      <c r="L37" s="271"/>
      <c r="M37" s="271"/>
      <c r="N37" s="271"/>
      <c r="O37" s="271"/>
      <c r="P37" s="272"/>
    </row>
    <row r="38" spans="3:16">
      <c r="C38" s="331" t="s">
        <v>42</v>
      </c>
      <c r="D38" s="331" t="str">
        <f>VLOOKUP('T_Extracted Texts'!$C38,Country!$A$1:$B$49,2,FALSE)</f>
        <v>Moyenne OCDE</v>
      </c>
      <c r="E38" s="269"/>
      <c r="F38" s="269"/>
      <c r="G38" s="269"/>
      <c r="H38" s="269"/>
      <c r="I38" s="269"/>
      <c r="J38" s="269"/>
      <c r="K38" s="269"/>
      <c r="L38" s="269"/>
      <c r="M38" s="269"/>
      <c r="N38" s="269"/>
      <c r="O38" s="269"/>
      <c r="P38" s="270"/>
    </row>
    <row r="39" spans="3:16">
      <c r="C39" s="333" t="s">
        <v>43</v>
      </c>
      <c r="D39" s="333" t="str">
        <f>VLOOKUP('T_Extracted Texts'!$C39,Country!$A$1:$B$49,2,FALSE)</f>
        <v>Moyenne UE21</v>
      </c>
      <c r="E39" s="271"/>
      <c r="F39" s="271"/>
      <c r="G39" s="271"/>
      <c r="H39" s="271"/>
      <c r="I39" s="271"/>
      <c r="J39" s="271"/>
      <c r="K39" s="271"/>
      <c r="L39" s="271"/>
      <c r="M39" s="271"/>
      <c r="N39" s="271"/>
      <c r="O39" s="271"/>
      <c r="P39" s="272"/>
    </row>
    <row r="40" spans="3:16">
      <c r="C40" s="331" t="s">
        <v>44</v>
      </c>
      <c r="D40" s="331" t="str">
        <f>VLOOKUP('T_Extracted Texts'!$C40,Country!$A$1:$B$49,2,FALSE)</f>
        <v>Autres G20</v>
      </c>
      <c r="E40" s="269"/>
      <c r="F40" s="269"/>
      <c r="G40" s="269"/>
      <c r="H40" s="269"/>
      <c r="I40" s="269"/>
      <c r="J40" s="269"/>
      <c r="K40" s="269"/>
      <c r="L40" s="269"/>
      <c r="M40" s="269"/>
      <c r="N40" s="269"/>
      <c r="O40" s="269"/>
      <c r="P40" s="270"/>
    </row>
    <row r="41" spans="3:16">
      <c r="C41" s="333" t="s">
        <v>45</v>
      </c>
      <c r="D41" s="333" t="str">
        <f>VLOOKUP('T_Extracted Texts'!$C41,Country!$A$1:$B$49,2,FALSE)</f>
        <v>Argentine</v>
      </c>
      <c r="E41" s="271"/>
      <c r="F41" s="271"/>
      <c r="G41" s="271"/>
      <c r="H41" s="271"/>
      <c r="I41" s="271"/>
      <c r="J41" s="271"/>
      <c r="K41" s="271"/>
      <c r="L41" s="271"/>
      <c r="M41" s="271"/>
      <c r="N41" s="271"/>
      <c r="O41" s="271"/>
      <c r="P41" s="272"/>
    </row>
    <row r="42" spans="3:16">
      <c r="C42" s="331" t="s">
        <v>46</v>
      </c>
      <c r="D42" s="331" t="str">
        <f>VLOOKUP('T_Extracted Texts'!$C42,Country!$A$1:$B$49,2,FALSE)</f>
        <v>Brésil</v>
      </c>
      <c r="E42" s="269"/>
      <c r="F42" s="269"/>
      <c r="G42" s="269"/>
      <c r="H42" s="269"/>
      <c r="I42" s="269"/>
      <c r="J42" s="269"/>
      <c r="K42" s="269"/>
      <c r="L42" s="269"/>
      <c r="M42" s="269"/>
      <c r="N42" s="269"/>
      <c r="O42" s="269"/>
      <c r="P42" s="270"/>
    </row>
    <row r="43" spans="3:16">
      <c r="C43" s="332" t="s">
        <v>47</v>
      </c>
      <c r="D43" s="332" t="str">
        <f>VLOOKUP('T_Extracted Texts'!$C43,Country!$A$1:$B$49,2,FALSE)</f>
        <v>Chine</v>
      </c>
      <c r="E43" s="271"/>
      <c r="F43" s="271"/>
      <c r="G43" s="271"/>
      <c r="H43" s="271"/>
      <c r="I43" s="271"/>
      <c r="J43" s="271"/>
      <c r="K43" s="271"/>
      <c r="L43" s="271"/>
      <c r="M43" s="271"/>
      <c r="N43" s="271"/>
      <c r="O43" s="271"/>
      <c r="P43" s="272"/>
    </row>
    <row r="44" spans="3:16">
      <c r="C44" s="334" t="s">
        <v>48</v>
      </c>
      <c r="D44" s="334" t="str">
        <f>VLOOKUP('T_Extracted Texts'!$C44,Country!$A$1:$B$49,2,FALSE)</f>
        <v>Inde</v>
      </c>
      <c r="E44" s="269"/>
      <c r="F44" s="269"/>
      <c r="G44" s="269"/>
      <c r="H44" s="269"/>
      <c r="I44" s="269"/>
      <c r="J44" s="269"/>
      <c r="K44" s="269"/>
      <c r="L44" s="269"/>
      <c r="M44" s="269"/>
      <c r="N44" s="269"/>
      <c r="O44" s="269"/>
      <c r="P44" s="270"/>
    </row>
    <row r="45" spans="3:16">
      <c r="C45" s="333" t="s">
        <v>49</v>
      </c>
      <c r="D45" s="333" t="str">
        <f>VLOOKUP('T_Extracted Texts'!$C45,Country!$A$1:$B$49,2,FALSE)</f>
        <v>Indonésie</v>
      </c>
      <c r="E45" s="271"/>
      <c r="F45" s="271"/>
      <c r="G45" s="271"/>
      <c r="H45" s="271"/>
      <c r="I45" s="271"/>
      <c r="J45" s="271"/>
      <c r="K45" s="271"/>
      <c r="L45" s="271"/>
      <c r="M45" s="271"/>
      <c r="N45" s="271"/>
      <c r="O45" s="271"/>
      <c r="P45" s="272"/>
    </row>
    <row r="46" spans="3:16">
      <c r="C46" s="331" t="s">
        <v>50</v>
      </c>
      <c r="D46" s="331" t="str">
        <f>VLOOKUP('T_Extracted Texts'!$C46,Country!$A$1:$B$49,2,FALSE)</f>
        <v>Fédération de Russie</v>
      </c>
      <c r="E46" s="269"/>
      <c r="F46" s="269"/>
      <c r="G46" s="269"/>
      <c r="H46" s="269"/>
      <c r="I46" s="269"/>
      <c r="J46" s="269"/>
      <c r="K46" s="269"/>
      <c r="L46" s="269"/>
      <c r="M46" s="269"/>
      <c r="N46" s="269"/>
      <c r="O46" s="269"/>
      <c r="P46" s="270"/>
    </row>
    <row r="47" spans="3:16">
      <c r="C47" s="333" t="s">
        <v>51</v>
      </c>
      <c r="D47" s="333" t="str">
        <f>VLOOKUP('T_Extracted Texts'!$C47,Country!$A$1:$B$49,2,FALSE)</f>
        <v>Arabie saoudite</v>
      </c>
      <c r="E47" s="271"/>
      <c r="F47" s="271"/>
      <c r="G47" s="271"/>
      <c r="H47" s="271"/>
      <c r="I47" s="271"/>
      <c r="J47" s="271"/>
      <c r="K47" s="271"/>
      <c r="L47" s="271"/>
      <c r="M47" s="271"/>
      <c r="N47" s="271"/>
      <c r="O47" s="271"/>
      <c r="P47" s="272"/>
    </row>
    <row r="48" spans="3:16">
      <c r="C48" s="331" t="s">
        <v>52</v>
      </c>
      <c r="D48" s="331" t="str">
        <f>VLOOKUP('T_Extracted Texts'!$C48,Country!$A$1:$B$49,2,FALSE)</f>
        <v>Afrique du Sud</v>
      </c>
      <c r="E48" s="269"/>
      <c r="F48" s="269"/>
      <c r="G48" s="269"/>
      <c r="H48" s="269"/>
      <c r="I48" s="269"/>
      <c r="J48" s="269"/>
      <c r="K48" s="269"/>
      <c r="L48" s="269"/>
      <c r="M48" s="269"/>
      <c r="N48" s="269"/>
      <c r="O48" s="269"/>
      <c r="P48" s="270"/>
    </row>
    <row r="49" spans="3:16" ht="331.5">
      <c r="C49" s="339" t="s">
        <v>264</v>
      </c>
      <c r="D49" s="339" t="s">
        <v>330</v>
      </c>
      <c r="E49" s="271"/>
      <c r="F49" s="271"/>
      <c r="G49" s="271"/>
      <c r="H49" s="271"/>
      <c r="I49" s="271"/>
      <c r="J49" s="271"/>
      <c r="K49" s="271"/>
      <c r="L49" s="271"/>
      <c r="M49" s="271"/>
      <c r="N49" s="271"/>
      <c r="O49" s="271"/>
      <c r="P49" s="272"/>
    </row>
    <row r="50" spans="3:16">
      <c r="C50" s="334" t="s">
        <v>65</v>
      </c>
      <c r="D50" s="334" t="s">
        <v>274</v>
      </c>
      <c r="E50" s="269"/>
      <c r="F50" s="269"/>
      <c r="G50" s="269"/>
      <c r="H50" s="269"/>
      <c r="I50" s="269"/>
      <c r="J50" s="269"/>
      <c r="K50" s="269"/>
      <c r="L50" s="269"/>
      <c r="M50" s="269"/>
      <c r="N50" s="269"/>
      <c r="O50" s="269"/>
      <c r="P50" s="270"/>
    </row>
    <row r="51" spans="3:16" ht="14.25">
      <c r="C51" s="333" t="s">
        <v>68</v>
      </c>
      <c r="D51" s="339" t="s">
        <v>287</v>
      </c>
      <c r="E51" s="271"/>
      <c r="F51" s="271"/>
      <c r="G51" s="271"/>
      <c r="H51" s="271"/>
      <c r="I51" s="271"/>
      <c r="J51" s="271"/>
      <c r="K51" s="271"/>
      <c r="L51" s="271"/>
      <c r="M51" s="271"/>
      <c r="N51" s="271"/>
      <c r="O51" s="271"/>
      <c r="P51" s="272"/>
    </row>
    <row r="52" spans="3:16">
      <c r="C52" s="334" t="s">
        <v>8</v>
      </c>
      <c r="D52" s="334"/>
      <c r="E52" s="269"/>
      <c r="F52" s="269"/>
      <c r="G52" s="269"/>
      <c r="H52" s="269"/>
      <c r="I52" s="269"/>
      <c r="J52" s="269"/>
      <c r="K52" s="269"/>
      <c r="L52" s="269"/>
      <c r="M52" s="269"/>
      <c r="N52" s="269"/>
      <c r="O52" s="269"/>
      <c r="P52" s="270"/>
    </row>
    <row r="53" spans="3:16" ht="14.25">
      <c r="C53" s="333" t="s">
        <v>127</v>
      </c>
      <c r="D53" s="339" t="s">
        <v>288</v>
      </c>
      <c r="E53" s="271"/>
      <c r="F53" s="271"/>
      <c r="G53" s="271"/>
      <c r="H53" s="271"/>
      <c r="I53" s="271"/>
      <c r="J53" s="271"/>
      <c r="K53" s="271"/>
      <c r="L53" s="271"/>
      <c r="M53" s="271"/>
      <c r="N53" s="271"/>
      <c r="O53" s="271"/>
      <c r="P53" s="272"/>
    </row>
    <row r="54" spans="3:16">
      <c r="C54" s="331" t="s">
        <v>70</v>
      </c>
      <c r="D54" s="331" t="s">
        <v>275</v>
      </c>
      <c r="E54" s="269"/>
      <c r="F54" s="269"/>
      <c r="G54" s="269"/>
      <c r="H54" s="269"/>
      <c r="I54" s="269"/>
      <c r="J54" s="269"/>
      <c r="K54" s="269"/>
      <c r="L54" s="269"/>
      <c r="M54" s="269"/>
      <c r="N54" s="269"/>
      <c r="O54" s="269"/>
      <c r="P54" s="270"/>
    </row>
    <row r="55" spans="3:16">
      <c r="C55" s="332" t="s">
        <v>66</v>
      </c>
      <c r="D55" s="332" t="s">
        <v>276</v>
      </c>
      <c r="E55" s="271"/>
      <c r="F55" s="271"/>
      <c r="G55" s="271"/>
      <c r="H55" s="271"/>
      <c r="I55" s="271"/>
      <c r="J55" s="271"/>
      <c r="K55" s="271"/>
      <c r="L55" s="271"/>
      <c r="M55" s="271"/>
      <c r="N55" s="271"/>
      <c r="O55" s="271"/>
      <c r="P55" s="272"/>
    </row>
    <row r="56" spans="3:16">
      <c r="C56" s="334" t="s">
        <v>67</v>
      </c>
      <c r="D56" s="334" t="s">
        <v>67</v>
      </c>
      <c r="E56" s="269"/>
      <c r="F56" s="269"/>
      <c r="G56" s="269"/>
      <c r="H56" s="269"/>
      <c r="I56" s="269"/>
      <c r="J56" s="269"/>
      <c r="K56" s="269"/>
      <c r="L56" s="269"/>
      <c r="M56" s="269"/>
      <c r="N56" s="269"/>
      <c r="O56" s="269"/>
      <c r="P56" s="270"/>
    </row>
    <row r="57" spans="3:16">
      <c r="C57" s="332" t="s">
        <v>64</v>
      </c>
      <c r="D57" s="332" t="s">
        <v>277</v>
      </c>
      <c r="E57" s="271"/>
      <c r="F57" s="271"/>
      <c r="G57" s="271"/>
      <c r="H57" s="271"/>
      <c r="I57" s="271"/>
      <c r="J57" s="271"/>
      <c r="K57" s="271"/>
      <c r="L57" s="271"/>
      <c r="M57" s="271"/>
      <c r="N57" s="271"/>
      <c r="O57" s="271"/>
      <c r="P57" s="272"/>
    </row>
    <row r="58" spans="3:16" ht="25.5">
      <c r="C58" s="331" t="s">
        <v>149</v>
      </c>
      <c r="D58" s="343" t="s">
        <v>289</v>
      </c>
      <c r="E58" s="269"/>
      <c r="F58" s="269"/>
      <c r="G58" s="269"/>
      <c r="H58" s="269"/>
      <c r="I58" s="269"/>
      <c r="J58" s="269"/>
      <c r="K58" s="269"/>
      <c r="L58" s="269"/>
      <c r="M58" s="269"/>
      <c r="N58" s="269"/>
      <c r="O58" s="269"/>
      <c r="P58" s="270"/>
    </row>
    <row r="59" spans="3:16" ht="293.25">
      <c r="C59" s="339" t="s">
        <v>258</v>
      </c>
      <c r="D59" s="344" t="s">
        <v>331</v>
      </c>
      <c r="E59" s="271"/>
      <c r="F59" s="271"/>
      <c r="G59" s="271"/>
      <c r="H59" s="271"/>
      <c r="I59" s="271"/>
      <c r="J59" s="271"/>
      <c r="K59" s="271"/>
      <c r="L59" s="271"/>
      <c r="M59" s="310"/>
      <c r="N59" s="271"/>
      <c r="O59" s="271"/>
      <c r="P59" s="272"/>
    </row>
    <row r="60" spans="3:16" ht="38.25">
      <c r="C60" s="338" t="s">
        <v>71</v>
      </c>
      <c r="D60" s="338" t="s">
        <v>290</v>
      </c>
      <c r="E60" s="269"/>
      <c r="F60" s="269"/>
      <c r="G60" s="269"/>
      <c r="H60" s="269"/>
      <c r="I60" s="269"/>
      <c r="J60" s="269"/>
      <c r="K60" s="269"/>
      <c r="L60" s="269"/>
      <c r="M60" s="269"/>
      <c r="N60" s="338" t="s">
        <v>338</v>
      </c>
      <c r="O60" s="269"/>
      <c r="P60" s="270"/>
    </row>
    <row r="61" spans="3:16" ht="25.5">
      <c r="C61" s="333" t="s">
        <v>120</v>
      </c>
      <c r="D61" s="339" t="s">
        <v>291</v>
      </c>
      <c r="E61" s="271"/>
      <c r="F61" s="271"/>
      <c r="G61" s="271"/>
      <c r="H61" s="271"/>
      <c r="I61" s="271"/>
      <c r="J61" s="271"/>
      <c r="K61" s="271"/>
      <c r="L61" s="271"/>
      <c r="M61" s="271"/>
      <c r="N61" s="339" t="s">
        <v>339</v>
      </c>
      <c r="O61" s="271"/>
      <c r="P61" s="272"/>
    </row>
    <row r="62" spans="3:16" ht="25.5">
      <c r="C62" s="331" t="s">
        <v>72</v>
      </c>
      <c r="D62" s="338" t="s">
        <v>292</v>
      </c>
      <c r="E62" s="269"/>
      <c r="F62" s="269"/>
      <c r="G62" s="269"/>
      <c r="H62" s="269"/>
      <c r="I62" s="269"/>
      <c r="J62" s="269"/>
      <c r="K62" s="269"/>
      <c r="L62" s="269"/>
      <c r="M62" s="269"/>
      <c r="N62" s="338" t="s">
        <v>340</v>
      </c>
      <c r="O62" s="269"/>
      <c r="P62" s="270"/>
    </row>
    <row r="63" spans="3:16" ht="63.75">
      <c r="C63" s="333" t="s">
        <v>155</v>
      </c>
      <c r="D63" s="345" t="s">
        <v>332</v>
      </c>
      <c r="E63" s="271"/>
      <c r="F63" s="271"/>
      <c r="G63" s="271"/>
      <c r="H63" s="271"/>
      <c r="I63" s="271"/>
      <c r="J63" s="271"/>
      <c r="K63" s="271"/>
      <c r="L63" s="271"/>
      <c r="M63" s="271"/>
      <c r="N63" s="271"/>
      <c r="O63" s="271"/>
      <c r="P63" s="272"/>
    </row>
    <row r="64" spans="3:16" ht="25.5">
      <c r="C64" s="338" t="s">
        <v>0</v>
      </c>
      <c r="D64" s="331" t="s">
        <v>278</v>
      </c>
      <c r="E64" s="269"/>
      <c r="F64" s="269"/>
      <c r="G64" s="269"/>
      <c r="H64" s="269"/>
      <c r="I64" s="269"/>
      <c r="J64" s="269"/>
      <c r="K64" s="269"/>
      <c r="L64" s="269"/>
      <c r="M64" s="269"/>
      <c r="N64" s="365" t="s">
        <v>341</v>
      </c>
      <c r="O64" s="269"/>
      <c r="P64" s="270"/>
    </row>
    <row r="65" spans="3:16" ht="204">
      <c r="C65" s="339" t="s">
        <v>195</v>
      </c>
      <c r="D65" s="339" t="s">
        <v>333</v>
      </c>
      <c r="E65" s="271"/>
      <c r="F65" s="271"/>
      <c r="G65" s="271"/>
      <c r="H65" s="271"/>
      <c r="I65" s="271"/>
      <c r="J65" s="271"/>
      <c r="K65" s="271"/>
      <c r="L65" s="271"/>
      <c r="M65" s="271"/>
      <c r="N65" s="271"/>
      <c r="O65" s="271"/>
      <c r="P65" s="272"/>
    </row>
    <row r="66" spans="3:16" ht="38.25">
      <c r="C66" s="331" t="s">
        <v>121</v>
      </c>
      <c r="D66" s="338" t="s">
        <v>293</v>
      </c>
      <c r="E66" s="269"/>
      <c r="F66" s="269"/>
      <c r="G66" s="269"/>
      <c r="H66" s="269"/>
      <c r="I66" s="269"/>
      <c r="J66" s="269"/>
      <c r="K66" s="269"/>
      <c r="L66" s="269"/>
      <c r="M66" s="269"/>
      <c r="N66" s="269"/>
      <c r="O66" s="269"/>
      <c r="P66" s="270"/>
    </row>
    <row r="67" spans="3:16" ht="27">
      <c r="C67" s="333" t="s">
        <v>1</v>
      </c>
      <c r="D67" s="339" t="s">
        <v>295</v>
      </c>
      <c r="E67" s="271"/>
      <c r="F67" s="271"/>
      <c r="G67" s="271"/>
      <c r="H67" s="271"/>
      <c r="I67" s="271"/>
      <c r="J67" s="271"/>
      <c r="K67" s="271"/>
      <c r="L67" s="271"/>
      <c r="M67" s="271"/>
      <c r="N67" s="271"/>
      <c r="O67" s="271"/>
      <c r="P67" s="272"/>
    </row>
    <row r="68" spans="3:16">
      <c r="C68" s="331" t="s">
        <v>196</v>
      </c>
      <c r="D68" s="331" t="s">
        <v>279</v>
      </c>
      <c r="E68" s="269"/>
      <c r="F68" s="269"/>
      <c r="G68" s="269"/>
      <c r="H68" s="269"/>
      <c r="I68" s="269"/>
      <c r="J68" s="269"/>
      <c r="K68" s="269"/>
      <c r="L68" s="269"/>
      <c r="M68" s="269"/>
      <c r="N68" s="269"/>
      <c r="O68" s="269"/>
      <c r="P68" s="270"/>
    </row>
    <row r="69" spans="3:16">
      <c r="C69" s="333" t="s">
        <v>197</v>
      </c>
      <c r="D69" s="333" t="s">
        <v>280</v>
      </c>
      <c r="E69" s="271"/>
      <c r="F69" s="271"/>
      <c r="G69" s="271"/>
      <c r="H69" s="271"/>
      <c r="I69" s="271"/>
      <c r="J69" s="271"/>
      <c r="K69" s="271"/>
      <c r="L69" s="271"/>
      <c r="M69" s="271"/>
      <c r="N69" s="271"/>
      <c r="O69" s="271"/>
      <c r="P69" s="272"/>
    </row>
    <row r="70" spans="3:16">
      <c r="C70" s="331" t="s">
        <v>198</v>
      </c>
      <c r="D70" s="331" t="s">
        <v>281</v>
      </c>
      <c r="E70" s="269"/>
      <c r="F70" s="269"/>
      <c r="G70" s="269"/>
      <c r="H70" s="269"/>
      <c r="I70" s="269"/>
      <c r="J70" s="269"/>
      <c r="K70" s="269"/>
      <c r="L70" s="269"/>
      <c r="M70" s="269"/>
      <c r="N70" s="269"/>
      <c r="O70" s="269"/>
      <c r="P70" s="270"/>
    </row>
    <row r="71" spans="3:16" ht="25.5">
      <c r="C71" s="333" t="s">
        <v>2</v>
      </c>
      <c r="D71" s="339" t="s">
        <v>294</v>
      </c>
      <c r="E71" s="271"/>
      <c r="F71" s="271"/>
      <c r="G71" s="271"/>
      <c r="H71" s="271"/>
      <c r="I71" s="271"/>
      <c r="J71" s="271"/>
      <c r="K71" s="271"/>
      <c r="L71" s="271"/>
      <c r="M71" s="271"/>
      <c r="N71" s="271"/>
      <c r="O71" s="271"/>
      <c r="P71" s="272"/>
    </row>
    <row r="72" spans="3:16" ht="38.25">
      <c r="C72" s="331" t="s">
        <v>151</v>
      </c>
      <c r="D72" s="343" t="s">
        <v>296</v>
      </c>
      <c r="E72" s="269"/>
      <c r="F72" s="269"/>
      <c r="G72" s="269"/>
      <c r="H72" s="269"/>
      <c r="I72" s="269"/>
      <c r="J72" s="269"/>
      <c r="K72" s="269"/>
      <c r="L72" s="269"/>
      <c r="M72" s="269"/>
      <c r="N72" s="269"/>
      <c r="O72" s="269"/>
      <c r="P72" s="270"/>
    </row>
    <row r="73" spans="3:16" ht="38.25">
      <c r="C73" s="333" t="s">
        <v>99</v>
      </c>
      <c r="D73" s="346" t="s">
        <v>297</v>
      </c>
      <c r="E73" s="271"/>
      <c r="F73" s="271"/>
      <c r="G73" s="271"/>
      <c r="H73" s="271"/>
      <c r="I73" s="271"/>
      <c r="J73" s="271"/>
      <c r="K73" s="271"/>
      <c r="L73" s="271"/>
      <c r="M73" s="271"/>
      <c r="N73" s="271"/>
      <c r="O73" s="271"/>
      <c r="P73" s="272"/>
    </row>
    <row r="74" spans="3:16">
      <c r="C74" s="331" t="s">
        <v>61</v>
      </c>
      <c r="D74" s="338" t="s">
        <v>283</v>
      </c>
      <c r="E74" s="269"/>
      <c r="F74" s="269"/>
      <c r="G74" s="269"/>
      <c r="H74" s="269"/>
      <c r="I74" s="269"/>
      <c r="J74" s="269"/>
      <c r="K74" s="269"/>
      <c r="L74" s="269"/>
      <c r="M74" s="269"/>
      <c r="N74" s="269"/>
      <c r="O74" s="269"/>
      <c r="P74" s="270"/>
    </row>
    <row r="75" spans="3:16">
      <c r="C75" s="333" t="s">
        <v>62</v>
      </c>
      <c r="D75" s="339" t="s">
        <v>284</v>
      </c>
      <c r="E75" s="271"/>
      <c r="F75" s="271"/>
      <c r="G75" s="271"/>
      <c r="H75" s="271"/>
      <c r="I75" s="271"/>
      <c r="J75" s="271"/>
      <c r="K75" s="271"/>
      <c r="L75" s="271"/>
      <c r="M75" s="271"/>
      <c r="N75" s="271"/>
      <c r="O75" s="271"/>
      <c r="P75" s="272"/>
    </row>
    <row r="76" spans="3:16">
      <c r="C76" s="331" t="s">
        <v>63</v>
      </c>
      <c r="D76" s="338" t="s">
        <v>298</v>
      </c>
      <c r="E76" s="269"/>
      <c r="F76" s="269"/>
      <c r="G76" s="269"/>
      <c r="H76" s="269"/>
      <c r="I76" s="269"/>
      <c r="J76" s="269"/>
      <c r="K76" s="269"/>
      <c r="L76" s="269"/>
      <c r="M76" s="269"/>
      <c r="N76" s="269"/>
      <c r="O76" s="269"/>
      <c r="P76" s="270"/>
    </row>
    <row r="77" spans="3:16" ht="293.25">
      <c r="C77" s="339" t="s">
        <v>201</v>
      </c>
      <c r="D77" s="339" t="s">
        <v>328</v>
      </c>
      <c r="E77" s="271"/>
      <c r="F77" s="271"/>
      <c r="G77" s="271"/>
      <c r="H77" s="271"/>
      <c r="I77" s="271"/>
      <c r="J77" s="271"/>
      <c r="K77" s="271"/>
      <c r="L77" s="271"/>
      <c r="M77" s="271"/>
      <c r="N77" s="271"/>
      <c r="O77" s="271"/>
      <c r="P77" s="272"/>
    </row>
    <row r="78" spans="3:16">
      <c r="C78" s="331" t="s">
        <v>154</v>
      </c>
      <c r="D78" s="338" t="s">
        <v>299</v>
      </c>
      <c r="E78" s="269"/>
      <c r="F78" s="269"/>
      <c r="G78" s="269"/>
      <c r="H78" s="269"/>
      <c r="I78" s="269"/>
      <c r="J78" s="269"/>
      <c r="K78" s="269"/>
      <c r="L78" s="269"/>
      <c r="M78" s="269"/>
      <c r="N78" s="269"/>
      <c r="O78" s="269"/>
      <c r="P78" s="270"/>
    </row>
    <row r="79" spans="3:16">
      <c r="C79" s="333" t="s">
        <v>152</v>
      </c>
      <c r="D79" s="339" t="s">
        <v>300</v>
      </c>
      <c r="E79" s="271"/>
      <c r="F79" s="271"/>
      <c r="G79" s="271"/>
      <c r="H79" s="271"/>
      <c r="I79" s="271"/>
      <c r="J79" s="271"/>
      <c r="K79" s="271"/>
      <c r="L79" s="271"/>
      <c r="M79" s="271"/>
      <c r="N79" s="271"/>
      <c r="O79" s="271"/>
      <c r="P79" s="272"/>
    </row>
    <row r="80" spans="3:16">
      <c r="C80" s="331" t="s">
        <v>153</v>
      </c>
      <c r="D80" s="338" t="s">
        <v>301</v>
      </c>
      <c r="E80" s="269"/>
      <c r="F80" s="269"/>
      <c r="G80" s="269"/>
      <c r="H80" s="269"/>
      <c r="I80" s="269"/>
      <c r="J80" s="269"/>
      <c r="K80" s="269"/>
      <c r="L80" s="269"/>
      <c r="M80" s="269"/>
      <c r="N80" s="269"/>
      <c r="O80" s="269"/>
      <c r="P80" s="270"/>
    </row>
    <row r="81" spans="3:16">
      <c r="C81" s="332" t="s">
        <v>60</v>
      </c>
      <c r="D81" s="347" t="s">
        <v>302</v>
      </c>
      <c r="E81" s="271"/>
      <c r="F81" s="271"/>
      <c r="G81" s="271"/>
      <c r="H81" s="271"/>
      <c r="I81" s="271"/>
      <c r="J81" s="271"/>
      <c r="K81" s="271"/>
      <c r="L81" s="271"/>
      <c r="M81" s="271"/>
      <c r="N81" s="271"/>
      <c r="O81" s="271"/>
      <c r="P81" s="272"/>
    </row>
    <row r="82" spans="3:16">
      <c r="C82" s="331" t="s">
        <v>56</v>
      </c>
      <c r="D82" s="338" t="s">
        <v>303</v>
      </c>
      <c r="E82" s="269"/>
      <c r="F82" s="269"/>
      <c r="G82" s="269"/>
      <c r="H82" s="269"/>
      <c r="I82" s="269"/>
      <c r="J82" s="269"/>
      <c r="K82" s="269"/>
      <c r="L82" s="269"/>
      <c r="M82" s="269"/>
      <c r="N82" s="269"/>
      <c r="O82" s="269"/>
      <c r="P82" s="270"/>
    </row>
    <row r="83" spans="3:16">
      <c r="C83" s="333" t="s">
        <v>57</v>
      </c>
      <c r="D83" s="339" t="s">
        <v>304</v>
      </c>
      <c r="E83" s="271"/>
      <c r="F83" s="271"/>
      <c r="G83" s="271"/>
      <c r="H83" s="271"/>
      <c r="I83" s="271"/>
      <c r="J83" s="271"/>
      <c r="K83" s="271"/>
      <c r="L83" s="271"/>
      <c r="M83" s="271"/>
      <c r="N83" s="271"/>
      <c r="O83" s="271"/>
      <c r="P83" s="272"/>
    </row>
    <row r="84" spans="3:16">
      <c r="C84" s="331" t="s">
        <v>58</v>
      </c>
      <c r="D84" s="338" t="s">
        <v>305</v>
      </c>
      <c r="E84" s="269"/>
      <c r="F84" s="269"/>
      <c r="G84" s="269"/>
      <c r="H84" s="269"/>
      <c r="I84" s="269"/>
      <c r="J84" s="269"/>
      <c r="K84" s="269"/>
      <c r="L84" s="269"/>
      <c r="M84" s="269"/>
      <c r="N84" s="269"/>
      <c r="O84" s="269"/>
      <c r="P84" s="270"/>
    </row>
    <row r="85" spans="3:16" ht="63.75">
      <c r="C85" s="333" t="s">
        <v>150</v>
      </c>
      <c r="D85" s="345" t="s">
        <v>306</v>
      </c>
      <c r="E85" s="271"/>
      <c r="F85" s="271"/>
      <c r="G85" s="271"/>
      <c r="H85" s="271"/>
      <c r="I85" s="271"/>
      <c r="J85" s="271"/>
      <c r="K85" s="271"/>
      <c r="L85" s="271"/>
      <c r="M85" s="271"/>
      <c r="N85" s="271"/>
      <c r="O85" s="271"/>
      <c r="P85" s="272"/>
    </row>
    <row r="86" spans="3:16" ht="153">
      <c r="C86" s="331" t="s">
        <v>265</v>
      </c>
      <c r="D86" s="338" t="s">
        <v>307</v>
      </c>
      <c r="E86" s="269"/>
      <c r="F86" s="269"/>
      <c r="G86" s="269"/>
      <c r="H86" s="269"/>
      <c r="I86" s="269"/>
      <c r="J86" s="269"/>
      <c r="K86" s="269"/>
      <c r="L86" s="269"/>
      <c r="M86" s="269"/>
      <c r="N86" s="269"/>
      <c r="O86" s="269"/>
      <c r="P86" s="270"/>
    </row>
    <row r="87" spans="3:16">
      <c r="C87" s="333" t="s">
        <v>55</v>
      </c>
      <c r="D87" s="339" t="s">
        <v>308</v>
      </c>
      <c r="E87" s="271"/>
      <c r="F87" s="271"/>
      <c r="G87" s="271"/>
      <c r="H87" s="271"/>
      <c r="I87" s="271"/>
      <c r="J87" s="271"/>
      <c r="K87" s="271"/>
      <c r="L87" s="271"/>
      <c r="M87" s="271"/>
      <c r="N87" s="271"/>
      <c r="O87" s="271"/>
      <c r="P87" s="272"/>
    </row>
    <row r="88" spans="3:16">
      <c r="C88" s="331" t="s">
        <v>54</v>
      </c>
      <c r="D88" s="338" t="s">
        <v>309</v>
      </c>
      <c r="E88" s="269"/>
      <c r="F88" s="269"/>
      <c r="G88" s="269"/>
      <c r="H88" s="269"/>
      <c r="I88" s="269"/>
      <c r="J88" s="269"/>
      <c r="K88" s="269"/>
      <c r="L88" s="269"/>
      <c r="M88" s="269"/>
      <c r="N88" s="269"/>
      <c r="O88" s="269"/>
      <c r="P88" s="270"/>
    </row>
    <row r="89" spans="3:16">
      <c r="C89" s="333" t="s">
        <v>96</v>
      </c>
      <c r="D89" s="346" t="s">
        <v>93</v>
      </c>
      <c r="E89" s="271"/>
      <c r="F89" s="271"/>
      <c r="G89" s="271"/>
      <c r="H89" s="271"/>
      <c r="I89" s="271"/>
      <c r="J89" s="271"/>
      <c r="K89" s="271"/>
      <c r="L89" s="271"/>
      <c r="M89" s="271"/>
      <c r="N89" s="271"/>
      <c r="O89" s="271"/>
      <c r="P89" s="272"/>
    </row>
    <row r="90" spans="3:16" ht="25.5">
      <c r="C90" s="331" t="s">
        <v>53</v>
      </c>
      <c r="D90" s="331" t="s">
        <v>92</v>
      </c>
      <c r="E90" s="269"/>
      <c r="F90" s="269"/>
      <c r="G90" s="269"/>
      <c r="H90" s="269"/>
      <c r="I90" s="269"/>
      <c r="J90" s="269"/>
      <c r="K90" s="269"/>
      <c r="L90" s="269"/>
      <c r="M90" s="269"/>
      <c r="N90" s="269"/>
      <c r="O90" s="269"/>
      <c r="P90" s="270"/>
    </row>
    <row r="91" spans="3:16">
      <c r="C91" s="333" t="s">
        <v>87</v>
      </c>
      <c r="D91" s="333" t="s">
        <v>91</v>
      </c>
      <c r="E91" s="271"/>
      <c r="F91" s="271"/>
      <c r="G91" s="271"/>
      <c r="H91" s="271"/>
      <c r="I91" s="271"/>
      <c r="J91" s="271"/>
      <c r="K91" s="271"/>
      <c r="L91" s="271"/>
      <c r="M91" s="271"/>
      <c r="N91" s="271"/>
      <c r="O91" s="271"/>
      <c r="P91" s="272"/>
    </row>
    <row r="92" spans="3:16">
      <c r="C92" s="331" t="s">
        <v>88</v>
      </c>
      <c r="D92" s="338" t="s">
        <v>90</v>
      </c>
      <c r="E92" s="269"/>
      <c r="F92" s="269"/>
      <c r="G92" s="269"/>
      <c r="H92" s="269"/>
      <c r="I92" s="269"/>
      <c r="J92" s="269"/>
      <c r="K92" s="269"/>
      <c r="L92" s="269"/>
      <c r="M92" s="269"/>
      <c r="N92" s="269"/>
      <c r="O92" s="269"/>
      <c r="P92" s="270"/>
    </row>
    <row r="93" spans="3:16" ht="25.5">
      <c r="C93" s="333" t="s">
        <v>85</v>
      </c>
      <c r="D93" s="339" t="s">
        <v>310</v>
      </c>
      <c r="E93" s="271"/>
      <c r="F93" s="271"/>
      <c r="G93" s="271"/>
      <c r="H93" s="271"/>
      <c r="I93" s="271"/>
      <c r="J93" s="271"/>
      <c r="K93" s="271"/>
      <c r="L93" s="271"/>
      <c r="M93" s="271"/>
      <c r="N93" s="271"/>
      <c r="O93" s="271"/>
      <c r="P93" s="272"/>
    </row>
    <row r="94" spans="3:16" ht="25.5">
      <c r="C94" s="331" t="s">
        <v>86</v>
      </c>
      <c r="D94" s="338" t="s">
        <v>326</v>
      </c>
      <c r="E94" s="269"/>
      <c r="F94" s="269"/>
      <c r="G94" s="269"/>
      <c r="H94" s="269"/>
      <c r="I94" s="269"/>
      <c r="J94" s="269"/>
      <c r="K94" s="269"/>
      <c r="L94" s="269"/>
      <c r="M94" s="269"/>
      <c r="N94" s="269"/>
      <c r="O94" s="269"/>
      <c r="P94" s="270"/>
    </row>
    <row r="95" spans="3:16" ht="38.25">
      <c r="C95" s="333" t="s">
        <v>156</v>
      </c>
      <c r="D95" s="339" t="s">
        <v>311</v>
      </c>
      <c r="E95" s="271"/>
      <c r="F95" s="271"/>
      <c r="G95" s="271"/>
      <c r="H95" s="271"/>
      <c r="I95" s="271"/>
      <c r="J95" s="271"/>
      <c r="K95" s="271"/>
      <c r="L95" s="271"/>
      <c r="M95" s="271"/>
      <c r="N95" s="271"/>
      <c r="O95" s="271"/>
      <c r="P95" s="272"/>
    </row>
    <row r="96" spans="3:16">
      <c r="C96" s="335" t="s">
        <v>95</v>
      </c>
      <c r="D96" s="340" t="s">
        <v>94</v>
      </c>
      <c r="E96" s="308"/>
      <c r="F96" s="308"/>
      <c r="G96" s="308"/>
      <c r="H96" s="308"/>
      <c r="I96" s="308"/>
      <c r="J96" s="308"/>
      <c r="K96" s="308"/>
      <c r="L96" s="308"/>
      <c r="M96" s="308"/>
      <c r="N96" s="308"/>
      <c r="O96" s="308"/>
      <c r="P96" s="309"/>
    </row>
    <row r="97" spans="3:4">
      <c r="C97" s="336"/>
      <c r="D97" s="336"/>
    </row>
  </sheetData>
  <pageMargins left="0.7" right="0.7" top="0.75" bottom="0.75" header="0.3" footer="0.3"/>
  <pageSetup paperSize="9" orientation="portrait" r:id="rId1"/>
  <customProperties>
    <customPr name="GUID" r:id="rId2"/>
  </customProperties>
</worksheet>
</file>

<file path=xl/worksheets/sheet16.xml><?xml version="1.0" encoding="utf-8"?>
<worksheet xmlns="http://schemas.openxmlformats.org/spreadsheetml/2006/main" xmlns:r="http://schemas.openxmlformats.org/officeDocument/2006/relationships">
  <sheetPr codeName="Sheet16"/>
  <dimension ref="A1:P97"/>
  <sheetViews>
    <sheetView topLeftCell="B1" workbookViewId="0">
      <pane xSplit="11" ySplit="1" topLeftCell="M2" activePane="bottomRight" state="frozen"/>
      <selection activeCell="B1" sqref="B1"/>
      <selection pane="topRight" activeCell="M1" sqref="M1"/>
      <selection pane="bottomLeft" activeCell="B2" sqref="B2"/>
      <selection pane="bottomRight" activeCell="N86" sqref="N86"/>
    </sheetView>
  </sheetViews>
  <sheetFormatPr defaultRowHeight="12.75"/>
  <cols>
    <col min="1" max="1" width="13.7109375" style="259" bestFit="1" customWidth="1"/>
    <col min="2" max="2" width="16.5703125" style="259" bestFit="1" customWidth="1"/>
    <col min="3" max="3" width="45.7109375" style="259" customWidth="1"/>
    <col min="4" max="4" width="10.85546875" style="259" customWidth="1"/>
    <col min="5" max="5" width="11.42578125" style="259" hidden="1" customWidth="1"/>
    <col min="6" max="6" width="11.7109375" style="259" hidden="1" customWidth="1"/>
    <col min="7" max="7" width="12.140625" style="259" hidden="1" customWidth="1"/>
    <col min="8" max="8" width="9.5703125" style="259" hidden="1" customWidth="1"/>
    <col min="9" max="9" width="12.140625" style="259" hidden="1" customWidth="1"/>
    <col min="10" max="10" width="15.85546875" style="259" hidden="1" customWidth="1"/>
    <col min="11" max="11" width="13.7109375" style="259" hidden="1" customWidth="1"/>
    <col min="12" max="12" width="12.140625" style="259" hidden="1" customWidth="1"/>
    <col min="13" max="13" width="39" style="259" customWidth="1"/>
    <col min="14" max="14" width="29.140625" style="259" customWidth="1"/>
    <col min="15" max="15" width="9" style="259" customWidth="1"/>
    <col min="16" max="16" width="26.5703125" style="259" customWidth="1"/>
    <col min="17" max="16384" width="9.140625" style="259"/>
  </cols>
  <sheetData>
    <row r="1" spans="1:16" ht="16.5" thickBot="1">
      <c r="C1" s="268" t="s">
        <v>163</v>
      </c>
      <c r="D1" s="268" t="s">
        <v>164</v>
      </c>
      <c r="E1" s="268" t="s">
        <v>165</v>
      </c>
      <c r="F1" s="268" t="s">
        <v>166</v>
      </c>
      <c r="G1" s="268" t="s">
        <v>167</v>
      </c>
      <c r="H1" s="268" t="s">
        <v>168</v>
      </c>
      <c r="I1" s="268" t="s">
        <v>169</v>
      </c>
      <c r="J1" s="268" t="s">
        <v>170</v>
      </c>
      <c r="K1" s="268" t="s">
        <v>171</v>
      </c>
      <c r="L1" s="268" t="s">
        <v>172</v>
      </c>
      <c r="M1" s="305" t="s">
        <v>251</v>
      </c>
      <c r="N1" s="305" t="s">
        <v>252</v>
      </c>
      <c r="O1" s="305" t="s">
        <v>253</v>
      </c>
      <c r="P1" s="306" t="s">
        <v>254</v>
      </c>
    </row>
    <row r="2" spans="1:16" ht="43.5" thickTop="1">
      <c r="A2" s="260" t="s">
        <v>159</v>
      </c>
      <c r="B2" s="262">
        <v>41081</v>
      </c>
      <c r="C2" s="273" t="s">
        <v>158</v>
      </c>
      <c r="D2" s="269"/>
      <c r="E2" s="269"/>
      <c r="F2" s="269"/>
      <c r="G2" s="269"/>
      <c r="H2" s="269"/>
      <c r="I2" s="269"/>
      <c r="J2" s="269"/>
      <c r="K2" s="269"/>
      <c r="L2" s="269"/>
      <c r="M2" s="269"/>
      <c r="N2" s="269"/>
      <c r="O2" s="269"/>
      <c r="P2" s="270"/>
    </row>
    <row r="3" spans="1:16" ht="14.25">
      <c r="A3" s="260" t="s">
        <v>160</v>
      </c>
      <c r="B3" s="263">
        <v>0.75138888888888899</v>
      </c>
      <c r="C3" s="274" t="s">
        <v>6</v>
      </c>
      <c r="D3" s="271" t="str">
        <f>VLOOKUP(C3,Country!$A$1:$B$50,2,FALSE)</f>
        <v>OCDE</v>
      </c>
      <c r="E3" s="271"/>
      <c r="F3" s="271"/>
      <c r="G3" s="271"/>
      <c r="H3" s="271"/>
      <c r="I3" s="271"/>
      <c r="J3" s="271"/>
      <c r="K3" s="271"/>
      <c r="L3" s="271"/>
      <c r="M3" s="271"/>
      <c r="N3" s="271"/>
      <c r="O3" s="271"/>
      <c r="P3" s="272"/>
    </row>
    <row r="4" spans="1:16" ht="14.25">
      <c r="A4" s="260" t="s">
        <v>161</v>
      </c>
      <c r="B4" s="266" t="s">
        <v>191</v>
      </c>
      <c r="C4" s="273" t="s">
        <v>7</v>
      </c>
      <c r="D4" s="271" t="str">
        <f>VLOOKUP(C4,Country!$A$1:$B$50,2,FALSE)</f>
        <v>Australie</v>
      </c>
      <c r="E4" s="269"/>
      <c r="F4" s="269"/>
      <c r="G4" s="269"/>
      <c r="H4" s="269"/>
      <c r="I4" s="269"/>
      <c r="J4" s="269"/>
      <c r="K4" s="269"/>
      <c r="L4" s="269"/>
      <c r="M4" s="269"/>
      <c r="N4" s="269"/>
      <c r="O4" s="269"/>
      <c r="P4" s="270"/>
    </row>
    <row r="5" spans="1:16" ht="14.25">
      <c r="A5" s="260" t="s">
        <v>162</v>
      </c>
      <c r="B5" s="260" t="s">
        <v>192</v>
      </c>
      <c r="C5" s="275" t="s">
        <v>9</v>
      </c>
      <c r="D5" s="271" t="str">
        <f>VLOOKUP(C5,Country!$A$1:$B$50,2,FALSE)</f>
        <v>Autriche</v>
      </c>
      <c r="E5" s="271"/>
      <c r="F5" s="271"/>
      <c r="G5" s="271"/>
      <c r="H5" s="271"/>
      <c r="I5" s="271"/>
      <c r="J5" s="271"/>
      <c r="K5" s="271"/>
      <c r="L5" s="271"/>
      <c r="M5" s="271"/>
      <c r="N5" s="271"/>
      <c r="O5" s="271"/>
      <c r="P5" s="272"/>
    </row>
    <row r="6" spans="1:16" ht="14.25">
      <c r="A6" s="260"/>
      <c r="B6" s="266" t="s">
        <v>193</v>
      </c>
      <c r="C6" s="273" t="s">
        <v>10</v>
      </c>
      <c r="D6" s="271" t="str">
        <f>VLOOKUP(C6,Country!$A$1:$B$50,2,FALSE)</f>
        <v>Belgique</v>
      </c>
      <c r="E6" s="269"/>
      <c r="F6" s="269"/>
      <c r="G6" s="269"/>
      <c r="H6" s="269"/>
      <c r="I6" s="269"/>
      <c r="J6" s="269"/>
      <c r="K6" s="269"/>
      <c r="L6" s="269"/>
      <c r="M6" s="269"/>
      <c r="N6" s="269"/>
      <c r="O6" s="269"/>
      <c r="P6" s="270"/>
    </row>
    <row r="7" spans="1:16" ht="14.25">
      <c r="A7" s="260"/>
      <c r="B7" s="260" t="s">
        <v>194</v>
      </c>
      <c r="C7" s="275" t="s">
        <v>11</v>
      </c>
      <c r="D7" s="271" t="str">
        <f>VLOOKUP(C7,Country!$A$1:$B$50,2,FALSE)</f>
        <v>Canada</v>
      </c>
      <c r="E7" s="271"/>
      <c r="F7" s="271"/>
      <c r="G7" s="271"/>
      <c r="H7" s="271"/>
      <c r="I7" s="271"/>
      <c r="J7" s="271"/>
      <c r="K7" s="271"/>
      <c r="L7" s="271"/>
      <c r="M7" s="271"/>
      <c r="N7" s="271"/>
      <c r="O7" s="271"/>
      <c r="P7" s="272"/>
    </row>
    <row r="8" spans="1:16" ht="14.25">
      <c r="A8" s="260"/>
      <c r="B8" s="266" t="s">
        <v>199</v>
      </c>
      <c r="C8" s="276" t="s">
        <v>12</v>
      </c>
      <c r="D8" s="271" t="str">
        <f>VLOOKUP(C8,Country!$A$1:$B$50,2,FALSE)</f>
        <v>Chili</v>
      </c>
      <c r="E8" s="269"/>
      <c r="F8" s="269"/>
      <c r="G8" s="269"/>
      <c r="H8" s="269"/>
      <c r="I8" s="269"/>
      <c r="J8" s="269"/>
      <c r="K8" s="269"/>
      <c r="L8" s="269"/>
      <c r="M8" s="269"/>
      <c r="N8" s="269"/>
      <c r="O8" s="269"/>
      <c r="P8" s="270"/>
    </row>
    <row r="9" spans="1:16" ht="14.25">
      <c r="A9" s="260"/>
      <c r="B9" s="260" t="s">
        <v>200</v>
      </c>
      <c r="C9" s="275" t="s">
        <v>13</v>
      </c>
      <c r="D9" s="271" t="str">
        <f>VLOOKUP(C9,Country!$A$1:$B$50,2,FALSE)</f>
        <v>Rép. tchèque</v>
      </c>
      <c r="E9" s="271"/>
      <c r="F9" s="271"/>
      <c r="G9" s="271"/>
      <c r="H9" s="271"/>
      <c r="I9" s="271"/>
      <c r="J9" s="271"/>
      <c r="K9" s="271"/>
      <c r="L9" s="271"/>
      <c r="M9" s="271"/>
      <c r="N9" s="271"/>
      <c r="O9" s="271"/>
      <c r="P9" s="272"/>
    </row>
    <row r="10" spans="1:16" ht="14.25">
      <c r="A10" s="260"/>
      <c r="B10" s="266" t="s">
        <v>202</v>
      </c>
      <c r="C10" s="273" t="s">
        <v>14</v>
      </c>
      <c r="D10" s="271" t="str">
        <f>VLOOKUP(C10,Country!$A$1:$B$50,2,FALSE)</f>
        <v>Danemark</v>
      </c>
      <c r="E10" s="269"/>
      <c r="F10" s="269"/>
      <c r="G10" s="269"/>
      <c r="H10" s="269"/>
      <c r="I10" s="269"/>
      <c r="J10" s="269"/>
      <c r="K10" s="269"/>
      <c r="L10" s="269"/>
      <c r="M10" s="269"/>
      <c r="N10" s="269"/>
      <c r="O10" s="269"/>
      <c r="P10" s="270"/>
    </row>
    <row r="11" spans="1:16" ht="14.25">
      <c r="A11" s="260"/>
      <c r="B11" s="260" t="s">
        <v>203</v>
      </c>
      <c r="C11" s="275" t="s">
        <v>15</v>
      </c>
      <c r="D11" s="271" t="str">
        <f>VLOOKUP(C11,Country!$A$1:$B$50,2,FALSE)</f>
        <v>Estonie</v>
      </c>
      <c r="E11" s="271"/>
      <c r="F11" s="271"/>
      <c r="G11" s="271"/>
      <c r="H11" s="271"/>
      <c r="I11" s="271"/>
      <c r="J11" s="271"/>
      <c r="K11" s="271"/>
      <c r="L11" s="271"/>
      <c r="M11" s="271"/>
      <c r="N11" s="271"/>
      <c r="O11" s="271"/>
      <c r="P11" s="272"/>
    </row>
    <row r="12" spans="1:16" ht="14.25">
      <c r="A12" s="260"/>
      <c r="B12" s="266" t="s">
        <v>205</v>
      </c>
      <c r="C12" s="273" t="s">
        <v>16</v>
      </c>
      <c r="D12" s="271" t="str">
        <f>VLOOKUP(C12,Country!$A$1:$B$50,2,FALSE)</f>
        <v>Finlande</v>
      </c>
      <c r="E12" s="269"/>
      <c r="F12" s="269"/>
      <c r="G12" s="269"/>
      <c r="H12" s="269"/>
      <c r="I12" s="269"/>
      <c r="J12" s="269"/>
      <c r="K12" s="269"/>
      <c r="L12" s="269"/>
      <c r="M12" s="269"/>
      <c r="N12" s="269"/>
      <c r="O12" s="269"/>
      <c r="P12" s="270"/>
    </row>
    <row r="13" spans="1:16" ht="14.25">
      <c r="A13" s="260"/>
      <c r="B13" s="260" t="s">
        <v>206</v>
      </c>
      <c r="C13" s="275" t="s">
        <v>17</v>
      </c>
      <c r="D13" s="271" t="str">
        <f>VLOOKUP(C13,Country!$A$1:$B$50,2,FALSE)</f>
        <v>France</v>
      </c>
      <c r="E13" s="271"/>
      <c r="F13" s="271"/>
      <c r="G13" s="271"/>
      <c r="H13" s="271"/>
      <c r="I13" s="271"/>
      <c r="J13" s="271"/>
      <c r="K13" s="271"/>
      <c r="L13" s="271"/>
      <c r="M13" s="271"/>
      <c r="N13" s="271"/>
      <c r="O13" s="271"/>
      <c r="P13" s="272"/>
    </row>
    <row r="14" spans="1:16" ht="14.25">
      <c r="A14" s="260"/>
      <c r="B14" s="266" t="s">
        <v>207</v>
      </c>
      <c r="C14" s="273" t="s">
        <v>18</v>
      </c>
      <c r="D14" s="271" t="str">
        <f>VLOOKUP(C14,Country!$A$1:$B$50,2,FALSE)</f>
        <v>Allemagne</v>
      </c>
      <c r="E14" s="269"/>
      <c r="F14" s="269"/>
      <c r="G14" s="269"/>
      <c r="H14" s="269"/>
      <c r="I14" s="269"/>
      <c r="J14" s="269"/>
      <c r="K14" s="269"/>
      <c r="L14" s="269"/>
      <c r="M14" s="269"/>
      <c r="N14" s="269"/>
      <c r="O14" s="269"/>
      <c r="P14" s="270"/>
    </row>
    <row r="15" spans="1:16" ht="14.25">
      <c r="A15" s="260"/>
      <c r="B15" s="260" t="s">
        <v>208</v>
      </c>
      <c r="C15" s="275" t="s">
        <v>19</v>
      </c>
      <c r="D15" s="271" t="str">
        <f>VLOOKUP(C15,Country!$A$1:$B$50,2,FALSE)</f>
        <v>Grèce</v>
      </c>
      <c r="E15" s="271"/>
      <c r="F15" s="271"/>
      <c r="G15" s="271"/>
      <c r="H15" s="271"/>
      <c r="I15" s="271"/>
      <c r="J15" s="271"/>
      <c r="K15" s="271"/>
      <c r="L15" s="271"/>
      <c r="M15" s="271"/>
      <c r="N15" s="271"/>
      <c r="O15" s="271"/>
      <c r="P15" s="272"/>
    </row>
    <row r="16" spans="1:16" ht="14.25">
      <c r="A16" s="260"/>
      <c r="B16" s="260"/>
      <c r="C16" s="273" t="s">
        <v>20</v>
      </c>
      <c r="D16" s="271" t="str">
        <f>VLOOKUP(C16,Country!$A$1:$B$50,2,FALSE)</f>
        <v>Hongrie</v>
      </c>
      <c r="E16" s="269"/>
      <c r="F16" s="269"/>
      <c r="G16" s="269"/>
      <c r="H16" s="269"/>
      <c r="I16" s="269"/>
      <c r="J16" s="269"/>
      <c r="K16" s="269"/>
      <c r="L16" s="269"/>
      <c r="M16" s="269"/>
      <c r="N16" s="269"/>
      <c r="O16" s="269"/>
      <c r="P16" s="270"/>
    </row>
    <row r="17" spans="1:16" ht="14.25">
      <c r="A17" s="260"/>
      <c r="B17" s="260"/>
      <c r="C17" s="275" t="s">
        <v>21</v>
      </c>
      <c r="D17" s="271" t="str">
        <f>VLOOKUP(C17,Country!$A$1:$B$50,2,FALSE)</f>
        <v>Islande</v>
      </c>
      <c r="E17" s="271"/>
      <c r="F17" s="271"/>
      <c r="G17" s="271"/>
      <c r="H17" s="271"/>
      <c r="I17" s="271"/>
      <c r="J17" s="271"/>
      <c r="K17" s="271"/>
      <c r="L17" s="271"/>
      <c r="M17" s="271"/>
      <c r="N17" s="271"/>
      <c r="O17" s="271"/>
      <c r="P17" s="272"/>
    </row>
    <row r="18" spans="1:16" ht="14.25">
      <c r="A18" s="260"/>
      <c r="B18" s="260"/>
      <c r="C18" s="273" t="s">
        <v>22</v>
      </c>
      <c r="D18" s="271" t="str">
        <f>VLOOKUP(C18,Country!$A$1:$B$50,2,FALSE)</f>
        <v>Irlande</v>
      </c>
      <c r="E18" s="269"/>
      <c r="F18" s="269"/>
      <c r="G18" s="269"/>
      <c r="H18" s="269"/>
      <c r="I18" s="269"/>
      <c r="J18" s="269"/>
      <c r="K18" s="269"/>
      <c r="L18" s="269"/>
      <c r="M18" s="269"/>
      <c r="N18" s="269"/>
      <c r="O18" s="269"/>
      <c r="P18" s="270"/>
    </row>
    <row r="19" spans="1:16" ht="14.25">
      <c r="A19" s="260"/>
      <c r="B19" s="260"/>
      <c r="C19" s="275" t="s">
        <v>23</v>
      </c>
      <c r="D19" s="271" t="str">
        <f>VLOOKUP(C19,Country!$A$1:$B$50,2,FALSE)</f>
        <v>Israël</v>
      </c>
      <c r="E19" s="271"/>
      <c r="F19" s="271"/>
      <c r="G19" s="271"/>
      <c r="H19" s="271"/>
      <c r="I19" s="271"/>
      <c r="J19" s="271"/>
      <c r="K19" s="271"/>
      <c r="L19" s="271"/>
      <c r="M19" s="271"/>
      <c r="N19" s="271"/>
      <c r="O19" s="271"/>
      <c r="P19" s="272"/>
    </row>
    <row r="20" spans="1:16" ht="14.25">
      <c r="A20" s="260"/>
      <c r="B20" s="260"/>
      <c r="C20" s="276" t="s">
        <v>24</v>
      </c>
      <c r="D20" s="271" t="str">
        <f>VLOOKUP(C20,Country!$A$1:$B$50,2,FALSE)</f>
        <v>Italie</v>
      </c>
      <c r="E20" s="269"/>
      <c r="F20" s="269"/>
      <c r="G20" s="269"/>
      <c r="H20" s="269"/>
      <c r="I20" s="269"/>
      <c r="J20" s="269"/>
      <c r="K20" s="269"/>
      <c r="L20" s="269"/>
      <c r="M20" s="269"/>
      <c r="N20" s="269"/>
      <c r="O20" s="269"/>
      <c r="P20" s="270"/>
    </row>
    <row r="21" spans="1:16" ht="14.25">
      <c r="A21" s="260"/>
      <c r="B21" s="260"/>
      <c r="C21" s="274" t="s">
        <v>25</v>
      </c>
      <c r="D21" s="271" t="str">
        <f>VLOOKUP(C21,Country!$A$1:$B$50,2,FALSE)</f>
        <v>Japon</v>
      </c>
      <c r="E21" s="271"/>
      <c r="F21" s="271"/>
      <c r="G21" s="271"/>
      <c r="H21" s="271"/>
      <c r="I21" s="271"/>
      <c r="J21" s="271"/>
      <c r="K21" s="271"/>
      <c r="L21" s="271"/>
      <c r="M21" s="271"/>
      <c r="N21" s="271"/>
      <c r="O21" s="271"/>
      <c r="P21" s="272"/>
    </row>
    <row r="22" spans="1:16" ht="14.25">
      <c r="A22" s="260"/>
      <c r="B22" s="260"/>
      <c r="C22" s="276" t="s">
        <v>26</v>
      </c>
      <c r="D22" s="271" t="str">
        <f>VLOOKUP(C22,Country!$A$1:$B$50,2,FALSE)</f>
        <v>Corée</v>
      </c>
      <c r="E22" s="269"/>
      <c r="F22" s="269"/>
      <c r="G22" s="269"/>
      <c r="H22" s="269"/>
      <c r="I22" s="269"/>
      <c r="J22" s="269"/>
      <c r="K22" s="269"/>
      <c r="L22" s="269"/>
      <c r="M22" s="269"/>
      <c r="N22" s="269"/>
      <c r="O22" s="269"/>
      <c r="P22" s="270"/>
    </row>
    <row r="23" spans="1:16" ht="14.25">
      <c r="A23" s="260"/>
      <c r="B23" s="260"/>
      <c r="C23" s="275" t="s">
        <v>27</v>
      </c>
      <c r="D23" s="271" t="str">
        <f>VLOOKUP(C23,Country!$A$1:$B$50,2,FALSE)</f>
        <v>Luxembourg</v>
      </c>
      <c r="E23" s="271"/>
      <c r="F23" s="271"/>
      <c r="G23" s="271"/>
      <c r="H23" s="271"/>
      <c r="I23" s="271"/>
      <c r="J23" s="271"/>
      <c r="K23" s="271"/>
      <c r="L23" s="271"/>
      <c r="M23" s="271"/>
      <c r="N23" s="271"/>
      <c r="O23" s="271"/>
      <c r="P23" s="272"/>
    </row>
    <row r="24" spans="1:16" ht="14.25">
      <c r="A24" s="260"/>
      <c r="B24" s="260"/>
      <c r="C24" s="273" t="s">
        <v>28</v>
      </c>
      <c r="D24" s="271" t="str">
        <f>VLOOKUP(C24,Country!$A$1:$B$50,2,FALSE)</f>
        <v>Mexique</v>
      </c>
      <c r="E24" s="269"/>
      <c r="F24" s="269"/>
      <c r="G24" s="269"/>
      <c r="H24" s="269"/>
      <c r="I24" s="269"/>
      <c r="J24" s="269"/>
      <c r="K24" s="269"/>
      <c r="L24" s="269"/>
      <c r="M24" s="269"/>
      <c r="N24" s="269"/>
      <c r="O24" s="269"/>
      <c r="P24" s="270"/>
    </row>
    <row r="25" spans="1:16" ht="14.25">
      <c r="A25" s="260"/>
      <c r="B25" s="260"/>
      <c r="C25" s="275" t="s">
        <v>29</v>
      </c>
      <c r="D25" s="271" t="str">
        <f>VLOOKUP(C25,Country!$A$1:$B$50,2,FALSE)</f>
        <v>Pays-Bas</v>
      </c>
      <c r="E25" s="271"/>
      <c r="F25" s="271"/>
      <c r="G25" s="271"/>
      <c r="H25" s="271"/>
      <c r="I25" s="271"/>
      <c r="J25" s="271"/>
      <c r="K25" s="271"/>
      <c r="L25" s="271"/>
      <c r="M25" s="271"/>
      <c r="N25" s="271"/>
      <c r="O25" s="271"/>
      <c r="P25" s="272"/>
    </row>
    <row r="26" spans="1:16" ht="14.25">
      <c r="C26" s="273" t="s">
        <v>30</v>
      </c>
      <c r="D26" s="271" t="str">
        <f>VLOOKUP(C26,Country!$A$1:$B$50,2,FALSE)</f>
        <v>Nouvelle-Zélande</v>
      </c>
      <c r="E26" s="269"/>
      <c r="F26" s="269"/>
      <c r="G26" s="269"/>
      <c r="H26" s="269"/>
      <c r="I26" s="269"/>
      <c r="J26" s="269"/>
      <c r="K26" s="269"/>
      <c r="L26" s="269"/>
      <c r="M26" s="269"/>
      <c r="N26" s="269"/>
      <c r="O26" s="269"/>
      <c r="P26" s="270"/>
    </row>
    <row r="27" spans="1:16" ht="14.25">
      <c r="C27" s="275" t="s">
        <v>31</v>
      </c>
      <c r="D27" s="271" t="str">
        <f>VLOOKUP(C27,Country!$A$1:$B$50,2,FALSE)</f>
        <v>Norvège</v>
      </c>
      <c r="E27" s="271"/>
      <c r="F27" s="271"/>
      <c r="G27" s="271"/>
      <c r="H27" s="271"/>
      <c r="I27" s="271"/>
      <c r="J27" s="271"/>
      <c r="K27" s="271"/>
      <c r="L27" s="271"/>
      <c r="M27" s="271"/>
      <c r="N27" s="271"/>
      <c r="O27" s="271"/>
      <c r="P27" s="272"/>
    </row>
    <row r="28" spans="1:16" ht="14.25">
      <c r="C28" s="273" t="s">
        <v>32</v>
      </c>
      <c r="D28" s="271" t="str">
        <f>VLOOKUP(C28,Country!$A$1:$B$50,2,FALSE)</f>
        <v>Pologne</v>
      </c>
      <c r="E28" s="269"/>
      <c r="F28" s="269"/>
      <c r="G28" s="269"/>
      <c r="H28" s="269"/>
      <c r="I28" s="269"/>
      <c r="J28" s="269"/>
      <c r="K28" s="269"/>
      <c r="L28" s="269"/>
      <c r="M28" s="269"/>
      <c r="N28" s="269"/>
      <c r="O28" s="269"/>
      <c r="P28" s="270"/>
    </row>
    <row r="29" spans="1:16" ht="14.25">
      <c r="C29" s="275" t="s">
        <v>33</v>
      </c>
      <c r="D29" s="271" t="str">
        <f>VLOOKUP(C29,Country!$A$1:$B$50,2,FALSE)</f>
        <v>Portugal</v>
      </c>
      <c r="E29" s="271"/>
      <c r="F29" s="271"/>
      <c r="G29" s="271"/>
      <c r="H29" s="271"/>
      <c r="I29" s="271"/>
      <c r="J29" s="271"/>
      <c r="K29" s="271"/>
      <c r="L29" s="271"/>
      <c r="M29" s="271"/>
      <c r="N29" s="271"/>
      <c r="O29" s="271"/>
      <c r="P29" s="272"/>
    </row>
    <row r="30" spans="1:16" ht="14.25">
      <c r="C30" s="273" t="s">
        <v>34</v>
      </c>
      <c r="D30" s="271" t="str">
        <f>VLOOKUP(C30,Country!$A$1:$B$50,2,FALSE)</f>
        <v>Rép. slovaque</v>
      </c>
      <c r="E30" s="269"/>
      <c r="F30" s="269"/>
      <c r="G30" s="269"/>
      <c r="H30" s="269"/>
      <c r="I30" s="269"/>
      <c r="J30" s="269"/>
      <c r="K30" s="269"/>
      <c r="L30" s="269"/>
      <c r="M30" s="269"/>
      <c r="N30" s="269"/>
      <c r="O30" s="269"/>
      <c r="P30" s="270"/>
    </row>
    <row r="31" spans="1:16" ht="14.25">
      <c r="C31" s="275" t="s">
        <v>35</v>
      </c>
      <c r="D31" s="271" t="str">
        <f>VLOOKUP(C31,Country!$A$1:$B$50,2,FALSE)</f>
        <v>Slovénie</v>
      </c>
      <c r="E31" s="271"/>
      <c r="F31" s="271"/>
      <c r="G31" s="271"/>
      <c r="H31" s="271"/>
      <c r="I31" s="271"/>
      <c r="J31" s="271"/>
      <c r="K31" s="271"/>
      <c r="L31" s="271"/>
      <c r="M31" s="271"/>
      <c r="N31" s="271"/>
      <c r="O31" s="271"/>
      <c r="P31" s="272"/>
    </row>
    <row r="32" spans="1:16" ht="14.25">
      <c r="C32" s="276" t="s">
        <v>36</v>
      </c>
      <c r="D32" s="271" t="str">
        <f>VLOOKUP(C32,Country!$A$1:$B$50,2,FALSE)</f>
        <v>Espagne</v>
      </c>
      <c r="E32" s="269"/>
      <c r="F32" s="269"/>
      <c r="G32" s="269"/>
      <c r="H32" s="269"/>
      <c r="I32" s="269"/>
      <c r="J32" s="269"/>
      <c r="K32" s="269"/>
      <c r="L32" s="269"/>
      <c r="M32" s="269"/>
      <c r="N32" s="269"/>
      <c r="O32" s="269"/>
      <c r="P32" s="270"/>
    </row>
    <row r="33" spans="3:16" ht="14.25">
      <c r="C33" s="275" t="s">
        <v>37</v>
      </c>
      <c r="D33" s="271" t="str">
        <f>VLOOKUP(C33,Country!$A$1:$B$50,2,FALSE)</f>
        <v>Suède</v>
      </c>
      <c r="E33" s="271"/>
      <c r="F33" s="271"/>
      <c r="G33" s="271"/>
      <c r="H33" s="271"/>
      <c r="I33" s="271"/>
      <c r="J33" s="271"/>
      <c r="K33" s="271"/>
      <c r="L33" s="271"/>
      <c r="M33" s="271"/>
      <c r="N33" s="271"/>
      <c r="O33" s="271"/>
      <c r="P33" s="272"/>
    </row>
    <row r="34" spans="3:16" ht="14.25">
      <c r="C34" s="273" t="s">
        <v>38</v>
      </c>
      <c r="D34" s="271" t="str">
        <f>VLOOKUP(C34,Country!$A$1:$B$50,2,FALSE)</f>
        <v>Suisse</v>
      </c>
      <c r="E34" s="269"/>
      <c r="F34" s="269"/>
      <c r="G34" s="269"/>
      <c r="H34" s="269"/>
      <c r="I34" s="269"/>
      <c r="J34" s="269"/>
      <c r="K34" s="269"/>
      <c r="L34" s="269"/>
      <c r="M34" s="269"/>
      <c r="N34" s="269"/>
      <c r="O34" s="269"/>
      <c r="P34" s="270"/>
    </row>
    <row r="35" spans="3:16" ht="14.25">
      <c r="C35" s="275" t="s">
        <v>39</v>
      </c>
      <c r="D35" s="271" t="str">
        <f>VLOOKUP(C35,Country!$A$1:$B$50,2,FALSE)</f>
        <v>Turquie</v>
      </c>
      <c r="E35" s="271"/>
      <c r="F35" s="271"/>
      <c r="G35" s="271"/>
      <c r="H35" s="271"/>
      <c r="I35" s="271"/>
      <c r="J35" s="271"/>
      <c r="K35" s="271"/>
      <c r="L35" s="271"/>
      <c r="M35" s="271"/>
      <c r="N35" s="271"/>
      <c r="O35" s="271"/>
      <c r="P35" s="272"/>
    </row>
    <row r="36" spans="3:16" ht="14.25">
      <c r="C36" s="273" t="s">
        <v>40</v>
      </c>
      <c r="D36" s="271" t="str">
        <f>VLOOKUP(C36,Country!$A$1:$B$50,2,FALSE)</f>
        <v>Royaume-Uni</v>
      </c>
      <c r="E36" s="269"/>
      <c r="F36" s="269"/>
      <c r="G36" s="269"/>
      <c r="H36" s="269"/>
      <c r="I36" s="269"/>
      <c r="J36" s="269"/>
      <c r="K36" s="269"/>
      <c r="L36" s="269"/>
      <c r="M36" s="269"/>
      <c r="N36" s="269"/>
      <c r="O36" s="269"/>
      <c r="P36" s="270"/>
    </row>
    <row r="37" spans="3:16" ht="14.25">
      <c r="C37" s="275" t="s">
        <v>41</v>
      </c>
      <c r="D37" s="271" t="str">
        <f>VLOOKUP(C37,Country!$A$1:$B$50,2,FALSE)</f>
        <v>États-Unis</v>
      </c>
      <c r="E37" s="271"/>
      <c r="F37" s="271"/>
      <c r="G37" s="271"/>
      <c r="H37" s="271"/>
      <c r="I37" s="271"/>
      <c r="J37" s="271"/>
      <c r="K37" s="271"/>
      <c r="L37" s="271"/>
      <c r="M37" s="271"/>
      <c r="N37" s="271"/>
      <c r="O37" s="271"/>
      <c r="P37" s="272"/>
    </row>
    <row r="38" spans="3:16" ht="14.25">
      <c r="C38" s="273" t="s">
        <v>42</v>
      </c>
      <c r="D38" s="271" t="str">
        <f>VLOOKUP(C38,Country!$A$1:$B$50,2,FALSE)</f>
        <v>Moyenne OCDE</v>
      </c>
      <c r="E38" s="269"/>
      <c r="F38" s="269"/>
      <c r="G38" s="269"/>
      <c r="H38" s="269"/>
      <c r="I38" s="269"/>
      <c r="J38" s="269"/>
      <c r="K38" s="269"/>
      <c r="L38" s="269"/>
      <c r="M38" s="269"/>
      <c r="N38" s="269"/>
      <c r="O38" s="269"/>
      <c r="P38" s="270"/>
    </row>
    <row r="39" spans="3:16" ht="14.25">
      <c r="C39" s="275" t="s">
        <v>43</v>
      </c>
      <c r="D39" s="271" t="str">
        <f>VLOOKUP(C39,Country!$A$1:$B$50,2,FALSE)</f>
        <v>Moyenne UE21</v>
      </c>
      <c r="E39" s="271"/>
      <c r="F39" s="271"/>
      <c r="G39" s="271"/>
      <c r="H39" s="271"/>
      <c r="I39" s="271"/>
      <c r="J39" s="271"/>
      <c r="K39" s="271"/>
      <c r="L39" s="271"/>
      <c r="M39" s="271"/>
      <c r="N39" s="271"/>
      <c r="O39" s="271"/>
      <c r="P39" s="272"/>
    </row>
    <row r="40" spans="3:16" ht="14.25">
      <c r="C40" s="273" t="s">
        <v>44</v>
      </c>
      <c r="D40" s="271" t="str">
        <f>VLOOKUP(C40,Country!$A$1:$B$50,2,FALSE)</f>
        <v>Autres G20</v>
      </c>
      <c r="E40" s="269"/>
      <c r="F40" s="269"/>
      <c r="G40" s="269"/>
      <c r="H40" s="269"/>
      <c r="I40" s="269"/>
      <c r="J40" s="269"/>
      <c r="K40" s="269"/>
      <c r="L40" s="269"/>
      <c r="M40" s="269"/>
      <c r="N40" s="269"/>
      <c r="O40" s="269"/>
      <c r="P40" s="270"/>
    </row>
    <row r="41" spans="3:16" ht="14.25">
      <c r="C41" s="275" t="s">
        <v>45</v>
      </c>
      <c r="D41" s="271" t="str">
        <f>VLOOKUP(C41,Country!$A$1:$B$50,2,FALSE)</f>
        <v>Argentine</v>
      </c>
      <c r="E41" s="271"/>
      <c r="F41" s="271"/>
      <c r="G41" s="271"/>
      <c r="H41" s="271"/>
      <c r="I41" s="271"/>
      <c r="J41" s="271"/>
      <c r="K41" s="271"/>
      <c r="L41" s="271"/>
      <c r="M41" s="271"/>
      <c r="N41" s="271"/>
      <c r="O41" s="271"/>
      <c r="P41" s="272"/>
    </row>
    <row r="42" spans="3:16" ht="14.25">
      <c r="C42" s="273" t="s">
        <v>46</v>
      </c>
      <c r="D42" s="271" t="str">
        <f>VLOOKUP(C42,Country!$A$1:$B$50,2,FALSE)</f>
        <v>Brésil</v>
      </c>
      <c r="E42" s="269"/>
      <c r="F42" s="269"/>
      <c r="G42" s="269"/>
      <c r="H42" s="269"/>
      <c r="I42" s="269"/>
      <c r="J42" s="269"/>
      <c r="K42" s="269"/>
      <c r="L42" s="269"/>
      <c r="M42" s="269"/>
      <c r="N42" s="269"/>
      <c r="O42" s="269"/>
      <c r="P42" s="270"/>
    </row>
    <row r="43" spans="3:16" ht="14.25">
      <c r="C43" s="274" t="s">
        <v>47</v>
      </c>
      <c r="D43" s="271" t="str">
        <f>VLOOKUP(C43,Country!$A$1:$B$50,2,FALSE)</f>
        <v>Chine</v>
      </c>
      <c r="E43" s="271"/>
      <c r="F43" s="271"/>
      <c r="G43" s="271"/>
      <c r="H43" s="271"/>
      <c r="I43" s="271"/>
      <c r="J43" s="271"/>
      <c r="K43" s="271"/>
      <c r="L43" s="271"/>
      <c r="M43" s="271"/>
      <c r="N43" s="271"/>
      <c r="O43" s="271"/>
      <c r="P43" s="272"/>
    </row>
    <row r="44" spans="3:16" ht="14.25">
      <c r="C44" s="276" t="s">
        <v>48</v>
      </c>
      <c r="D44" s="310" t="s">
        <v>256</v>
      </c>
      <c r="E44" s="269"/>
      <c r="F44" s="269"/>
      <c r="G44" s="269"/>
      <c r="H44" s="269"/>
      <c r="I44" s="269"/>
      <c r="J44" s="269"/>
      <c r="K44" s="269"/>
      <c r="L44" s="269"/>
      <c r="M44" s="269"/>
      <c r="N44" s="269"/>
      <c r="O44" s="269"/>
      <c r="P44" s="270"/>
    </row>
    <row r="45" spans="3:16" ht="14.25">
      <c r="C45" s="275" t="s">
        <v>49</v>
      </c>
      <c r="D45" s="271"/>
      <c r="E45" s="271"/>
      <c r="F45" s="271"/>
      <c r="G45" s="271"/>
      <c r="H45" s="271"/>
      <c r="I45" s="271"/>
      <c r="J45" s="271"/>
      <c r="K45" s="271"/>
      <c r="L45" s="271"/>
      <c r="M45" s="271"/>
      <c r="N45" s="271"/>
      <c r="O45" s="271"/>
      <c r="P45" s="272"/>
    </row>
    <row r="46" spans="3:16" ht="14.25">
      <c r="C46" s="273" t="s">
        <v>50</v>
      </c>
      <c r="D46" s="271" t="str">
        <f>VLOOKUP(C46,Country!$A$1:$B$50,2,FALSE)</f>
        <v>Fédération de Russie</v>
      </c>
      <c r="E46" s="269"/>
      <c r="F46" s="269"/>
      <c r="G46" s="269"/>
      <c r="H46" s="269"/>
      <c r="I46" s="269"/>
      <c r="J46" s="269"/>
      <c r="K46" s="269"/>
      <c r="L46" s="269"/>
      <c r="M46" s="269"/>
      <c r="N46" s="269"/>
      <c r="O46" s="269"/>
      <c r="P46" s="270"/>
    </row>
    <row r="47" spans="3:16" ht="14.25">
      <c r="C47" s="275" t="s">
        <v>51</v>
      </c>
      <c r="D47" s="271"/>
      <c r="E47" s="271"/>
      <c r="F47" s="271"/>
      <c r="G47" s="271"/>
      <c r="H47" s="271"/>
      <c r="I47" s="271"/>
      <c r="J47" s="271"/>
      <c r="K47" s="271"/>
      <c r="L47" s="271"/>
      <c r="M47" s="271"/>
      <c r="N47" s="271"/>
      <c r="O47" s="271"/>
      <c r="P47" s="272"/>
    </row>
    <row r="48" spans="3:16" ht="14.25">
      <c r="C48" s="273" t="s">
        <v>52</v>
      </c>
      <c r="D48" s="271"/>
      <c r="E48" s="269"/>
      <c r="F48" s="269"/>
      <c r="G48" s="269"/>
      <c r="H48" s="269"/>
      <c r="I48" s="269"/>
      <c r="J48" s="269"/>
      <c r="K48" s="269"/>
      <c r="L48" s="269"/>
      <c r="M48" s="269"/>
      <c r="N48" s="269"/>
      <c r="O48" s="269"/>
      <c r="P48" s="270"/>
    </row>
    <row r="49" spans="3:16" ht="409.6">
      <c r="C49" s="314" t="s">
        <v>260</v>
      </c>
      <c r="D49" s="271"/>
      <c r="E49" s="271"/>
      <c r="F49" s="271"/>
      <c r="G49" s="271"/>
      <c r="H49" s="271"/>
      <c r="I49" s="271"/>
      <c r="J49" s="271"/>
      <c r="K49" s="271"/>
      <c r="L49" s="271"/>
      <c r="M49" s="311">
        <v>41087</v>
      </c>
      <c r="N49" s="312" t="s">
        <v>261</v>
      </c>
      <c r="O49" s="310"/>
      <c r="P49" s="272"/>
    </row>
    <row r="50" spans="3:16" ht="14.25">
      <c r="C50" s="276" t="s">
        <v>65</v>
      </c>
      <c r="D50" s="269"/>
      <c r="E50" s="269"/>
      <c r="F50" s="269"/>
      <c r="G50" s="269"/>
      <c r="H50" s="269"/>
      <c r="I50" s="269"/>
      <c r="J50" s="269"/>
      <c r="K50" s="269"/>
      <c r="L50" s="269"/>
      <c r="M50" s="269"/>
      <c r="N50" s="269"/>
      <c r="O50" s="269"/>
      <c r="P50" s="270"/>
    </row>
    <row r="51" spans="3:16" ht="14.25">
      <c r="C51" s="275" t="s">
        <v>68</v>
      </c>
      <c r="D51" s="271"/>
      <c r="E51" s="271"/>
      <c r="F51" s="271"/>
      <c r="G51" s="271"/>
      <c r="H51" s="271"/>
      <c r="I51" s="271"/>
      <c r="J51" s="271"/>
      <c r="K51" s="271"/>
      <c r="L51" s="271"/>
      <c r="M51" s="271"/>
      <c r="N51" s="271"/>
      <c r="O51" s="271"/>
      <c r="P51" s="272"/>
    </row>
    <row r="52" spans="3:16" ht="14.25">
      <c r="C52" s="276" t="s">
        <v>8</v>
      </c>
      <c r="D52" s="269"/>
      <c r="E52" s="269"/>
      <c r="F52" s="269"/>
      <c r="G52" s="269"/>
      <c r="H52" s="269"/>
      <c r="I52" s="269"/>
      <c r="J52" s="269"/>
      <c r="K52" s="269"/>
      <c r="L52" s="269"/>
      <c r="M52" s="269"/>
      <c r="N52" s="269"/>
      <c r="O52" s="269"/>
      <c r="P52" s="270"/>
    </row>
    <row r="53" spans="3:16" ht="14.25">
      <c r="C53" s="275" t="s">
        <v>127</v>
      </c>
      <c r="D53" s="271"/>
      <c r="E53" s="271"/>
      <c r="F53" s="271"/>
      <c r="G53" s="271"/>
      <c r="H53" s="271"/>
      <c r="I53" s="271"/>
      <c r="J53" s="271"/>
      <c r="K53" s="271"/>
      <c r="L53" s="271"/>
      <c r="M53" s="271"/>
      <c r="N53" s="271"/>
      <c r="O53" s="271"/>
      <c r="P53" s="272"/>
    </row>
    <row r="54" spans="3:16" ht="14.25">
      <c r="C54" s="273" t="s">
        <v>70</v>
      </c>
      <c r="D54" s="269"/>
      <c r="E54" s="269"/>
      <c r="F54" s="269"/>
      <c r="G54" s="269"/>
      <c r="H54" s="269"/>
      <c r="I54" s="269"/>
      <c r="J54" s="269"/>
      <c r="K54" s="269"/>
      <c r="L54" s="269"/>
      <c r="M54" s="269"/>
      <c r="N54" s="269"/>
      <c r="O54" s="269"/>
      <c r="P54" s="270"/>
    </row>
    <row r="55" spans="3:16" ht="14.25">
      <c r="C55" s="274" t="s">
        <v>66</v>
      </c>
      <c r="D55" s="271"/>
      <c r="E55" s="271"/>
      <c r="F55" s="271"/>
      <c r="G55" s="271"/>
      <c r="H55" s="271"/>
      <c r="I55" s="271"/>
      <c r="J55" s="271"/>
      <c r="K55" s="271"/>
      <c r="L55" s="271"/>
      <c r="M55" s="271"/>
      <c r="N55" s="271"/>
      <c r="O55" s="271"/>
      <c r="P55" s="272"/>
    </row>
    <row r="56" spans="3:16" ht="14.25">
      <c r="C56" s="276" t="s">
        <v>67</v>
      </c>
      <c r="D56" s="269"/>
      <c r="E56" s="269"/>
      <c r="F56" s="269"/>
      <c r="G56" s="269"/>
      <c r="H56" s="269"/>
      <c r="I56" s="269"/>
      <c r="J56" s="269"/>
      <c r="K56" s="269"/>
      <c r="L56" s="269"/>
      <c r="M56" s="269"/>
      <c r="N56" s="269"/>
      <c r="O56" s="269"/>
      <c r="P56" s="270"/>
    </row>
    <row r="57" spans="3:16" ht="14.25">
      <c r="C57" s="274" t="s">
        <v>64</v>
      </c>
      <c r="D57" s="271"/>
      <c r="E57" s="271"/>
      <c r="F57" s="271"/>
      <c r="G57" s="271"/>
      <c r="H57" s="271"/>
      <c r="I57" s="271"/>
      <c r="J57" s="271"/>
      <c r="K57" s="271"/>
      <c r="L57" s="271"/>
      <c r="M57" s="271"/>
      <c r="N57" s="271"/>
      <c r="O57" s="271"/>
      <c r="P57" s="272"/>
    </row>
    <row r="58" spans="3:16" ht="42.75">
      <c r="C58" s="273" t="s">
        <v>149</v>
      </c>
      <c r="D58" s="269"/>
      <c r="E58" s="269"/>
      <c r="F58" s="269"/>
      <c r="G58" s="269"/>
      <c r="H58" s="269"/>
      <c r="I58" s="269"/>
      <c r="J58" s="269"/>
      <c r="K58" s="269"/>
      <c r="L58" s="269"/>
      <c r="M58" s="269"/>
      <c r="N58" s="269"/>
      <c r="O58" s="269"/>
      <c r="P58" s="270"/>
    </row>
    <row r="59" spans="3:16" ht="356.25">
      <c r="C59" s="314" t="s">
        <v>258</v>
      </c>
      <c r="D59" s="271"/>
      <c r="E59" s="271"/>
      <c r="F59" s="271"/>
      <c r="G59" s="271"/>
      <c r="H59" s="271"/>
      <c r="I59" s="271"/>
      <c r="J59" s="271"/>
      <c r="K59" s="271"/>
      <c r="L59" s="271"/>
      <c r="M59" s="311">
        <v>41087</v>
      </c>
      <c r="N59" s="313" t="s">
        <v>259</v>
      </c>
      <c r="O59" s="310"/>
      <c r="P59" s="272"/>
    </row>
    <row r="60" spans="3:16" ht="14.25">
      <c r="C60" s="273" t="s">
        <v>71</v>
      </c>
      <c r="D60" s="269"/>
      <c r="E60" s="269"/>
      <c r="F60" s="269"/>
      <c r="G60" s="269"/>
      <c r="H60" s="269"/>
      <c r="I60" s="269"/>
      <c r="J60" s="269"/>
      <c r="K60" s="269"/>
      <c r="L60" s="269"/>
      <c r="M60" s="269"/>
      <c r="N60" s="269"/>
      <c r="O60" s="269"/>
      <c r="P60" s="270"/>
    </row>
    <row r="61" spans="3:16" ht="14.25">
      <c r="C61" s="275" t="s">
        <v>120</v>
      </c>
      <c r="D61" s="271"/>
      <c r="E61" s="271"/>
      <c r="F61" s="271"/>
      <c r="G61" s="271"/>
      <c r="H61" s="271"/>
      <c r="I61" s="271"/>
      <c r="J61" s="271"/>
      <c r="K61" s="271"/>
      <c r="L61" s="271"/>
      <c r="M61" s="271"/>
      <c r="N61" s="271"/>
      <c r="O61" s="271"/>
      <c r="P61" s="272"/>
    </row>
    <row r="62" spans="3:16" ht="14.25">
      <c r="C62" s="273" t="s">
        <v>72</v>
      </c>
      <c r="D62" s="269"/>
      <c r="E62" s="269"/>
      <c r="F62" s="269"/>
      <c r="G62" s="269"/>
      <c r="H62" s="269"/>
      <c r="I62" s="269"/>
      <c r="J62" s="269"/>
      <c r="K62" s="269"/>
      <c r="L62" s="269"/>
      <c r="M62" s="269"/>
      <c r="N62" s="269"/>
      <c r="O62" s="269"/>
      <c r="P62" s="270"/>
    </row>
    <row r="63" spans="3:16" ht="71.25">
      <c r="C63" s="275" t="s">
        <v>155</v>
      </c>
      <c r="D63" s="271"/>
      <c r="E63" s="271"/>
      <c r="F63" s="271"/>
      <c r="G63" s="271"/>
      <c r="H63" s="271"/>
      <c r="I63" s="271"/>
      <c r="J63" s="271"/>
      <c r="K63" s="271"/>
      <c r="L63" s="271"/>
      <c r="M63" s="271"/>
      <c r="N63" s="271"/>
      <c r="O63" s="271"/>
      <c r="P63" s="272"/>
    </row>
    <row r="64" spans="3:16" ht="28.5">
      <c r="C64" s="273" t="s">
        <v>0</v>
      </c>
      <c r="D64" s="269"/>
      <c r="E64" s="269"/>
      <c r="F64" s="269"/>
      <c r="G64" s="269"/>
      <c r="H64" s="269"/>
      <c r="I64" s="269"/>
      <c r="J64" s="269"/>
      <c r="K64" s="269"/>
      <c r="L64" s="269"/>
      <c r="M64" s="269"/>
      <c r="N64" s="269"/>
      <c r="O64" s="269"/>
      <c r="P64" s="270"/>
    </row>
    <row r="65" spans="3:16" ht="270.75">
      <c r="C65" s="275" t="s">
        <v>195</v>
      </c>
      <c r="D65" s="271"/>
      <c r="E65" s="271"/>
      <c r="F65" s="271"/>
      <c r="G65" s="271"/>
      <c r="H65" s="271"/>
      <c r="I65" s="271"/>
      <c r="J65" s="271"/>
      <c r="K65" s="271"/>
      <c r="L65" s="271"/>
      <c r="M65" s="271"/>
      <c r="N65" s="271"/>
      <c r="O65" s="271"/>
      <c r="P65" s="272"/>
    </row>
    <row r="66" spans="3:16" ht="42.75">
      <c r="C66" s="273" t="s">
        <v>121</v>
      </c>
      <c r="D66" s="269"/>
      <c r="E66" s="269"/>
      <c r="F66" s="269"/>
      <c r="G66" s="269"/>
      <c r="H66" s="269"/>
      <c r="I66" s="269"/>
      <c r="J66" s="269"/>
      <c r="K66" s="269"/>
      <c r="L66" s="269"/>
      <c r="M66" s="269"/>
      <c r="N66" s="269"/>
      <c r="O66" s="269"/>
      <c r="P66" s="270"/>
    </row>
    <row r="67" spans="3:16" ht="28.5">
      <c r="C67" s="275" t="s">
        <v>1</v>
      </c>
      <c r="D67" s="271"/>
      <c r="E67" s="271"/>
      <c r="F67" s="271"/>
      <c r="G67" s="271"/>
      <c r="H67" s="271"/>
      <c r="I67" s="271"/>
      <c r="J67" s="271"/>
      <c r="K67" s="271"/>
      <c r="L67" s="271"/>
      <c r="M67" s="271"/>
      <c r="N67" s="271"/>
      <c r="O67" s="271"/>
      <c r="P67" s="272"/>
    </row>
    <row r="68" spans="3:16" ht="14.25">
      <c r="C68" s="273" t="s">
        <v>196</v>
      </c>
      <c r="D68" s="269"/>
      <c r="E68" s="269"/>
      <c r="F68" s="269"/>
      <c r="G68" s="269"/>
      <c r="H68" s="269"/>
      <c r="I68" s="269"/>
      <c r="J68" s="269"/>
      <c r="K68" s="269"/>
      <c r="L68" s="269"/>
      <c r="M68" s="269"/>
      <c r="N68" s="269"/>
      <c r="O68" s="269"/>
      <c r="P68" s="270"/>
    </row>
    <row r="69" spans="3:16" ht="14.25">
      <c r="C69" s="275" t="s">
        <v>197</v>
      </c>
      <c r="D69" s="271"/>
      <c r="E69" s="271"/>
      <c r="F69" s="271"/>
      <c r="G69" s="271"/>
      <c r="H69" s="271"/>
      <c r="I69" s="271"/>
      <c r="J69" s="271"/>
      <c r="K69" s="271"/>
      <c r="L69" s="271"/>
      <c r="M69" s="271"/>
      <c r="N69" s="271"/>
      <c r="O69" s="271"/>
      <c r="P69" s="272"/>
    </row>
    <row r="70" spans="3:16" ht="14.25">
      <c r="C70" s="273" t="s">
        <v>198</v>
      </c>
      <c r="D70" s="269"/>
      <c r="E70" s="269"/>
      <c r="F70" s="269"/>
      <c r="G70" s="269"/>
      <c r="H70" s="269"/>
      <c r="I70" s="269"/>
      <c r="J70" s="269"/>
      <c r="K70" s="269"/>
      <c r="L70" s="269"/>
      <c r="M70" s="269"/>
      <c r="N70" s="269"/>
      <c r="O70" s="269"/>
      <c r="P70" s="270"/>
    </row>
    <row r="71" spans="3:16" ht="28.5">
      <c r="C71" s="275" t="s">
        <v>2</v>
      </c>
      <c r="D71" s="271"/>
      <c r="E71" s="271"/>
      <c r="F71" s="271"/>
      <c r="G71" s="271"/>
      <c r="H71" s="271"/>
      <c r="I71" s="271"/>
      <c r="J71" s="271"/>
      <c r="K71" s="271"/>
      <c r="L71" s="271"/>
      <c r="M71" s="271"/>
      <c r="N71" s="271"/>
      <c r="O71" s="271"/>
      <c r="P71" s="272"/>
    </row>
    <row r="72" spans="3:16" ht="57">
      <c r="C72" s="273" t="s">
        <v>151</v>
      </c>
      <c r="D72" s="269"/>
      <c r="E72" s="269"/>
      <c r="F72" s="269"/>
      <c r="G72" s="269"/>
      <c r="H72" s="269"/>
      <c r="I72" s="269"/>
      <c r="J72" s="269"/>
      <c r="K72" s="269"/>
      <c r="L72" s="269"/>
      <c r="M72" s="269"/>
      <c r="N72" s="269"/>
      <c r="O72" s="269"/>
      <c r="P72" s="270"/>
    </row>
    <row r="73" spans="3:16" ht="57">
      <c r="C73" s="275" t="s">
        <v>99</v>
      </c>
      <c r="D73" s="271"/>
      <c r="E73" s="271"/>
      <c r="F73" s="271"/>
      <c r="G73" s="271"/>
      <c r="H73" s="271"/>
      <c r="I73" s="271"/>
      <c r="J73" s="271"/>
      <c r="K73" s="271"/>
      <c r="L73" s="271"/>
      <c r="M73" s="271"/>
      <c r="N73" s="271"/>
      <c r="O73" s="271"/>
      <c r="P73" s="272"/>
    </row>
    <row r="74" spans="3:16" ht="14.25">
      <c r="C74" s="273" t="s">
        <v>61</v>
      </c>
      <c r="D74" s="269"/>
      <c r="E74" s="269"/>
      <c r="F74" s="269"/>
      <c r="G74" s="269"/>
      <c r="H74" s="269"/>
      <c r="I74" s="269"/>
      <c r="J74" s="269"/>
      <c r="K74" s="269"/>
      <c r="L74" s="269"/>
      <c r="M74" s="269"/>
      <c r="N74" s="269"/>
      <c r="O74" s="269"/>
      <c r="P74" s="270"/>
    </row>
    <row r="75" spans="3:16" ht="14.25">
      <c r="C75" s="275" t="s">
        <v>62</v>
      </c>
      <c r="D75" s="271"/>
      <c r="E75" s="271"/>
      <c r="F75" s="271"/>
      <c r="G75" s="271"/>
      <c r="H75" s="271"/>
      <c r="I75" s="271"/>
      <c r="J75" s="271"/>
      <c r="K75" s="271"/>
      <c r="L75" s="271"/>
      <c r="M75" s="271"/>
      <c r="N75" s="271"/>
      <c r="O75" s="271"/>
      <c r="P75" s="272"/>
    </row>
    <row r="76" spans="3:16" ht="14.25">
      <c r="C76" s="273" t="s">
        <v>63</v>
      </c>
      <c r="D76" s="269"/>
      <c r="E76" s="269"/>
      <c r="F76" s="269"/>
      <c r="G76" s="269"/>
      <c r="H76" s="269"/>
      <c r="I76" s="269"/>
      <c r="J76" s="269"/>
      <c r="K76" s="269"/>
      <c r="L76" s="269"/>
      <c r="M76" s="269"/>
      <c r="N76" s="269"/>
      <c r="O76" s="269"/>
      <c r="P76" s="270"/>
    </row>
    <row r="77" spans="3:16" ht="370.5">
      <c r="C77" s="275" t="s">
        <v>201</v>
      </c>
      <c r="D77" s="271"/>
      <c r="E77" s="271"/>
      <c r="F77" s="271"/>
      <c r="G77" s="271"/>
      <c r="H77" s="271"/>
      <c r="I77" s="271"/>
      <c r="J77" s="271"/>
      <c r="K77" s="271"/>
      <c r="L77" s="271"/>
      <c r="M77" s="271"/>
      <c r="N77" s="271"/>
      <c r="O77" s="271"/>
      <c r="P77" s="272"/>
    </row>
    <row r="78" spans="3:16" ht="14.25">
      <c r="C78" s="273" t="s">
        <v>154</v>
      </c>
      <c r="D78" s="269"/>
      <c r="E78" s="269"/>
      <c r="F78" s="269"/>
      <c r="G78" s="269"/>
      <c r="H78" s="269"/>
      <c r="I78" s="269"/>
      <c r="J78" s="269"/>
      <c r="K78" s="269"/>
      <c r="L78" s="269"/>
      <c r="M78" s="269"/>
      <c r="N78" s="269"/>
      <c r="O78" s="269"/>
      <c r="P78" s="270"/>
    </row>
    <row r="79" spans="3:16" ht="14.25">
      <c r="C79" s="275" t="s">
        <v>152</v>
      </c>
      <c r="D79" s="271"/>
      <c r="E79" s="271"/>
      <c r="F79" s="271"/>
      <c r="G79" s="271"/>
      <c r="H79" s="271"/>
      <c r="I79" s="271"/>
      <c r="J79" s="271"/>
      <c r="K79" s="271"/>
      <c r="L79" s="271"/>
      <c r="M79" s="271"/>
      <c r="N79" s="271"/>
      <c r="O79" s="271"/>
      <c r="P79" s="272"/>
    </row>
    <row r="80" spans="3:16" ht="14.25">
      <c r="C80" s="273" t="s">
        <v>153</v>
      </c>
      <c r="D80" s="269"/>
      <c r="E80" s="269"/>
      <c r="F80" s="269"/>
      <c r="G80" s="269"/>
      <c r="H80" s="269"/>
      <c r="I80" s="269"/>
      <c r="J80" s="269"/>
      <c r="K80" s="269"/>
      <c r="L80" s="269"/>
      <c r="M80" s="269"/>
      <c r="N80" s="269"/>
      <c r="O80" s="269"/>
      <c r="P80" s="270"/>
    </row>
    <row r="81" spans="3:16" ht="14.25">
      <c r="C81" s="274" t="s">
        <v>60</v>
      </c>
      <c r="D81" s="271"/>
      <c r="E81" s="271"/>
      <c r="F81" s="271"/>
      <c r="G81" s="271"/>
      <c r="H81" s="271"/>
      <c r="I81" s="271"/>
      <c r="J81" s="271"/>
      <c r="K81" s="271"/>
      <c r="L81" s="271"/>
      <c r="M81" s="271"/>
      <c r="N81" s="271"/>
      <c r="O81" s="271"/>
      <c r="P81" s="272"/>
    </row>
    <row r="82" spans="3:16" ht="14.25">
      <c r="C82" s="273" t="s">
        <v>56</v>
      </c>
      <c r="D82" s="269"/>
      <c r="E82" s="269"/>
      <c r="F82" s="269"/>
      <c r="G82" s="269"/>
      <c r="H82" s="269"/>
      <c r="I82" s="269"/>
      <c r="J82" s="269"/>
      <c r="K82" s="269"/>
      <c r="L82" s="269"/>
      <c r="M82" s="269"/>
      <c r="N82" s="269"/>
      <c r="O82" s="269"/>
      <c r="P82" s="270"/>
    </row>
    <row r="83" spans="3:16" ht="14.25">
      <c r="C83" s="275" t="s">
        <v>57</v>
      </c>
      <c r="D83" s="271"/>
      <c r="E83" s="271"/>
      <c r="F83" s="271"/>
      <c r="G83" s="271"/>
      <c r="H83" s="271"/>
      <c r="I83" s="271"/>
      <c r="J83" s="271"/>
      <c r="K83" s="271"/>
      <c r="L83" s="271"/>
      <c r="M83" s="271"/>
      <c r="N83" s="271"/>
      <c r="O83" s="271"/>
      <c r="P83" s="272"/>
    </row>
    <row r="84" spans="3:16" ht="14.25">
      <c r="C84" s="273" t="s">
        <v>58</v>
      </c>
      <c r="D84" s="269"/>
      <c r="E84" s="269"/>
      <c r="F84" s="269"/>
      <c r="G84" s="269"/>
      <c r="H84" s="269"/>
      <c r="I84" s="269"/>
      <c r="J84" s="269"/>
      <c r="K84" s="269"/>
      <c r="L84" s="269"/>
      <c r="M84" s="269"/>
      <c r="N84" s="269"/>
      <c r="O84" s="269"/>
      <c r="P84" s="270"/>
    </row>
    <row r="85" spans="3:16" ht="85.5">
      <c r="C85" s="275" t="s">
        <v>150</v>
      </c>
      <c r="D85" s="271"/>
      <c r="E85" s="271"/>
      <c r="F85" s="271"/>
      <c r="G85" s="271"/>
      <c r="H85" s="271"/>
      <c r="I85" s="271"/>
      <c r="J85" s="271"/>
      <c r="K85" s="271"/>
      <c r="L85" s="271"/>
      <c r="M85" s="271"/>
      <c r="N85" s="271"/>
      <c r="O85" s="271"/>
      <c r="P85" s="272"/>
    </row>
    <row r="86" spans="3:16" ht="342">
      <c r="C86" s="273" t="s">
        <v>204</v>
      </c>
      <c r="D86" s="269"/>
      <c r="E86" s="269"/>
      <c r="F86" s="269"/>
      <c r="G86" s="269"/>
      <c r="H86" s="269"/>
      <c r="I86" s="269"/>
      <c r="J86" s="269"/>
      <c r="K86" s="269"/>
      <c r="L86" s="269"/>
      <c r="M86" s="315">
        <v>41102</v>
      </c>
      <c r="N86" s="273" t="s">
        <v>263</v>
      </c>
      <c r="O86" s="269"/>
      <c r="P86" s="270"/>
    </row>
    <row r="87" spans="3:16" ht="14.25">
      <c r="C87" s="275" t="s">
        <v>55</v>
      </c>
      <c r="D87" s="271"/>
      <c r="E87" s="271"/>
      <c r="F87" s="271"/>
      <c r="G87" s="271"/>
      <c r="H87" s="271"/>
      <c r="I87" s="271"/>
      <c r="J87" s="271"/>
      <c r="K87" s="271"/>
      <c r="L87" s="271"/>
      <c r="M87" s="271"/>
      <c r="N87" s="271"/>
      <c r="O87" s="271"/>
      <c r="P87" s="272"/>
    </row>
    <row r="88" spans="3:16" ht="14.25">
      <c r="C88" s="273" t="s">
        <v>54</v>
      </c>
      <c r="D88" s="269"/>
      <c r="E88" s="269"/>
      <c r="F88" s="269"/>
      <c r="G88" s="269"/>
      <c r="H88" s="269"/>
      <c r="I88" s="269"/>
      <c r="J88" s="269"/>
      <c r="K88" s="269"/>
      <c r="L88" s="269"/>
      <c r="M88" s="269"/>
      <c r="N88" s="269"/>
      <c r="O88" s="269"/>
      <c r="P88" s="270"/>
    </row>
    <row r="89" spans="3:16" ht="14.25">
      <c r="C89" s="275" t="s">
        <v>96</v>
      </c>
      <c r="D89" s="271"/>
      <c r="E89" s="271"/>
      <c r="F89" s="271"/>
      <c r="G89" s="271"/>
      <c r="H89" s="271"/>
      <c r="I89" s="271"/>
      <c r="J89" s="271"/>
      <c r="K89" s="271"/>
      <c r="L89" s="271"/>
      <c r="M89" s="271"/>
      <c r="N89" s="271"/>
      <c r="O89" s="271"/>
      <c r="P89" s="272"/>
    </row>
    <row r="90" spans="3:16" ht="28.5">
      <c r="C90" s="273" t="s">
        <v>53</v>
      </c>
      <c r="D90" s="269"/>
      <c r="E90" s="269"/>
      <c r="F90" s="269"/>
      <c r="G90" s="269"/>
      <c r="H90" s="269"/>
      <c r="I90" s="269"/>
      <c r="J90" s="269"/>
      <c r="K90" s="269"/>
      <c r="L90" s="269"/>
      <c r="M90" s="269"/>
      <c r="N90" s="269"/>
      <c r="O90" s="269"/>
      <c r="P90" s="270"/>
    </row>
    <row r="91" spans="3:16" ht="14.25">
      <c r="C91" s="275" t="s">
        <v>87</v>
      </c>
      <c r="D91" s="271"/>
      <c r="E91" s="271"/>
      <c r="F91" s="271"/>
      <c r="G91" s="271"/>
      <c r="H91" s="271"/>
      <c r="I91" s="271"/>
      <c r="J91" s="271"/>
      <c r="K91" s="271"/>
      <c r="L91" s="271"/>
      <c r="M91" s="271"/>
      <c r="N91" s="271"/>
      <c r="O91" s="271"/>
      <c r="P91" s="272"/>
    </row>
    <row r="92" spans="3:16" ht="14.25">
      <c r="C92" s="273" t="s">
        <v>88</v>
      </c>
      <c r="D92" s="269"/>
      <c r="E92" s="269"/>
      <c r="F92" s="269"/>
      <c r="G92" s="269"/>
      <c r="H92" s="269"/>
      <c r="I92" s="269"/>
      <c r="J92" s="269"/>
      <c r="K92" s="269"/>
      <c r="L92" s="269"/>
      <c r="M92" s="269"/>
      <c r="N92" s="269"/>
      <c r="O92" s="269"/>
      <c r="P92" s="270"/>
    </row>
    <row r="93" spans="3:16" ht="28.5">
      <c r="C93" s="275" t="s">
        <v>85</v>
      </c>
      <c r="D93" s="271"/>
      <c r="E93" s="271"/>
      <c r="F93" s="271"/>
      <c r="G93" s="271"/>
      <c r="H93" s="271"/>
      <c r="I93" s="271"/>
      <c r="J93" s="271"/>
      <c r="K93" s="271"/>
      <c r="L93" s="271"/>
      <c r="M93" s="271"/>
      <c r="N93" s="271"/>
      <c r="O93" s="271"/>
      <c r="P93" s="272"/>
    </row>
    <row r="94" spans="3:16" ht="28.5">
      <c r="C94" s="273" t="s">
        <v>86</v>
      </c>
      <c r="D94" s="269"/>
      <c r="E94" s="269"/>
      <c r="F94" s="269"/>
      <c r="G94" s="269"/>
      <c r="H94" s="269"/>
      <c r="I94" s="269"/>
      <c r="J94" s="269"/>
      <c r="K94" s="269"/>
      <c r="L94" s="269"/>
      <c r="M94" s="269"/>
      <c r="N94" s="269"/>
      <c r="O94" s="269"/>
      <c r="P94" s="270"/>
    </row>
    <row r="95" spans="3:16" ht="42.75">
      <c r="C95" s="275" t="s">
        <v>156</v>
      </c>
      <c r="D95" s="271"/>
      <c r="E95" s="271"/>
      <c r="F95" s="271"/>
      <c r="G95" s="271"/>
      <c r="H95" s="271"/>
      <c r="I95" s="271"/>
      <c r="J95" s="271"/>
      <c r="K95" s="271"/>
      <c r="L95" s="271"/>
      <c r="M95" s="271"/>
      <c r="N95" s="271"/>
      <c r="O95" s="271"/>
      <c r="P95" s="272"/>
    </row>
    <row r="96" spans="3:16" ht="14.25">
      <c r="C96" s="307" t="s">
        <v>95</v>
      </c>
      <c r="D96" s="308"/>
      <c r="E96" s="308"/>
      <c r="F96" s="308"/>
      <c r="G96" s="308"/>
      <c r="H96" s="308"/>
      <c r="I96" s="308"/>
      <c r="J96" s="308"/>
      <c r="K96" s="308"/>
      <c r="L96" s="308"/>
      <c r="M96" s="308"/>
      <c r="N96" s="308"/>
      <c r="O96" s="308"/>
      <c r="P96" s="309"/>
    </row>
    <row r="97" spans="3:3" ht="14.25">
      <c r="C97" s="264"/>
    </row>
  </sheetData>
  <pageMargins left="0.7" right="0.7" top="0.75" bottom="0.75" header="0.3" footer="0.3"/>
  <pageSetup paperSize="9" orientation="portrait" r:id="rId1"/>
  <customProperties>
    <customPr name="GUID" r:id="rId2"/>
  </customProperties>
</worksheet>
</file>

<file path=xl/worksheets/sheet17.xml><?xml version="1.0" encoding="utf-8"?>
<worksheet xmlns="http://schemas.openxmlformats.org/spreadsheetml/2006/main" xmlns:r="http://schemas.openxmlformats.org/officeDocument/2006/relationships">
  <sheetPr codeName="Sheet17"/>
  <dimension ref="A1:P64"/>
  <sheetViews>
    <sheetView workbookViewId="0">
      <selection activeCell="E1" sqref="E1:L1048576"/>
    </sheetView>
  </sheetViews>
  <sheetFormatPr defaultRowHeight="12.75"/>
  <cols>
    <col min="1" max="1" width="13.7109375" style="259" bestFit="1" customWidth="1"/>
    <col min="2" max="2" width="10" style="259" bestFit="1" customWidth="1"/>
    <col min="3" max="3" width="45.7109375" style="259" customWidth="1"/>
    <col min="4" max="4" width="10.85546875" style="259" customWidth="1"/>
    <col min="5" max="5" width="11.42578125" style="259" hidden="1" customWidth="1"/>
    <col min="6" max="6" width="11.7109375" style="259" hidden="1" customWidth="1"/>
    <col min="7" max="7" width="12.140625" style="259" hidden="1" customWidth="1"/>
    <col min="8" max="8" width="9.5703125" style="259" hidden="1" customWidth="1"/>
    <col min="9" max="9" width="12.140625" style="259" hidden="1" customWidth="1"/>
    <col min="10" max="10" width="15.85546875" style="259" hidden="1" customWidth="1"/>
    <col min="11" max="11" width="13.7109375" style="259" hidden="1" customWidth="1"/>
    <col min="12" max="12" width="12.140625" style="259" hidden="1" customWidth="1"/>
    <col min="13" max="13" width="8.140625" style="259" customWidth="1"/>
    <col min="14" max="14" width="11.7109375" style="259" customWidth="1"/>
    <col min="15" max="15" width="9" style="259" customWidth="1"/>
    <col min="16" max="16" width="26.5703125" style="259" customWidth="1"/>
    <col min="17" max="16384" width="9.140625" style="259"/>
  </cols>
  <sheetData>
    <row r="1" spans="1:16" ht="16.5" thickBot="1">
      <c r="C1" s="268" t="s">
        <v>163</v>
      </c>
      <c r="D1" s="268" t="s">
        <v>164</v>
      </c>
      <c r="E1" s="268" t="s">
        <v>165</v>
      </c>
      <c r="F1" s="268" t="s">
        <v>166</v>
      </c>
      <c r="G1" s="268" t="s">
        <v>167</v>
      </c>
      <c r="H1" s="268" t="s">
        <v>168</v>
      </c>
      <c r="I1" s="268" t="s">
        <v>169</v>
      </c>
      <c r="J1" s="268" t="s">
        <v>170</v>
      </c>
      <c r="K1" s="268" t="s">
        <v>171</v>
      </c>
      <c r="L1" s="268" t="s">
        <v>172</v>
      </c>
      <c r="M1" s="305" t="s">
        <v>251</v>
      </c>
      <c r="N1" s="305" t="s">
        <v>252</v>
      </c>
      <c r="O1" s="305" t="s">
        <v>253</v>
      </c>
      <c r="P1" s="306" t="s">
        <v>254</v>
      </c>
    </row>
    <row r="2" spans="1:16" ht="15.75" thickTop="1">
      <c r="A2" s="260" t="s">
        <v>159</v>
      </c>
      <c r="B2" s="262">
        <v>41081</v>
      </c>
      <c r="C2" s="316" t="s">
        <v>66</v>
      </c>
      <c r="D2" s="317"/>
      <c r="E2" s="269"/>
      <c r="F2" s="269"/>
      <c r="G2" s="269"/>
      <c r="H2" s="269"/>
      <c r="I2" s="269"/>
      <c r="J2" s="269"/>
      <c r="K2" s="269"/>
      <c r="L2" s="269"/>
      <c r="M2" s="269"/>
      <c r="N2" s="269"/>
      <c r="O2" s="269"/>
      <c r="P2" s="270"/>
    </row>
    <row r="3" spans="1:16" ht="15">
      <c r="A3" s="260" t="s">
        <v>160</v>
      </c>
      <c r="B3" s="263">
        <v>0.75208333333333333</v>
      </c>
      <c r="C3" s="318" t="s">
        <v>65</v>
      </c>
      <c r="D3" s="319"/>
      <c r="E3" s="271"/>
      <c r="F3" s="271"/>
      <c r="G3" s="271"/>
      <c r="H3" s="271"/>
      <c r="I3" s="271"/>
      <c r="J3" s="271"/>
      <c r="K3" s="271"/>
      <c r="L3" s="271"/>
      <c r="M3" s="271"/>
      <c r="N3" s="271"/>
      <c r="O3" s="271"/>
      <c r="P3" s="272"/>
    </row>
    <row r="4" spans="1:16" ht="99.75">
      <c r="A4" s="260" t="s">
        <v>161</v>
      </c>
      <c r="B4" s="266" t="s">
        <v>177</v>
      </c>
      <c r="C4" s="273" t="s">
        <v>173</v>
      </c>
      <c r="D4" s="317"/>
      <c r="E4" s="269"/>
      <c r="F4" s="269"/>
      <c r="G4" s="269"/>
      <c r="H4" s="269"/>
      <c r="I4" s="269"/>
      <c r="J4" s="269"/>
      <c r="K4" s="269"/>
      <c r="L4" s="269"/>
      <c r="M4" s="269"/>
      <c r="N4" s="269"/>
      <c r="O4" s="269"/>
      <c r="P4" s="270"/>
    </row>
    <row r="5" spans="1:16" ht="101.25">
      <c r="A5" s="260" t="s">
        <v>162</v>
      </c>
      <c r="B5" s="260" t="s">
        <v>178</v>
      </c>
      <c r="C5" s="320" t="s">
        <v>174</v>
      </c>
      <c r="D5" s="319"/>
      <c r="E5" s="271"/>
      <c r="F5" s="271"/>
      <c r="G5" s="271"/>
      <c r="H5" s="271"/>
      <c r="I5" s="271"/>
      <c r="J5" s="271"/>
      <c r="K5" s="271"/>
      <c r="L5" s="271"/>
      <c r="M5" s="271"/>
      <c r="N5" s="271"/>
      <c r="O5" s="271"/>
      <c r="P5" s="272"/>
    </row>
    <row r="6" spans="1:16" ht="186">
      <c r="A6" s="260"/>
      <c r="B6" s="266" t="s">
        <v>183</v>
      </c>
      <c r="C6" s="321" t="s">
        <v>175</v>
      </c>
      <c r="D6" s="317"/>
      <c r="E6" s="269"/>
      <c r="F6" s="269"/>
      <c r="G6" s="269"/>
      <c r="H6" s="269"/>
      <c r="I6" s="269"/>
      <c r="J6" s="269"/>
      <c r="K6" s="269"/>
      <c r="L6" s="269"/>
      <c r="M6" s="269"/>
      <c r="N6" s="269"/>
      <c r="O6" s="269"/>
      <c r="P6" s="270"/>
    </row>
    <row r="7" spans="1:16" ht="14.25">
      <c r="A7" s="260"/>
      <c r="B7" s="260" t="s">
        <v>184</v>
      </c>
      <c r="C7" s="274" t="s">
        <v>176</v>
      </c>
      <c r="D7" s="319"/>
      <c r="E7" s="271"/>
      <c r="F7" s="271"/>
      <c r="G7" s="271"/>
      <c r="H7" s="271"/>
      <c r="I7" s="271"/>
      <c r="J7" s="271"/>
      <c r="K7" s="271"/>
      <c r="L7" s="271"/>
      <c r="M7" s="271"/>
      <c r="N7" s="271"/>
      <c r="O7" s="271"/>
      <c r="P7" s="272"/>
    </row>
    <row r="8" spans="1:16" ht="14.25">
      <c r="A8" s="260"/>
      <c r="B8" s="266" t="s">
        <v>189</v>
      </c>
      <c r="C8" s="273" t="s">
        <v>33</v>
      </c>
      <c r="D8" s="317" t="str">
        <f>VLOOKUP(C_Autres_Traducteurs!$C8,Country!$A$2:$B$50,2,FALSE)</f>
        <v>Portugal</v>
      </c>
      <c r="E8" s="269"/>
      <c r="F8" s="269"/>
      <c r="G8" s="269"/>
      <c r="H8" s="269"/>
      <c r="I8" s="269"/>
      <c r="J8" s="269"/>
      <c r="K8" s="269"/>
      <c r="L8" s="269"/>
      <c r="M8" s="269"/>
      <c r="N8" s="269"/>
      <c r="O8" s="269"/>
      <c r="P8" s="270"/>
    </row>
    <row r="9" spans="1:16" ht="14.25">
      <c r="A9" s="260"/>
      <c r="B9" s="260" t="s">
        <v>190</v>
      </c>
      <c r="C9" s="275" t="s">
        <v>37</v>
      </c>
      <c r="D9" s="319" t="str">
        <f>VLOOKUP(C_Autres_Traducteurs!$C9,Country!$A$2:$B$50,2,FALSE)</f>
        <v>Suède</v>
      </c>
      <c r="E9" s="271"/>
      <c r="F9" s="271"/>
      <c r="G9" s="271"/>
      <c r="H9" s="271"/>
      <c r="I9" s="271"/>
      <c r="J9" s="271"/>
      <c r="K9" s="271"/>
      <c r="L9" s="271"/>
      <c r="M9" s="271"/>
      <c r="N9" s="271"/>
      <c r="O9" s="271"/>
      <c r="P9" s="272"/>
    </row>
    <row r="10" spans="1:16" ht="14.25">
      <c r="A10" s="260"/>
      <c r="B10" s="260"/>
      <c r="C10" s="273" t="s">
        <v>80</v>
      </c>
      <c r="D10" s="317"/>
      <c r="E10" s="269"/>
      <c r="F10" s="269"/>
      <c r="G10" s="269"/>
      <c r="H10" s="269"/>
      <c r="I10" s="269"/>
      <c r="J10" s="269"/>
      <c r="K10" s="269"/>
      <c r="L10" s="269"/>
      <c r="M10" s="269"/>
      <c r="N10" s="269"/>
      <c r="O10" s="269"/>
      <c r="P10" s="270"/>
    </row>
    <row r="11" spans="1:16" ht="14.25">
      <c r="A11" s="260"/>
      <c r="B11" s="260"/>
      <c r="C11" s="275" t="s">
        <v>78</v>
      </c>
      <c r="D11" s="319"/>
      <c r="E11" s="271"/>
      <c r="F11" s="271"/>
      <c r="G11" s="271"/>
      <c r="H11" s="271"/>
      <c r="I11" s="271"/>
      <c r="J11" s="271"/>
      <c r="K11" s="271"/>
      <c r="L11" s="271"/>
      <c r="M11" s="271"/>
      <c r="N11" s="271"/>
      <c r="O11" s="271"/>
      <c r="P11" s="272"/>
    </row>
    <row r="12" spans="1:16" ht="14.25">
      <c r="A12" s="260"/>
      <c r="B12" s="260"/>
      <c r="C12" s="273" t="s">
        <v>11</v>
      </c>
      <c r="D12" s="317" t="str">
        <f>VLOOKUP(C_Autres_Traducteurs!$C12,Country!$A$2:$B$50,2,FALSE)</f>
        <v>Canada</v>
      </c>
      <c r="E12" s="269"/>
      <c r="F12" s="269"/>
      <c r="G12" s="269"/>
      <c r="H12" s="269"/>
      <c r="I12" s="269"/>
      <c r="J12" s="269"/>
      <c r="K12" s="269"/>
      <c r="L12" s="269"/>
      <c r="M12" s="269"/>
      <c r="N12" s="269"/>
      <c r="O12" s="269"/>
      <c r="P12" s="270"/>
    </row>
    <row r="13" spans="1:16" ht="14.25">
      <c r="A13" s="260"/>
      <c r="B13" s="260"/>
      <c r="C13" s="275" t="s">
        <v>14</v>
      </c>
      <c r="D13" s="319" t="str">
        <f>VLOOKUP(C_Autres_Traducteurs!$C13,Country!$A$2:$B$50,2,FALSE)</f>
        <v>Danemark</v>
      </c>
      <c r="E13" s="271"/>
      <c r="F13" s="271"/>
      <c r="G13" s="271"/>
      <c r="H13" s="271"/>
      <c r="I13" s="271"/>
      <c r="J13" s="271"/>
      <c r="K13" s="271"/>
      <c r="L13" s="271"/>
      <c r="M13" s="271"/>
      <c r="N13" s="271"/>
      <c r="O13" s="271"/>
      <c r="P13" s="272"/>
    </row>
    <row r="14" spans="1:16" ht="14.25">
      <c r="A14" s="260"/>
      <c r="B14" s="260"/>
      <c r="C14" s="273" t="s">
        <v>16</v>
      </c>
      <c r="D14" s="317" t="str">
        <f>VLOOKUP(C_Autres_Traducteurs!$C14,Country!$A$2:$B$50,2,FALSE)</f>
        <v>Finlande</v>
      </c>
      <c r="E14" s="269"/>
      <c r="F14" s="269"/>
      <c r="G14" s="269"/>
      <c r="H14" s="269"/>
      <c r="I14" s="269"/>
      <c r="J14" s="269"/>
      <c r="K14" s="269"/>
      <c r="L14" s="269"/>
      <c r="M14" s="269"/>
      <c r="N14" s="269"/>
      <c r="O14" s="269"/>
      <c r="P14" s="270"/>
    </row>
    <row r="15" spans="1:16" ht="14.25">
      <c r="A15" s="260"/>
      <c r="B15" s="260"/>
      <c r="C15" s="275" t="s">
        <v>31</v>
      </c>
      <c r="D15" s="319" t="str">
        <f>VLOOKUP(C_Autres_Traducteurs!$C15,Country!$A$2:$B$50,2,FALSE)</f>
        <v>Norvège</v>
      </c>
      <c r="E15" s="271"/>
      <c r="F15" s="271"/>
      <c r="G15" s="271"/>
      <c r="H15" s="271"/>
      <c r="I15" s="271"/>
      <c r="J15" s="271"/>
      <c r="K15" s="271"/>
      <c r="L15" s="271"/>
      <c r="M15" s="271"/>
      <c r="N15" s="271"/>
      <c r="O15" s="271"/>
      <c r="P15" s="272"/>
    </row>
    <row r="16" spans="1:16" ht="14.25">
      <c r="A16" s="260"/>
      <c r="B16" s="260"/>
      <c r="C16" s="273" t="s">
        <v>79</v>
      </c>
      <c r="D16" s="317"/>
      <c r="E16" s="269"/>
      <c r="F16" s="269"/>
      <c r="G16" s="269"/>
      <c r="H16" s="269"/>
      <c r="I16" s="269"/>
      <c r="J16" s="269"/>
      <c r="K16" s="269"/>
      <c r="L16" s="269"/>
      <c r="M16" s="269"/>
      <c r="N16" s="269"/>
      <c r="O16" s="269"/>
      <c r="P16" s="270"/>
    </row>
    <row r="17" spans="1:16" ht="14.25">
      <c r="A17" s="260"/>
      <c r="B17" s="260"/>
      <c r="C17" s="275" t="s">
        <v>42</v>
      </c>
      <c r="D17" s="319" t="str">
        <f>VLOOKUP(C_Autres_Traducteurs!$C17,Country!$A$2:$B$50,2,FALSE)</f>
        <v>Moyenne OCDE</v>
      </c>
      <c r="E17" s="271"/>
      <c r="F17" s="271"/>
      <c r="G17" s="271"/>
      <c r="H17" s="271"/>
      <c r="I17" s="271"/>
      <c r="J17" s="271"/>
      <c r="K17" s="271"/>
      <c r="L17" s="271"/>
      <c r="M17" s="271"/>
      <c r="N17" s="271"/>
      <c r="O17" s="271"/>
      <c r="P17" s="272"/>
    </row>
    <row r="18" spans="1:16" ht="14.25">
      <c r="A18" s="260"/>
      <c r="B18" s="260"/>
      <c r="C18" s="273" t="s">
        <v>81</v>
      </c>
      <c r="D18" s="317"/>
      <c r="E18" s="269"/>
      <c r="F18" s="269"/>
      <c r="G18" s="269"/>
      <c r="H18" s="269"/>
      <c r="I18" s="269"/>
      <c r="J18" s="269"/>
      <c r="K18" s="269"/>
      <c r="L18" s="269"/>
      <c r="M18" s="269"/>
      <c r="N18" s="269"/>
      <c r="O18" s="269"/>
      <c r="P18" s="270"/>
    </row>
    <row r="19" spans="1:16" ht="14.25">
      <c r="A19" s="260"/>
      <c r="B19" s="260"/>
      <c r="C19" s="275" t="s">
        <v>77</v>
      </c>
      <c r="D19" s="319"/>
      <c r="E19" s="271"/>
      <c r="F19" s="271"/>
      <c r="G19" s="271"/>
      <c r="H19" s="271"/>
      <c r="I19" s="271"/>
      <c r="J19" s="271"/>
      <c r="K19" s="271"/>
      <c r="L19" s="271"/>
      <c r="M19" s="271"/>
      <c r="N19" s="271"/>
      <c r="O19" s="271"/>
      <c r="P19" s="272"/>
    </row>
    <row r="20" spans="1:16" ht="14.25">
      <c r="A20" s="260"/>
      <c r="B20" s="260"/>
      <c r="C20" s="273" t="s">
        <v>32</v>
      </c>
      <c r="D20" s="317" t="str">
        <f>VLOOKUP(C_Autres_Traducteurs!$C20,Country!$A$2:$B$50,2,FALSE)</f>
        <v>Pologne</v>
      </c>
      <c r="E20" s="269"/>
      <c r="F20" s="269"/>
      <c r="G20" s="269"/>
      <c r="H20" s="269"/>
      <c r="I20" s="269"/>
      <c r="J20" s="269"/>
      <c r="K20" s="269"/>
      <c r="L20" s="269"/>
      <c r="M20" s="269"/>
      <c r="N20" s="269"/>
      <c r="O20" s="269"/>
      <c r="P20" s="270"/>
    </row>
    <row r="21" spans="1:16" ht="14.25">
      <c r="A21" s="260"/>
      <c r="B21" s="260"/>
      <c r="C21" s="275" t="s">
        <v>20</v>
      </c>
      <c r="D21" s="319" t="str">
        <f>VLOOKUP(C_Autres_Traducteurs!$C21,Country!$A$2:$B$50,2,FALSE)</f>
        <v>Hongrie</v>
      </c>
      <c r="E21" s="271"/>
      <c r="F21" s="271"/>
      <c r="G21" s="271"/>
      <c r="H21" s="271"/>
      <c r="I21" s="271"/>
      <c r="J21" s="271"/>
      <c r="K21" s="271"/>
      <c r="L21" s="271"/>
      <c r="M21" s="271"/>
      <c r="N21" s="271"/>
      <c r="O21" s="271"/>
      <c r="P21" s="272"/>
    </row>
    <row r="22" spans="1:16" ht="14.25">
      <c r="A22" s="260"/>
      <c r="B22" s="260"/>
      <c r="C22" s="273" t="s">
        <v>15</v>
      </c>
      <c r="D22" s="317" t="str">
        <f>VLOOKUP(C_Autres_Traducteurs!$C22,Country!$A$2:$B$50,2,FALSE)</f>
        <v>Estonie</v>
      </c>
      <c r="E22" s="269"/>
      <c r="F22" s="269"/>
      <c r="G22" s="269"/>
      <c r="H22" s="269"/>
      <c r="I22" s="269"/>
      <c r="J22" s="269"/>
      <c r="K22" s="269"/>
      <c r="L22" s="269"/>
      <c r="M22" s="269"/>
      <c r="N22" s="269"/>
      <c r="O22" s="269"/>
      <c r="P22" s="270"/>
    </row>
    <row r="23" spans="1:16" ht="14.25">
      <c r="A23" s="260"/>
      <c r="B23" s="260"/>
      <c r="C23" s="275" t="s">
        <v>13</v>
      </c>
      <c r="D23" s="319" t="str">
        <f>VLOOKUP(C_Autres_Traducteurs!$C23,Country!$A$2:$B$50,2,FALSE)</f>
        <v>Rép. tchèque</v>
      </c>
      <c r="E23" s="271"/>
      <c r="F23" s="271"/>
      <c r="G23" s="271"/>
      <c r="H23" s="271"/>
      <c r="I23" s="271"/>
      <c r="J23" s="271"/>
      <c r="K23" s="271"/>
      <c r="L23" s="271"/>
      <c r="M23" s="271"/>
      <c r="N23" s="271"/>
      <c r="O23" s="271"/>
      <c r="P23" s="272"/>
    </row>
    <row r="24" spans="1:16" ht="45">
      <c r="A24" s="260"/>
      <c r="B24" s="260"/>
      <c r="C24" s="322" t="s">
        <v>179</v>
      </c>
      <c r="D24" s="317"/>
      <c r="E24" s="269"/>
      <c r="F24" s="269"/>
      <c r="G24" s="269"/>
      <c r="H24" s="269"/>
      <c r="I24" s="269"/>
      <c r="J24" s="269"/>
      <c r="K24" s="269"/>
      <c r="L24" s="269"/>
      <c r="M24" s="269"/>
      <c r="N24" s="269"/>
      <c r="O24" s="269"/>
      <c r="P24" s="270"/>
    </row>
    <row r="25" spans="1:16" ht="14.25">
      <c r="A25" s="260"/>
      <c r="B25" s="260"/>
      <c r="C25" s="275" t="s">
        <v>19</v>
      </c>
      <c r="D25" s="319" t="str">
        <f>VLOOKUP(C_Autres_Traducteurs!$C25,Country!$A$2:$B$50,2,FALSE)</f>
        <v>Grèce</v>
      </c>
      <c r="E25" s="271"/>
      <c r="F25" s="271"/>
      <c r="G25" s="271"/>
      <c r="H25" s="271"/>
      <c r="I25" s="271"/>
      <c r="J25" s="271"/>
      <c r="K25" s="271"/>
      <c r="L25" s="271"/>
      <c r="M25" s="271"/>
      <c r="N25" s="271"/>
      <c r="O25" s="271"/>
      <c r="P25" s="272"/>
    </row>
    <row r="26" spans="1:16" ht="14.25">
      <c r="C26" s="273" t="s">
        <v>22</v>
      </c>
      <c r="D26" s="317" t="str">
        <f>VLOOKUP(C_Autres_Traducteurs!$C26,Country!$A$2:$B$50,2,FALSE)</f>
        <v>Irlande</v>
      </c>
      <c r="E26" s="269"/>
      <c r="F26" s="269"/>
      <c r="G26" s="269"/>
      <c r="H26" s="269"/>
      <c r="I26" s="269"/>
      <c r="J26" s="269"/>
      <c r="K26" s="269"/>
      <c r="L26" s="269"/>
      <c r="M26" s="269"/>
      <c r="N26" s="269"/>
      <c r="O26" s="269"/>
      <c r="P26" s="270"/>
    </row>
    <row r="27" spans="1:16" ht="14.25">
      <c r="C27" s="275" t="s">
        <v>46</v>
      </c>
      <c r="D27" s="319" t="str">
        <f>VLOOKUP(C_Autres_Traducteurs!$C27,Country!$A$2:$B$50,2,FALSE)</f>
        <v>Brésil</v>
      </c>
      <c r="E27" s="271"/>
      <c r="F27" s="271"/>
      <c r="G27" s="271"/>
      <c r="H27" s="271"/>
      <c r="I27" s="271"/>
      <c r="J27" s="271"/>
      <c r="K27" s="271"/>
      <c r="L27" s="271"/>
      <c r="M27" s="271"/>
      <c r="N27" s="271"/>
      <c r="O27" s="271"/>
      <c r="P27" s="272"/>
    </row>
    <row r="28" spans="1:16" ht="14.25">
      <c r="C28" s="273" t="s">
        <v>39</v>
      </c>
      <c r="D28" s="317" t="str">
        <f>VLOOKUP(C_Autres_Traducteurs!$C28,Country!$A$2:$B$50,2,FALSE)</f>
        <v>Turquie</v>
      </c>
      <c r="E28" s="269"/>
      <c r="F28" s="269"/>
      <c r="G28" s="269"/>
      <c r="H28" s="269"/>
      <c r="I28" s="269"/>
      <c r="J28" s="269"/>
      <c r="K28" s="269"/>
      <c r="L28" s="269"/>
      <c r="M28" s="269"/>
      <c r="N28" s="269"/>
      <c r="O28" s="269"/>
      <c r="P28" s="270"/>
    </row>
    <row r="29" spans="1:16" ht="14.25">
      <c r="C29" s="274" t="s">
        <v>36</v>
      </c>
      <c r="D29" s="319" t="str">
        <f>VLOOKUP(C_Autres_Traducteurs!$C29,Country!$A$2:$B$50,2,FALSE)</f>
        <v>Espagne</v>
      </c>
      <c r="E29" s="271"/>
      <c r="F29" s="271"/>
      <c r="G29" s="271"/>
      <c r="H29" s="271"/>
      <c r="I29" s="271"/>
      <c r="J29" s="271"/>
      <c r="K29" s="271"/>
      <c r="L29" s="271"/>
      <c r="M29" s="271"/>
      <c r="N29" s="271"/>
      <c r="O29" s="271"/>
      <c r="P29" s="272"/>
    </row>
    <row r="30" spans="1:16" ht="14.25">
      <c r="C30" s="273" t="s">
        <v>34</v>
      </c>
      <c r="D30" s="317" t="str">
        <f>VLOOKUP(C_Autres_Traducteurs!$C30,Country!$A$2:$B$50,2,FALSE)</f>
        <v>Rép. slovaque</v>
      </c>
      <c r="E30" s="269"/>
      <c r="F30" s="269"/>
      <c r="G30" s="269"/>
      <c r="H30" s="269"/>
      <c r="I30" s="269"/>
      <c r="J30" s="269"/>
      <c r="K30" s="269"/>
      <c r="L30" s="269"/>
      <c r="M30" s="269"/>
      <c r="N30" s="269"/>
      <c r="O30" s="269"/>
      <c r="P30" s="270"/>
    </row>
    <row r="31" spans="1:16" ht="14.25">
      <c r="C31" s="275" t="s">
        <v>23</v>
      </c>
      <c r="D31" s="319" t="str">
        <f>VLOOKUP(C_Autres_Traducteurs!$C31,Country!$A$2:$B$50,2,FALSE)</f>
        <v>Israël</v>
      </c>
      <c r="E31" s="271"/>
      <c r="F31" s="271"/>
      <c r="G31" s="271"/>
      <c r="H31" s="271"/>
      <c r="I31" s="271"/>
      <c r="J31" s="271"/>
      <c r="K31" s="271"/>
      <c r="L31" s="271"/>
      <c r="M31" s="271"/>
      <c r="N31" s="271"/>
      <c r="O31" s="271"/>
      <c r="P31" s="272"/>
    </row>
    <row r="32" spans="1:16" ht="14.25">
      <c r="C32" s="273" t="s">
        <v>50</v>
      </c>
      <c r="D32" s="317" t="str">
        <f>VLOOKUP(C_Autres_Traducteurs!$C32,Country!$A$2:$B$50,2,FALSE)</f>
        <v>Fédération de Russie</v>
      </c>
      <c r="E32" s="269"/>
      <c r="F32" s="269"/>
      <c r="G32" s="269"/>
      <c r="H32" s="269"/>
      <c r="I32" s="269"/>
      <c r="J32" s="269"/>
      <c r="K32" s="269"/>
      <c r="L32" s="269"/>
      <c r="M32" s="269"/>
      <c r="N32" s="269"/>
      <c r="O32" s="269"/>
      <c r="P32" s="270"/>
    </row>
    <row r="33" spans="3:16" ht="14.25">
      <c r="C33" s="275" t="s">
        <v>10</v>
      </c>
      <c r="D33" s="319" t="str">
        <f>VLOOKUP(C_Autres_Traducteurs!$C33,Country!$A$2:$B$50,2,FALSE)</f>
        <v>Belgique</v>
      </c>
      <c r="E33" s="271"/>
      <c r="F33" s="271"/>
      <c r="G33" s="271"/>
      <c r="H33" s="271"/>
      <c r="I33" s="271"/>
      <c r="J33" s="271"/>
      <c r="K33" s="271"/>
      <c r="L33" s="271"/>
      <c r="M33" s="271"/>
      <c r="N33" s="271"/>
      <c r="O33" s="271"/>
      <c r="P33" s="272"/>
    </row>
    <row r="34" spans="3:16" ht="14.25">
      <c r="C34" s="273" t="s">
        <v>35</v>
      </c>
      <c r="D34" s="317" t="str">
        <f>VLOOKUP(C_Autres_Traducteurs!$C34,Country!$A$2:$B$50,2,FALSE)</f>
        <v>Slovénie</v>
      </c>
      <c r="E34" s="269"/>
      <c r="F34" s="269"/>
      <c r="G34" s="269"/>
      <c r="H34" s="269"/>
      <c r="I34" s="269"/>
      <c r="J34" s="269"/>
      <c r="K34" s="269"/>
      <c r="L34" s="269"/>
      <c r="M34" s="269"/>
      <c r="N34" s="269"/>
      <c r="O34" s="269"/>
      <c r="P34" s="270"/>
    </row>
    <row r="35" spans="3:16" ht="14.25">
      <c r="C35" s="275" t="s">
        <v>29</v>
      </c>
      <c r="D35" s="319" t="str">
        <f>VLOOKUP(C_Autres_Traducteurs!$C35,Country!$A$2:$B$50,2,FALSE)</f>
        <v>Pays-Bas</v>
      </c>
      <c r="E35" s="271"/>
      <c r="F35" s="271"/>
      <c r="G35" s="271"/>
      <c r="H35" s="271"/>
      <c r="I35" s="271"/>
      <c r="J35" s="271"/>
      <c r="K35" s="271"/>
      <c r="L35" s="271"/>
      <c r="M35" s="271"/>
      <c r="N35" s="271"/>
      <c r="O35" s="271"/>
      <c r="P35" s="272"/>
    </row>
    <row r="36" spans="3:16" ht="14.25">
      <c r="C36" s="273" t="s">
        <v>40</v>
      </c>
      <c r="D36" s="317" t="str">
        <f>VLOOKUP(C_Autres_Traducteurs!$C36,Country!$A$2:$B$50,2,FALSE)</f>
        <v>Royaume-Uni</v>
      </c>
      <c r="E36" s="269"/>
      <c r="F36" s="269"/>
      <c r="G36" s="269"/>
      <c r="H36" s="269"/>
      <c r="I36" s="269"/>
      <c r="J36" s="269"/>
      <c r="K36" s="269"/>
      <c r="L36" s="269"/>
      <c r="M36" s="269"/>
      <c r="N36" s="269"/>
      <c r="O36" s="269"/>
      <c r="P36" s="270"/>
    </row>
    <row r="37" spans="3:16" ht="14.25">
      <c r="C37" s="275" t="s">
        <v>38</v>
      </c>
      <c r="D37" s="319" t="str">
        <f>VLOOKUP(C_Autres_Traducteurs!$C37,Country!$A$2:$B$50,2,FALSE)</f>
        <v>Suisse</v>
      </c>
      <c r="E37" s="271"/>
      <c r="F37" s="271"/>
      <c r="G37" s="271"/>
      <c r="H37" s="271"/>
      <c r="I37" s="271"/>
      <c r="J37" s="271"/>
      <c r="K37" s="271"/>
      <c r="L37" s="271"/>
      <c r="M37" s="271"/>
      <c r="N37" s="271"/>
      <c r="O37" s="271"/>
      <c r="P37" s="272"/>
    </row>
    <row r="38" spans="3:16" ht="14.25">
      <c r="C38" s="273" t="s">
        <v>17</v>
      </c>
      <c r="D38" s="317" t="str">
        <f>VLOOKUP(C_Autres_Traducteurs!$C38,Country!$A$2:$B$50,2,FALSE)</f>
        <v>France</v>
      </c>
      <c r="E38" s="269"/>
      <c r="F38" s="269"/>
      <c r="G38" s="269"/>
      <c r="H38" s="269"/>
      <c r="I38" s="269"/>
      <c r="J38" s="269"/>
      <c r="K38" s="269"/>
      <c r="L38" s="269"/>
      <c r="M38" s="269"/>
      <c r="N38" s="269"/>
      <c r="O38" s="269"/>
      <c r="P38" s="270"/>
    </row>
    <row r="39" spans="3:16" ht="14.25">
      <c r="C39" s="275" t="s">
        <v>9</v>
      </c>
      <c r="D39" s="319" t="str">
        <f>VLOOKUP(C_Autres_Traducteurs!$C39,Country!$A$2:$B$50,2,FALSE)</f>
        <v>Autriche</v>
      </c>
      <c r="E39" s="271"/>
      <c r="F39" s="271"/>
      <c r="G39" s="271"/>
      <c r="H39" s="271"/>
      <c r="I39" s="271"/>
      <c r="J39" s="271"/>
      <c r="K39" s="271"/>
      <c r="L39" s="271"/>
      <c r="M39" s="271"/>
      <c r="N39" s="271"/>
      <c r="O39" s="271"/>
      <c r="P39" s="272"/>
    </row>
    <row r="40" spans="3:16" ht="14.25">
      <c r="C40" s="273" t="s">
        <v>18</v>
      </c>
      <c r="D40" s="317" t="str">
        <f>VLOOKUP(C_Autres_Traducteurs!$C40,Country!$A$2:$B$50,2,FALSE)</f>
        <v>Allemagne</v>
      </c>
      <c r="E40" s="269"/>
      <c r="F40" s="269"/>
      <c r="G40" s="269"/>
      <c r="H40" s="269"/>
      <c r="I40" s="269"/>
      <c r="J40" s="269"/>
      <c r="K40" s="269"/>
      <c r="L40" s="269"/>
      <c r="M40" s="269"/>
      <c r="N40" s="269"/>
      <c r="O40" s="269"/>
      <c r="P40" s="270"/>
    </row>
    <row r="41" spans="3:16" ht="14.25">
      <c r="C41" s="275" t="s">
        <v>41</v>
      </c>
      <c r="D41" s="319" t="str">
        <f>VLOOKUP(C_Autres_Traducteurs!$C41,Country!$A$2:$B$50,2,FALSE)</f>
        <v>États-Unis</v>
      </c>
      <c r="E41" s="271"/>
      <c r="F41" s="271"/>
      <c r="G41" s="271"/>
      <c r="H41" s="271"/>
      <c r="I41" s="271"/>
      <c r="J41" s="271"/>
      <c r="K41" s="271"/>
      <c r="L41" s="271"/>
      <c r="M41" s="271"/>
      <c r="N41" s="271"/>
      <c r="O41" s="271"/>
      <c r="P41" s="272"/>
    </row>
    <row r="42" spans="3:16" ht="45">
      <c r="C42" s="322" t="s">
        <v>180</v>
      </c>
      <c r="D42" s="317"/>
      <c r="E42" s="269"/>
      <c r="F42" s="269"/>
      <c r="G42" s="269"/>
      <c r="H42" s="269"/>
      <c r="I42" s="269"/>
      <c r="J42" s="269"/>
      <c r="K42" s="269"/>
      <c r="L42" s="269"/>
      <c r="M42" s="269"/>
      <c r="N42" s="269"/>
      <c r="O42" s="269"/>
      <c r="P42" s="270"/>
    </row>
    <row r="43" spans="3:16" ht="87">
      <c r="C43" s="320" t="s">
        <v>181</v>
      </c>
      <c r="D43" s="319"/>
      <c r="E43" s="271"/>
      <c r="F43" s="271"/>
      <c r="G43" s="271"/>
      <c r="H43" s="271"/>
      <c r="I43" s="271"/>
      <c r="J43" s="271"/>
      <c r="K43" s="271"/>
      <c r="L43" s="271"/>
      <c r="M43" s="271"/>
      <c r="N43" s="271"/>
      <c r="O43" s="271"/>
      <c r="P43" s="272"/>
    </row>
    <row r="44" spans="3:16" ht="86.25">
      <c r="C44" s="273" t="s">
        <v>255</v>
      </c>
      <c r="D44" s="317"/>
      <c r="E44" s="269"/>
      <c r="F44" s="269"/>
      <c r="G44" s="269"/>
      <c r="H44" s="269"/>
      <c r="I44" s="269"/>
      <c r="J44" s="269"/>
      <c r="K44" s="269"/>
      <c r="L44" s="269"/>
      <c r="M44" s="269"/>
      <c r="N44" s="269"/>
      <c r="O44" s="269"/>
      <c r="P44" s="270"/>
    </row>
    <row r="45" spans="3:16" ht="14.25">
      <c r="C45" s="275" t="s">
        <v>182</v>
      </c>
      <c r="D45" s="319"/>
      <c r="E45" s="271"/>
      <c r="F45" s="271"/>
      <c r="G45" s="271"/>
      <c r="H45" s="271"/>
      <c r="I45" s="271"/>
      <c r="J45" s="271"/>
      <c r="K45" s="271"/>
      <c r="L45" s="271"/>
      <c r="M45" s="271"/>
      <c r="N45" s="271"/>
      <c r="O45" s="271"/>
      <c r="P45" s="272"/>
    </row>
    <row r="46" spans="3:16" ht="72.75">
      <c r="C46" s="322" t="s">
        <v>185</v>
      </c>
      <c r="D46" s="317"/>
      <c r="E46" s="269"/>
      <c r="F46" s="269"/>
      <c r="G46" s="269"/>
      <c r="H46" s="269"/>
      <c r="I46" s="269"/>
      <c r="J46" s="269"/>
      <c r="K46" s="269"/>
      <c r="L46" s="269"/>
      <c r="M46" s="269"/>
      <c r="N46" s="269"/>
      <c r="O46" s="269"/>
      <c r="P46" s="270"/>
    </row>
    <row r="47" spans="3:16" ht="15">
      <c r="C47" s="323" t="s">
        <v>186</v>
      </c>
      <c r="D47" s="319"/>
      <c r="E47" s="271"/>
      <c r="F47" s="271"/>
      <c r="G47" s="271"/>
      <c r="H47" s="271"/>
      <c r="I47" s="271"/>
      <c r="J47" s="271"/>
      <c r="K47" s="271"/>
      <c r="L47" s="271"/>
      <c r="M47" s="271"/>
      <c r="N47" s="271"/>
      <c r="O47" s="271"/>
      <c r="P47" s="272"/>
    </row>
    <row r="48" spans="3:16" ht="14.25">
      <c r="C48" s="273" t="s">
        <v>187</v>
      </c>
      <c r="D48" s="317"/>
      <c r="E48" s="269"/>
      <c r="F48" s="269"/>
      <c r="G48" s="269"/>
      <c r="H48" s="269"/>
      <c r="I48" s="269"/>
      <c r="J48" s="269"/>
      <c r="K48" s="269"/>
      <c r="L48" s="269"/>
      <c r="M48" s="269"/>
      <c r="N48" s="269"/>
      <c r="O48" s="269"/>
      <c r="P48" s="270"/>
    </row>
    <row r="49" spans="3:16" ht="201">
      <c r="C49" s="320" t="s">
        <v>188</v>
      </c>
      <c r="D49" s="319"/>
      <c r="E49" s="271"/>
      <c r="F49" s="271"/>
      <c r="G49" s="271"/>
      <c r="H49" s="271"/>
      <c r="I49" s="271"/>
      <c r="J49" s="271"/>
      <c r="K49" s="271"/>
      <c r="L49" s="271"/>
      <c r="M49" s="271"/>
      <c r="N49" s="271"/>
      <c r="O49" s="271"/>
      <c r="P49" s="272"/>
    </row>
    <row r="50" spans="3:16" ht="14.25">
      <c r="C50" s="276" t="s">
        <v>12</v>
      </c>
      <c r="D50" s="317" t="str">
        <f>VLOOKUP(C_Autres_Traducteurs!$C50,Country!$A$2:$B$50,2,FALSE)</f>
        <v>Chili</v>
      </c>
      <c r="E50" s="269"/>
      <c r="F50" s="269"/>
      <c r="G50" s="269"/>
      <c r="H50" s="269"/>
      <c r="I50" s="269"/>
      <c r="J50" s="269"/>
      <c r="K50" s="269"/>
      <c r="L50" s="269"/>
      <c r="M50" s="269"/>
      <c r="N50" s="269"/>
      <c r="O50" s="269"/>
      <c r="P50" s="270"/>
    </row>
    <row r="51" spans="3:16" ht="14.25">
      <c r="C51" s="275" t="s">
        <v>28</v>
      </c>
      <c r="D51" s="319" t="str">
        <f>VLOOKUP(C_Autres_Traducteurs!$C51,Country!$A$2:$B$50,2,FALSE)</f>
        <v>Mexique</v>
      </c>
      <c r="E51" s="271"/>
      <c r="F51" s="271"/>
      <c r="G51" s="271"/>
      <c r="H51" s="271"/>
      <c r="I51" s="271"/>
      <c r="J51" s="271"/>
      <c r="K51" s="271"/>
      <c r="L51" s="271"/>
      <c r="M51" s="271"/>
      <c r="N51" s="271"/>
      <c r="O51" s="271"/>
      <c r="P51" s="272"/>
    </row>
    <row r="52" spans="3:16" ht="14.25">
      <c r="C52" s="273" t="s">
        <v>27</v>
      </c>
      <c r="D52" s="317" t="str">
        <f>VLOOKUP(C_Autres_Traducteurs!$C52,Country!$A$2:$B$50,2,FALSE)</f>
        <v>Luxembourg</v>
      </c>
      <c r="E52" s="269"/>
      <c r="F52" s="269"/>
      <c r="G52" s="269"/>
      <c r="H52" s="269"/>
      <c r="I52" s="269"/>
      <c r="J52" s="269"/>
      <c r="K52" s="269"/>
      <c r="L52" s="269"/>
      <c r="M52" s="269"/>
      <c r="N52" s="269"/>
      <c r="O52" s="269"/>
      <c r="P52" s="270"/>
    </row>
    <row r="53" spans="3:16" ht="14.25">
      <c r="C53" s="275" t="s">
        <v>49</v>
      </c>
      <c r="D53" s="319"/>
      <c r="E53" s="271"/>
      <c r="F53" s="271"/>
      <c r="G53" s="271"/>
      <c r="H53" s="271"/>
      <c r="I53" s="271"/>
      <c r="J53" s="271"/>
      <c r="K53" s="271"/>
      <c r="L53" s="271"/>
      <c r="M53" s="271"/>
      <c r="N53" s="271"/>
      <c r="O53" s="271"/>
      <c r="P53" s="272"/>
    </row>
    <row r="54" spans="3:16" ht="14.25">
      <c r="C54" s="273" t="s">
        <v>30</v>
      </c>
      <c r="D54" s="317" t="str">
        <f>VLOOKUP(C_Autres_Traducteurs!$C54,Country!$A$2:$B$50,2,FALSE)</f>
        <v>Nouvelle-Zélande</v>
      </c>
      <c r="E54" s="269"/>
      <c r="F54" s="269"/>
      <c r="G54" s="269"/>
      <c r="H54" s="269"/>
      <c r="I54" s="269"/>
      <c r="J54" s="269"/>
      <c r="K54" s="269"/>
      <c r="L54" s="269"/>
      <c r="M54" s="269"/>
      <c r="N54" s="269"/>
      <c r="O54" s="269"/>
      <c r="P54" s="270"/>
    </row>
    <row r="55" spans="3:16" ht="14.25">
      <c r="C55" s="275" t="s">
        <v>63</v>
      </c>
      <c r="D55" s="319"/>
      <c r="E55" s="271"/>
      <c r="F55" s="271"/>
      <c r="G55" s="271"/>
      <c r="H55" s="271"/>
      <c r="I55" s="271"/>
      <c r="J55" s="271"/>
      <c r="K55" s="271"/>
      <c r="L55" s="271"/>
      <c r="M55" s="271"/>
      <c r="N55" s="271"/>
      <c r="O55" s="271"/>
      <c r="P55" s="272"/>
    </row>
    <row r="56" spans="3:16" ht="14.25">
      <c r="C56" s="276" t="s">
        <v>24</v>
      </c>
      <c r="D56" s="317" t="str">
        <f>VLOOKUP(C_Autres_Traducteurs!$C56,Country!$A$2:$B$50,2,FALSE)</f>
        <v>Italie</v>
      </c>
      <c r="E56" s="269"/>
      <c r="F56" s="269"/>
      <c r="G56" s="269"/>
      <c r="H56" s="269"/>
      <c r="I56" s="269"/>
      <c r="J56" s="269"/>
      <c r="K56" s="269"/>
      <c r="L56" s="269"/>
      <c r="M56" s="269"/>
      <c r="N56" s="269"/>
      <c r="O56" s="269"/>
      <c r="P56" s="270"/>
    </row>
    <row r="57" spans="3:16" ht="14.25">
      <c r="C57" s="275" t="s">
        <v>61</v>
      </c>
      <c r="D57" s="319"/>
      <c r="E57" s="271"/>
      <c r="F57" s="271"/>
      <c r="G57" s="271"/>
      <c r="H57" s="271"/>
      <c r="I57" s="271"/>
      <c r="J57" s="271"/>
      <c r="K57" s="271"/>
      <c r="L57" s="271"/>
      <c r="M57" s="271"/>
      <c r="N57" s="271"/>
      <c r="O57" s="271"/>
      <c r="P57" s="272"/>
    </row>
    <row r="58" spans="3:16" ht="14.25">
      <c r="C58" s="273" t="s">
        <v>62</v>
      </c>
      <c r="D58" s="317"/>
      <c r="E58" s="269"/>
      <c r="F58" s="269"/>
      <c r="G58" s="269"/>
      <c r="H58" s="269"/>
      <c r="I58" s="269"/>
      <c r="J58" s="269"/>
      <c r="K58" s="269"/>
      <c r="L58" s="269"/>
      <c r="M58" s="269"/>
      <c r="N58" s="269"/>
      <c r="O58" s="269"/>
      <c r="P58" s="270"/>
    </row>
    <row r="59" spans="3:16" ht="14.25">
      <c r="C59" s="274" t="s">
        <v>26</v>
      </c>
      <c r="D59" s="319" t="str">
        <f>VLOOKUP(C_Autres_Traducteurs!$C59,Country!$A$2:$B$50,2,FALSE)</f>
        <v>Corée</v>
      </c>
      <c r="E59" s="271"/>
      <c r="F59" s="271"/>
      <c r="G59" s="271"/>
      <c r="H59" s="271"/>
      <c r="I59" s="271"/>
      <c r="J59" s="271"/>
      <c r="K59" s="271"/>
      <c r="L59" s="271"/>
      <c r="M59" s="271"/>
      <c r="N59" s="271"/>
      <c r="O59" s="271"/>
      <c r="P59" s="272"/>
    </row>
    <row r="60" spans="3:16" ht="14.25">
      <c r="C60" s="273" t="s">
        <v>109</v>
      </c>
      <c r="D60" s="317"/>
      <c r="E60" s="269"/>
      <c r="F60" s="269"/>
      <c r="G60" s="269"/>
      <c r="H60" s="269"/>
      <c r="I60" s="269"/>
      <c r="J60" s="269"/>
      <c r="K60" s="269"/>
      <c r="L60" s="269"/>
      <c r="M60" s="269"/>
      <c r="N60" s="269"/>
      <c r="O60" s="269"/>
      <c r="P60" s="270"/>
    </row>
    <row r="61" spans="3:16" ht="14.25">
      <c r="C61" s="275" t="s">
        <v>56</v>
      </c>
      <c r="D61" s="319"/>
      <c r="E61" s="271"/>
      <c r="F61" s="271"/>
      <c r="G61" s="271"/>
      <c r="H61" s="271"/>
      <c r="I61" s="271"/>
      <c r="J61" s="271"/>
      <c r="K61" s="271"/>
      <c r="L61" s="271"/>
      <c r="M61" s="271"/>
      <c r="N61" s="271"/>
      <c r="O61" s="271"/>
      <c r="P61" s="272"/>
    </row>
    <row r="62" spans="3:16" ht="14.25">
      <c r="C62" s="273" t="s">
        <v>57</v>
      </c>
      <c r="D62" s="317"/>
      <c r="E62" s="269"/>
      <c r="F62" s="269"/>
      <c r="G62" s="269"/>
      <c r="H62" s="269"/>
      <c r="I62" s="269"/>
      <c r="J62" s="269"/>
      <c r="K62" s="269"/>
      <c r="L62" s="269"/>
      <c r="M62" s="269"/>
      <c r="N62" s="269"/>
      <c r="O62" s="269"/>
      <c r="P62" s="270"/>
    </row>
    <row r="63" spans="3:16" ht="14.25">
      <c r="C63" s="324" t="s">
        <v>58</v>
      </c>
      <c r="D63" s="325"/>
      <c r="E63" s="326"/>
      <c r="F63" s="326"/>
      <c r="G63" s="326"/>
      <c r="H63" s="326"/>
      <c r="I63" s="326"/>
      <c r="J63" s="326"/>
      <c r="K63" s="326"/>
      <c r="L63" s="326"/>
      <c r="M63" s="326"/>
      <c r="N63" s="326"/>
      <c r="O63" s="326"/>
      <c r="P63" s="327"/>
    </row>
    <row r="64" spans="3:16" ht="14.25">
      <c r="C64" s="264"/>
    </row>
  </sheetData>
  <pageMargins left="0.7" right="0.7" top="0.75" bottom="0.75" header="0.3" footer="0.3"/>
  <customProperties>
    <customPr name="GUID" r:id="rId1"/>
  </customProperties>
</worksheet>
</file>

<file path=xl/worksheets/sheet18.xml><?xml version="1.0" encoding="utf-8"?>
<worksheet xmlns="http://schemas.openxmlformats.org/spreadsheetml/2006/main" xmlns:r="http://schemas.openxmlformats.org/officeDocument/2006/relationships">
  <sheetPr codeName="Sheet18">
    <tabColor rgb="FFFF0000"/>
  </sheetPr>
  <dimension ref="A1:O29"/>
  <sheetViews>
    <sheetView workbookViewId="0">
      <selection activeCell="A16" sqref="A16"/>
    </sheetView>
  </sheetViews>
  <sheetFormatPr defaultRowHeight="12.75"/>
  <cols>
    <col min="1" max="1" width="27.5703125" customWidth="1"/>
    <col min="2" max="2" width="16.85546875" customWidth="1"/>
    <col min="3" max="3" width="4.5703125" customWidth="1"/>
    <col min="4" max="8" width="7.85546875" customWidth="1"/>
    <col min="9" max="13" width="8" customWidth="1"/>
    <col min="14" max="14" width="15.7109375" customWidth="1"/>
  </cols>
  <sheetData>
    <row r="1" spans="1:15">
      <c r="A1" s="370" t="s">
        <v>93</v>
      </c>
      <c r="B1" s="370"/>
      <c r="C1" s="370"/>
      <c r="D1" s="370"/>
      <c r="E1" s="370"/>
      <c r="F1" s="370"/>
      <c r="G1" s="370"/>
      <c r="H1" s="370"/>
      <c r="I1" s="370"/>
      <c r="J1" s="370"/>
      <c r="K1" s="370"/>
      <c r="L1" s="370"/>
      <c r="M1" s="370"/>
      <c r="N1" s="371"/>
      <c r="O1" s="89"/>
    </row>
    <row r="2" spans="1:15">
      <c r="A2" s="375" t="s">
        <v>92</v>
      </c>
      <c r="B2" s="375"/>
      <c r="C2" s="375"/>
      <c r="D2" s="375"/>
      <c r="E2" s="375"/>
      <c r="F2" s="375"/>
      <c r="G2" s="375"/>
      <c r="H2" s="375"/>
      <c r="I2" s="375"/>
      <c r="J2" s="375"/>
      <c r="K2" s="375"/>
      <c r="L2" s="375"/>
      <c r="M2" s="375"/>
      <c r="N2" s="376"/>
      <c r="O2" s="89"/>
    </row>
    <row r="3" spans="1:15">
      <c r="A3" s="350"/>
      <c r="B3" s="350"/>
      <c r="C3" s="350"/>
      <c r="D3" s="350"/>
      <c r="E3" s="350"/>
      <c r="F3" s="350"/>
      <c r="G3" s="350"/>
      <c r="H3" s="350"/>
      <c r="I3" s="350"/>
      <c r="J3" s="350"/>
      <c r="K3" s="350"/>
      <c r="L3" s="350"/>
      <c r="M3" s="350"/>
      <c r="N3" s="351"/>
      <c r="O3" s="89"/>
    </row>
    <row r="4" spans="1:15">
      <c r="A4" s="354" t="s">
        <v>91</v>
      </c>
      <c r="B4" s="101"/>
      <c r="C4" s="101"/>
      <c r="D4" s="101"/>
      <c r="E4" s="101"/>
      <c r="F4" s="101"/>
      <c r="G4" s="101"/>
      <c r="H4" s="101"/>
      <c r="I4" s="101"/>
      <c r="J4" s="101"/>
      <c r="K4" s="101"/>
      <c r="L4" s="101"/>
      <c r="M4" s="101"/>
      <c r="N4" s="100"/>
      <c r="O4" s="89"/>
    </row>
    <row r="5" spans="1:15">
      <c r="A5" s="463" t="s">
        <v>286</v>
      </c>
      <c r="B5" s="380"/>
      <c r="C5" s="380"/>
      <c r="D5" s="380"/>
      <c r="E5" s="380"/>
      <c r="F5" s="380"/>
      <c r="G5" s="380"/>
      <c r="H5" s="380"/>
      <c r="I5" s="380"/>
      <c r="J5" s="380"/>
      <c r="K5" s="380"/>
      <c r="L5" s="380"/>
      <c r="M5" s="380"/>
      <c r="N5" s="381"/>
      <c r="O5" s="89"/>
    </row>
    <row r="6" spans="1:15">
      <c r="A6" s="463" t="s">
        <v>289</v>
      </c>
      <c r="B6" s="380"/>
      <c r="C6" s="380"/>
      <c r="D6" s="380"/>
      <c r="E6" s="380"/>
      <c r="F6" s="380"/>
      <c r="G6" s="380"/>
      <c r="H6" s="380"/>
      <c r="I6" s="380"/>
      <c r="J6" s="380"/>
      <c r="K6" s="380"/>
      <c r="L6" s="380"/>
      <c r="M6" s="380"/>
      <c r="N6" s="381"/>
      <c r="O6" s="89"/>
    </row>
    <row r="7" spans="1:15" ht="24" customHeight="1">
      <c r="A7" s="463" t="s">
        <v>332</v>
      </c>
      <c r="B7" s="385"/>
      <c r="C7" s="385"/>
      <c r="D7" s="385"/>
      <c r="E7" s="385"/>
      <c r="F7" s="385"/>
      <c r="G7" s="385"/>
      <c r="H7" s="385"/>
      <c r="I7" s="385"/>
      <c r="J7" s="385"/>
      <c r="K7" s="385"/>
      <c r="L7" s="385"/>
      <c r="M7" s="385"/>
      <c r="N7" s="386"/>
      <c r="O7" s="89"/>
    </row>
    <row r="8" spans="1:15">
      <c r="A8" s="463" t="s">
        <v>296</v>
      </c>
      <c r="B8" s="380"/>
      <c r="C8" s="380"/>
      <c r="D8" s="380"/>
      <c r="E8" s="380"/>
      <c r="F8" s="380"/>
      <c r="G8" s="380"/>
      <c r="H8" s="380"/>
      <c r="I8" s="380"/>
      <c r="J8" s="380"/>
      <c r="K8" s="380"/>
      <c r="L8" s="380"/>
      <c r="M8" s="380"/>
      <c r="N8" s="381"/>
      <c r="O8" s="89"/>
    </row>
    <row r="9" spans="1:15" ht="26.25" customHeight="1">
      <c r="A9" s="463" t="s">
        <v>306</v>
      </c>
      <c r="B9" s="380"/>
      <c r="C9" s="380"/>
      <c r="D9" s="380"/>
      <c r="E9" s="380"/>
      <c r="F9" s="380"/>
      <c r="G9" s="380"/>
      <c r="H9" s="380"/>
      <c r="I9" s="380"/>
      <c r="J9" s="380"/>
      <c r="K9" s="380"/>
      <c r="L9" s="380"/>
      <c r="M9" s="380"/>
      <c r="N9" s="381"/>
      <c r="O9" s="89"/>
    </row>
    <row r="10" spans="1:15">
      <c r="A10" s="116"/>
      <c r="B10" s="352"/>
      <c r="C10" s="352"/>
      <c r="D10" s="352"/>
      <c r="E10" s="352"/>
      <c r="F10" s="352"/>
      <c r="G10" s="352"/>
      <c r="H10" s="352"/>
      <c r="I10" s="352"/>
      <c r="J10" s="352"/>
      <c r="K10" s="352"/>
      <c r="L10" s="352"/>
      <c r="M10" s="352"/>
      <c r="N10" s="353"/>
      <c r="O10" s="89"/>
    </row>
    <row r="11" spans="1:15">
      <c r="A11" s="101"/>
      <c r="B11" s="101"/>
      <c r="C11" s="101"/>
      <c r="D11" s="101"/>
      <c r="E11" s="101"/>
      <c r="F11" s="101"/>
      <c r="G11" s="101"/>
      <c r="H11" s="101"/>
      <c r="I11" s="101"/>
      <c r="J11" s="101"/>
      <c r="K11" s="101"/>
      <c r="L11" s="101"/>
      <c r="M11" s="101"/>
      <c r="N11" s="100"/>
      <c r="O11" s="89"/>
    </row>
    <row r="12" spans="1:15">
      <c r="A12" s="390" t="s">
        <v>90</v>
      </c>
      <c r="B12" s="390"/>
      <c r="C12" s="390"/>
      <c r="D12" s="390"/>
      <c r="E12" s="390"/>
      <c r="F12" s="390"/>
      <c r="G12" s="390"/>
      <c r="H12" s="390"/>
      <c r="I12" s="390"/>
      <c r="J12" s="390"/>
      <c r="K12" s="390"/>
      <c r="L12" s="390"/>
      <c r="M12" s="390"/>
      <c r="N12" s="391"/>
      <c r="O12" s="89"/>
    </row>
    <row r="13" spans="1:15">
      <c r="A13" s="101" t="s">
        <v>310</v>
      </c>
      <c r="B13" s="354"/>
      <c r="C13" s="354"/>
      <c r="D13" s="354"/>
      <c r="E13" s="354"/>
      <c r="F13" s="354"/>
      <c r="G13" s="354"/>
      <c r="H13" s="354"/>
      <c r="I13" s="354"/>
      <c r="J13" s="354"/>
      <c r="K13" s="354"/>
      <c r="L13" s="354"/>
      <c r="M13" s="354"/>
      <c r="N13" s="355"/>
      <c r="O13" s="89"/>
    </row>
    <row r="14" spans="1:15">
      <c r="A14" s="101" t="s">
        <v>326</v>
      </c>
      <c r="B14" s="354"/>
      <c r="C14" s="354"/>
      <c r="D14" s="354"/>
      <c r="E14" s="354"/>
      <c r="F14" s="354"/>
      <c r="G14" s="354"/>
      <c r="H14" s="354"/>
      <c r="I14" s="354"/>
      <c r="J14" s="354"/>
      <c r="K14" s="354"/>
      <c r="L14" s="354"/>
      <c r="M14" s="354"/>
      <c r="N14" s="355"/>
      <c r="O14" s="89"/>
    </row>
    <row r="15" spans="1:15">
      <c r="A15" s="116" t="s">
        <v>311</v>
      </c>
      <c r="B15" s="356"/>
      <c r="C15" s="356"/>
      <c r="D15" s="356"/>
      <c r="E15" s="356"/>
      <c r="F15" s="356"/>
      <c r="G15" s="356"/>
      <c r="H15" s="356"/>
      <c r="I15" s="356"/>
      <c r="J15" s="356"/>
      <c r="K15" s="356"/>
      <c r="L15" s="356"/>
      <c r="M15" s="356"/>
      <c r="N15" s="357"/>
      <c r="O15" s="102"/>
    </row>
    <row r="16" spans="1:15">
      <c r="A16" s="112"/>
      <c r="B16" s="352"/>
      <c r="C16" s="352"/>
      <c r="D16" s="352"/>
      <c r="E16" s="352"/>
      <c r="F16" s="352"/>
      <c r="G16" s="352"/>
      <c r="H16" s="352"/>
      <c r="I16" s="352"/>
      <c r="J16" s="352"/>
      <c r="K16" s="352"/>
      <c r="L16" s="352"/>
      <c r="M16" s="352"/>
      <c r="N16" s="353"/>
      <c r="O16" s="102"/>
    </row>
    <row r="17" spans="1:15">
      <c r="A17" s="110"/>
      <c r="B17" s="352"/>
      <c r="C17" s="352"/>
      <c r="D17" s="352"/>
      <c r="E17" s="352"/>
      <c r="F17" s="352"/>
      <c r="G17" s="352"/>
      <c r="H17" s="352"/>
      <c r="I17" s="352"/>
      <c r="J17" s="352"/>
      <c r="K17" s="352"/>
      <c r="L17" s="352"/>
      <c r="M17" s="352"/>
      <c r="N17" s="353"/>
      <c r="O17" s="102"/>
    </row>
    <row r="18" spans="1:15">
      <c r="A18" s="395"/>
      <c r="B18" s="396"/>
      <c r="C18" s="396"/>
      <c r="D18" s="396"/>
      <c r="E18" s="396"/>
      <c r="F18" s="396"/>
      <c r="G18" s="396"/>
      <c r="H18" s="396"/>
      <c r="I18" s="396"/>
      <c r="J18" s="396"/>
      <c r="K18" s="396"/>
      <c r="L18" s="396"/>
      <c r="M18" s="396"/>
      <c r="N18" s="397"/>
      <c r="O18" s="102"/>
    </row>
    <row r="19" spans="1:15">
      <c r="A19" s="89"/>
      <c r="B19" s="101"/>
      <c r="C19" s="101"/>
      <c r="D19" s="101"/>
      <c r="E19" s="101"/>
      <c r="F19" s="101"/>
      <c r="G19" s="101"/>
      <c r="H19" s="101"/>
      <c r="I19" s="101"/>
      <c r="J19" s="101"/>
      <c r="K19" s="101"/>
      <c r="L19" s="101"/>
      <c r="M19" s="101"/>
      <c r="N19" s="100"/>
      <c r="O19" s="89"/>
    </row>
    <row r="20" spans="1:15">
      <c r="A20" s="375" t="s">
        <v>94</v>
      </c>
      <c r="B20" s="375"/>
      <c r="C20" s="375"/>
      <c r="D20" s="375"/>
      <c r="E20" s="375"/>
      <c r="F20" s="375"/>
      <c r="G20" s="375"/>
      <c r="H20" s="375"/>
      <c r="I20" s="375"/>
      <c r="J20" s="375"/>
      <c r="K20" s="375"/>
      <c r="L20" s="375"/>
      <c r="M20" s="375"/>
      <c r="N20" s="376"/>
      <c r="O20" s="89"/>
    </row>
    <row r="21" spans="1:15">
      <c r="A21" s="94"/>
      <c r="B21" s="94"/>
      <c r="C21" s="94"/>
      <c r="D21" s="94"/>
      <c r="E21" s="94"/>
      <c r="F21" s="94"/>
      <c r="G21" s="94"/>
      <c r="H21" s="94"/>
      <c r="I21" s="94"/>
      <c r="J21" s="94"/>
      <c r="K21" s="94"/>
      <c r="L21" s="94"/>
      <c r="M21" s="94"/>
      <c r="N21" s="93"/>
      <c r="O21" s="89"/>
    </row>
    <row r="22" spans="1:15">
      <c r="A22" s="89"/>
      <c r="B22" s="89"/>
      <c r="C22" s="89"/>
      <c r="D22" s="89"/>
      <c r="E22" s="89"/>
      <c r="F22" s="89"/>
      <c r="G22" s="89"/>
      <c r="H22" s="89"/>
      <c r="I22" s="89"/>
      <c r="J22" s="89"/>
      <c r="K22" s="89"/>
      <c r="L22" s="89"/>
      <c r="M22" s="89"/>
      <c r="N22" s="89"/>
      <c r="O22" s="89"/>
    </row>
    <row r="23" spans="1:15">
      <c r="A23" s="89"/>
      <c r="B23" s="89"/>
      <c r="C23" s="89"/>
      <c r="D23" s="89"/>
      <c r="E23" s="89"/>
      <c r="F23" s="89"/>
      <c r="G23" s="89"/>
      <c r="H23" s="89"/>
      <c r="I23" s="89"/>
      <c r="J23" s="89"/>
      <c r="K23" s="89"/>
      <c r="L23" s="89"/>
      <c r="M23" s="89"/>
      <c r="N23" s="89"/>
      <c r="O23" s="89"/>
    </row>
    <row r="24" spans="1:15">
      <c r="A24" s="89"/>
      <c r="B24" s="89"/>
      <c r="C24" s="89"/>
      <c r="D24" s="89"/>
      <c r="E24" s="89"/>
      <c r="F24" s="89"/>
      <c r="G24" s="89"/>
      <c r="H24" s="89"/>
      <c r="I24" s="89"/>
      <c r="J24" s="89"/>
      <c r="K24" s="89"/>
      <c r="L24" s="89"/>
      <c r="M24" s="89"/>
      <c r="N24" s="89"/>
      <c r="O24" s="89"/>
    </row>
    <row r="25" spans="1:15">
      <c r="A25" s="89"/>
      <c r="B25" s="89"/>
      <c r="C25" s="89"/>
      <c r="D25" s="89"/>
      <c r="E25" s="89"/>
      <c r="F25" s="89"/>
      <c r="G25" s="89"/>
      <c r="H25" s="89"/>
      <c r="I25" s="89"/>
      <c r="J25" s="89"/>
      <c r="K25" s="89"/>
      <c r="L25" s="89"/>
      <c r="M25" s="89"/>
      <c r="N25" s="89"/>
      <c r="O25" s="89"/>
    </row>
    <row r="26" spans="1:15">
      <c r="A26" s="89"/>
      <c r="B26" s="89"/>
      <c r="C26" s="89"/>
      <c r="D26" s="89"/>
      <c r="E26" s="89"/>
      <c r="F26" s="89"/>
      <c r="G26" s="89"/>
      <c r="H26" s="89"/>
      <c r="I26" s="89"/>
      <c r="J26" s="89"/>
      <c r="K26" s="89"/>
      <c r="L26" s="89"/>
      <c r="M26" s="89"/>
      <c r="N26" s="89"/>
      <c r="O26" s="89"/>
    </row>
    <row r="27" spans="1:15">
      <c r="A27" s="89"/>
      <c r="B27" s="89"/>
      <c r="C27" s="89"/>
      <c r="D27" s="89"/>
      <c r="E27" s="89"/>
      <c r="F27" s="89"/>
      <c r="G27" s="89"/>
      <c r="H27" s="89"/>
      <c r="I27" s="89"/>
      <c r="J27" s="89"/>
      <c r="K27" s="89"/>
      <c r="L27" s="89"/>
      <c r="M27" s="89"/>
      <c r="N27" s="89"/>
      <c r="O27" s="89"/>
    </row>
    <row r="28" spans="1:15">
      <c r="A28" s="89"/>
      <c r="B28" s="89"/>
      <c r="C28" s="89"/>
      <c r="D28" s="89"/>
      <c r="E28" s="89"/>
      <c r="F28" s="89"/>
      <c r="G28" s="89"/>
      <c r="H28" s="89"/>
      <c r="I28" s="89"/>
      <c r="J28" s="89"/>
      <c r="K28" s="89"/>
      <c r="L28" s="89"/>
      <c r="M28" s="89"/>
      <c r="N28" s="89"/>
      <c r="O28" s="89"/>
    </row>
    <row r="29" spans="1:15">
      <c r="A29" s="89"/>
      <c r="B29" s="89"/>
      <c r="C29" s="89"/>
      <c r="D29" s="89"/>
      <c r="E29" s="89"/>
      <c r="F29" s="89"/>
      <c r="G29" s="89"/>
      <c r="H29" s="89"/>
      <c r="I29" s="89"/>
      <c r="J29" s="89"/>
      <c r="K29" s="89"/>
      <c r="L29" s="89"/>
      <c r="M29" s="89"/>
      <c r="N29" s="89"/>
      <c r="O29" s="89"/>
    </row>
  </sheetData>
  <mergeCells count="10">
    <mergeCell ref="A9:N9"/>
    <mergeCell ref="A12:N12"/>
    <mergeCell ref="A18:N18"/>
    <mergeCell ref="A20:N20"/>
    <mergeCell ref="A1:N1"/>
    <mergeCell ref="A2:N2"/>
    <mergeCell ref="A5:N5"/>
    <mergeCell ref="A6:N6"/>
    <mergeCell ref="A7:N7"/>
    <mergeCell ref="A8:N8"/>
  </mergeCells>
  <pageMargins left="0.70866141732283472" right="0.70866141732283472" top="0.74803149606299213" bottom="0.74803149606299213" header="0.3" footer="0.3"/>
  <pageSetup paperSize="9" scale="75" orientation="portrait" r:id="rId1"/>
  <customProperties>
    <customPr name="GUID" r:id="rId2"/>
  </customProperties>
</worksheet>
</file>

<file path=xl/worksheets/sheet19.xml><?xml version="1.0" encoding="utf-8"?>
<worksheet xmlns="http://schemas.openxmlformats.org/spreadsheetml/2006/main" xmlns:r="http://schemas.openxmlformats.org/officeDocument/2006/relationships">
  <sheetPr codeName="Sheet19"/>
  <dimension ref="A1:M65"/>
  <sheetViews>
    <sheetView topLeftCell="A43" workbookViewId="0">
      <selection activeCell="A55" sqref="A55:J55"/>
    </sheetView>
  </sheetViews>
  <sheetFormatPr defaultRowHeight="12.75"/>
  <cols>
    <col min="1" max="1" width="19.85546875" customWidth="1"/>
    <col min="2" max="10" width="10.5703125" customWidth="1"/>
    <col min="11" max="11" width="0" hidden="1" customWidth="1"/>
  </cols>
  <sheetData>
    <row r="1" spans="1:13">
      <c r="A1" s="295" t="s">
        <v>286</v>
      </c>
      <c r="B1" s="67"/>
      <c r="C1" s="67"/>
      <c r="D1" s="67"/>
      <c r="E1" s="67"/>
      <c r="F1" s="69"/>
      <c r="G1" s="69"/>
      <c r="H1" s="69"/>
      <c r="I1" s="69"/>
      <c r="J1" s="69"/>
      <c r="K1" s="19"/>
      <c r="L1" s="358"/>
      <c r="M1" s="358"/>
    </row>
    <row r="2" spans="1:13">
      <c r="A2" s="5"/>
      <c r="B2" s="69"/>
      <c r="C2" s="67"/>
      <c r="D2" s="67"/>
      <c r="E2" s="67"/>
      <c r="F2" s="69"/>
      <c r="G2" s="69"/>
      <c r="H2" s="69"/>
      <c r="I2" s="69"/>
      <c r="J2" s="69"/>
      <c r="K2" s="19"/>
      <c r="L2" s="358"/>
      <c r="M2" s="358"/>
    </row>
    <row r="3" spans="1:13">
      <c r="A3" s="5"/>
      <c r="B3" s="67"/>
      <c r="C3" s="67"/>
      <c r="D3" s="67"/>
      <c r="E3" s="67"/>
      <c r="F3" s="69"/>
      <c r="G3" s="69"/>
      <c r="H3" s="69"/>
      <c r="I3" s="69"/>
      <c r="J3" s="69"/>
      <c r="K3" s="19"/>
      <c r="L3" s="358"/>
      <c r="M3" s="358"/>
    </row>
    <row r="4" spans="1:13" ht="14.25" customHeight="1">
      <c r="A4" s="5"/>
      <c r="B4" s="403" t="s">
        <v>274</v>
      </c>
      <c r="C4" s="404"/>
      <c r="D4" s="404"/>
      <c r="E4" s="403" t="s">
        <v>276</v>
      </c>
      <c r="F4" s="404"/>
      <c r="G4" s="404"/>
      <c r="H4" s="403" t="s">
        <v>67</v>
      </c>
      <c r="I4" s="404"/>
      <c r="J4" s="406"/>
      <c r="K4" s="19"/>
      <c r="L4" s="64"/>
      <c r="M4" s="64"/>
    </row>
    <row r="5" spans="1:13" ht="14.25" customHeight="1">
      <c r="A5" s="401"/>
      <c r="B5" s="407" t="s">
        <v>342</v>
      </c>
      <c r="C5" s="407" t="s">
        <v>343</v>
      </c>
      <c r="D5" s="409" t="s">
        <v>275</v>
      </c>
      <c r="E5" s="407" t="s">
        <v>342</v>
      </c>
      <c r="F5" s="407" t="s">
        <v>343</v>
      </c>
      <c r="G5" s="407" t="s">
        <v>275</v>
      </c>
      <c r="H5" s="407" t="s">
        <v>342</v>
      </c>
      <c r="I5" s="407" t="s">
        <v>343</v>
      </c>
      <c r="J5" s="407" t="s">
        <v>275</v>
      </c>
      <c r="K5" s="19"/>
      <c r="L5" s="64"/>
      <c r="M5" s="64"/>
    </row>
    <row r="6" spans="1:13" ht="30" customHeight="1">
      <c r="A6" s="402"/>
      <c r="B6" s="408"/>
      <c r="C6" s="408"/>
      <c r="D6" s="408"/>
      <c r="E6" s="408"/>
      <c r="F6" s="408"/>
      <c r="G6" s="408"/>
      <c r="H6" s="408"/>
      <c r="I6" s="408"/>
      <c r="J6" s="408"/>
      <c r="K6" s="19"/>
      <c r="L6" s="64"/>
      <c r="M6" s="64"/>
    </row>
    <row r="7" spans="1:13">
      <c r="A7" s="6" t="s">
        <v>209</v>
      </c>
      <c r="B7" s="70"/>
      <c r="C7" s="71"/>
      <c r="D7" s="71"/>
      <c r="E7" s="70"/>
      <c r="F7" s="71"/>
      <c r="G7" s="71"/>
      <c r="H7" s="70"/>
      <c r="I7" s="71"/>
      <c r="J7" s="72"/>
      <c r="K7" s="19"/>
      <c r="L7" s="358"/>
      <c r="M7" s="358"/>
    </row>
    <row r="8" spans="1:13">
      <c r="A8" s="9" t="s">
        <v>212</v>
      </c>
      <c r="B8" s="73" t="s">
        <v>8</v>
      </c>
      <c r="C8" s="74" t="s">
        <v>8</v>
      </c>
      <c r="D8" s="74" t="s">
        <v>8</v>
      </c>
      <c r="E8" s="73" t="s">
        <v>8</v>
      </c>
      <c r="F8" s="74" t="s">
        <v>8</v>
      </c>
      <c r="G8" s="74" t="s">
        <v>8</v>
      </c>
      <c r="H8" s="73" t="s">
        <v>8</v>
      </c>
      <c r="I8" s="74" t="s">
        <v>8</v>
      </c>
      <c r="J8" s="75" t="s">
        <v>8</v>
      </c>
      <c r="K8" s="19"/>
      <c r="L8" s="358"/>
      <c r="M8" s="358"/>
    </row>
    <row r="9" spans="1:13">
      <c r="A9" s="9" t="s">
        <v>213</v>
      </c>
      <c r="B9" s="73" t="s">
        <v>8</v>
      </c>
      <c r="C9" s="74" t="s">
        <v>8</v>
      </c>
      <c r="D9" s="74" t="s">
        <v>8</v>
      </c>
      <c r="E9" s="73" t="s">
        <v>8</v>
      </c>
      <c r="F9" s="74" t="s">
        <v>8</v>
      </c>
      <c r="G9" s="74" t="s">
        <v>8</v>
      </c>
      <c r="H9" s="73" t="s">
        <v>8</v>
      </c>
      <c r="I9" s="74" t="s">
        <v>8</v>
      </c>
      <c r="J9" s="75" t="s">
        <v>8</v>
      </c>
      <c r="K9" s="19" t="s">
        <v>277</v>
      </c>
      <c r="L9" s="358"/>
      <c r="M9" s="358"/>
    </row>
    <row r="10" spans="1:13">
      <c r="A10" s="9" t="s">
        <v>214</v>
      </c>
      <c r="B10" s="73" t="s">
        <v>8</v>
      </c>
      <c r="C10" s="74" t="s">
        <v>8</v>
      </c>
      <c r="D10" s="74" t="s">
        <v>8</v>
      </c>
      <c r="E10" s="73" t="s">
        <v>8</v>
      </c>
      <c r="F10" s="74" t="s">
        <v>8</v>
      </c>
      <c r="G10" s="74" t="s">
        <v>8</v>
      </c>
      <c r="H10" s="73" t="s">
        <v>8</v>
      </c>
      <c r="I10" s="74" t="s">
        <v>8</v>
      </c>
      <c r="J10" s="75" t="s">
        <v>8</v>
      </c>
      <c r="K10" s="19" t="s">
        <v>277</v>
      </c>
      <c r="L10" s="358"/>
      <c r="M10" s="358"/>
    </row>
    <row r="11" spans="1:13">
      <c r="A11" s="9" t="s">
        <v>11</v>
      </c>
      <c r="B11" s="73">
        <v>45.9</v>
      </c>
      <c r="C11" s="74">
        <v>48.3</v>
      </c>
      <c r="D11" s="74">
        <v>50.917500000000004</v>
      </c>
      <c r="E11" s="73">
        <v>51.6</v>
      </c>
      <c r="F11" s="74">
        <v>53.6</v>
      </c>
      <c r="G11" s="74">
        <v>55.150099999999995</v>
      </c>
      <c r="H11" s="73">
        <v>48.8</v>
      </c>
      <c r="I11" s="74">
        <v>51</v>
      </c>
      <c r="J11" s="75">
        <v>53.1</v>
      </c>
      <c r="K11" s="19"/>
      <c r="L11" s="358"/>
      <c r="M11" s="358"/>
    </row>
    <row r="12" spans="1:13">
      <c r="A12" s="9" t="s">
        <v>215</v>
      </c>
      <c r="B12" s="73" t="s">
        <v>8</v>
      </c>
      <c r="C12" s="74" t="s">
        <v>8</v>
      </c>
      <c r="D12" s="74" t="s">
        <v>8</v>
      </c>
      <c r="E12" s="73" t="s">
        <v>8</v>
      </c>
      <c r="F12" s="74" t="s">
        <v>8</v>
      </c>
      <c r="G12" s="74" t="s">
        <v>8</v>
      </c>
      <c r="H12" s="73" t="s">
        <v>8</v>
      </c>
      <c r="I12" s="74" t="s">
        <v>8</v>
      </c>
      <c r="J12" s="75" t="s">
        <v>8</v>
      </c>
      <c r="K12" s="19"/>
      <c r="L12" s="358"/>
      <c r="M12" s="358"/>
    </row>
    <row r="13" spans="1:13">
      <c r="A13" s="9" t="s">
        <v>216</v>
      </c>
      <c r="B13" s="73">
        <v>34.08</v>
      </c>
      <c r="C13" s="74">
        <v>45.79</v>
      </c>
      <c r="D13" s="74">
        <v>50.94</v>
      </c>
      <c r="E13" s="73">
        <v>49.69</v>
      </c>
      <c r="F13" s="74">
        <v>51.43</v>
      </c>
      <c r="G13" s="74">
        <v>54.3</v>
      </c>
      <c r="H13" s="73">
        <v>43.84</v>
      </c>
      <c r="I13" s="74">
        <v>48.55</v>
      </c>
      <c r="J13" s="75">
        <v>52.59</v>
      </c>
      <c r="K13" s="19" t="s">
        <v>277</v>
      </c>
      <c r="L13" s="358"/>
      <c r="M13" s="358"/>
    </row>
    <row r="14" spans="1:13">
      <c r="A14" s="9" t="s">
        <v>217</v>
      </c>
      <c r="B14" s="73">
        <v>44.91</v>
      </c>
      <c r="C14" s="74">
        <v>48.26</v>
      </c>
      <c r="D14" s="74">
        <v>50.61</v>
      </c>
      <c r="E14" s="73">
        <v>49.8</v>
      </c>
      <c r="F14" s="74">
        <v>52.49</v>
      </c>
      <c r="G14" s="74">
        <v>53.62</v>
      </c>
      <c r="H14" s="73">
        <v>47.41</v>
      </c>
      <c r="I14" s="74">
        <v>50.23</v>
      </c>
      <c r="J14" s="75">
        <v>52.17</v>
      </c>
      <c r="K14" s="19" t="s">
        <v>277</v>
      </c>
      <c r="L14" s="358"/>
      <c r="M14" s="358"/>
    </row>
    <row r="15" spans="1:13">
      <c r="A15" s="9" t="s">
        <v>218</v>
      </c>
      <c r="B15" s="73">
        <v>34.24</v>
      </c>
      <c r="C15" s="74">
        <v>42.57</v>
      </c>
      <c r="D15" s="74">
        <v>47.73</v>
      </c>
      <c r="E15" s="73">
        <v>46.09</v>
      </c>
      <c r="F15" s="74">
        <v>50.48</v>
      </c>
      <c r="G15" s="74">
        <v>54.6</v>
      </c>
      <c r="H15" s="73">
        <v>39.06</v>
      </c>
      <c r="I15" s="74">
        <v>46.65</v>
      </c>
      <c r="J15" s="75">
        <v>52.05</v>
      </c>
      <c r="K15" s="19" t="s">
        <v>277</v>
      </c>
      <c r="L15" s="358"/>
      <c r="M15" s="358"/>
    </row>
    <row r="16" spans="1:13">
      <c r="A16" s="9" t="s">
        <v>219</v>
      </c>
      <c r="B16" s="73">
        <v>45.26</v>
      </c>
      <c r="C16" s="74">
        <v>47.65</v>
      </c>
      <c r="D16" s="74">
        <v>51.01</v>
      </c>
      <c r="E16" s="73">
        <v>52.07</v>
      </c>
      <c r="F16" s="74">
        <v>54.21</v>
      </c>
      <c r="G16" s="74">
        <v>55.29</v>
      </c>
      <c r="H16" s="73">
        <v>48.43</v>
      </c>
      <c r="I16" s="74">
        <v>50.96</v>
      </c>
      <c r="J16" s="75">
        <v>53.3</v>
      </c>
      <c r="K16" s="19" t="s">
        <v>277</v>
      </c>
      <c r="L16" s="358"/>
      <c r="M16" s="358"/>
    </row>
    <row r="17" spans="1:13">
      <c r="A17" s="9" t="s">
        <v>17</v>
      </c>
      <c r="B17" s="73" t="s">
        <v>8</v>
      </c>
      <c r="C17" s="74" t="s">
        <v>8</v>
      </c>
      <c r="D17" s="74" t="s">
        <v>8</v>
      </c>
      <c r="E17" s="73" t="s">
        <v>8</v>
      </c>
      <c r="F17" s="74" t="s">
        <v>8</v>
      </c>
      <c r="G17" s="74" t="s">
        <v>8</v>
      </c>
      <c r="H17" s="73" t="s">
        <v>8</v>
      </c>
      <c r="I17" s="74" t="s">
        <v>8</v>
      </c>
      <c r="J17" s="75" t="s">
        <v>8</v>
      </c>
      <c r="K17" s="19" t="s">
        <v>277</v>
      </c>
      <c r="L17" s="358"/>
      <c r="M17" s="358"/>
    </row>
    <row r="18" spans="1:13">
      <c r="A18" s="9" t="s">
        <v>220</v>
      </c>
      <c r="B18" s="73" t="s">
        <v>8</v>
      </c>
      <c r="C18" s="74" t="s">
        <v>8</v>
      </c>
      <c r="D18" s="74" t="s">
        <v>8</v>
      </c>
      <c r="E18" s="73" t="s">
        <v>8</v>
      </c>
      <c r="F18" s="74" t="s">
        <v>8</v>
      </c>
      <c r="G18" s="74" t="s">
        <v>8</v>
      </c>
      <c r="H18" s="73" t="s">
        <v>8</v>
      </c>
      <c r="I18" s="74" t="s">
        <v>8</v>
      </c>
      <c r="J18" s="75" t="s">
        <v>8</v>
      </c>
      <c r="K18" s="19" t="s">
        <v>277</v>
      </c>
      <c r="L18" s="358"/>
      <c r="M18" s="358"/>
    </row>
    <row r="19" spans="1:13">
      <c r="A19" s="9" t="s">
        <v>221</v>
      </c>
      <c r="B19" s="73" t="s">
        <v>8</v>
      </c>
      <c r="C19" s="74" t="s">
        <v>8</v>
      </c>
      <c r="D19" s="74" t="s">
        <v>8</v>
      </c>
      <c r="E19" s="73" t="s">
        <v>8</v>
      </c>
      <c r="F19" s="74" t="s">
        <v>8</v>
      </c>
      <c r="G19" s="74" t="s">
        <v>8</v>
      </c>
      <c r="H19" s="73" t="s">
        <v>8</v>
      </c>
      <c r="I19" s="74" t="s">
        <v>8</v>
      </c>
      <c r="J19" s="75" t="s">
        <v>8</v>
      </c>
      <c r="K19" s="19" t="s">
        <v>277</v>
      </c>
      <c r="L19" s="358"/>
      <c r="M19" s="358"/>
    </row>
    <row r="20" spans="1:13">
      <c r="A20" s="9" t="s">
        <v>222</v>
      </c>
      <c r="B20" s="73">
        <v>34.28</v>
      </c>
      <c r="C20" s="74">
        <v>44.28</v>
      </c>
      <c r="D20" s="74">
        <v>47.35</v>
      </c>
      <c r="E20" s="73">
        <v>46.12</v>
      </c>
      <c r="F20" s="74">
        <v>50.91</v>
      </c>
      <c r="G20" s="74">
        <v>51.49</v>
      </c>
      <c r="H20" s="73">
        <v>40.76</v>
      </c>
      <c r="I20" s="74">
        <v>47.54</v>
      </c>
      <c r="J20" s="75">
        <v>49.52</v>
      </c>
      <c r="K20" s="19" t="s">
        <v>277</v>
      </c>
      <c r="L20" s="358"/>
      <c r="M20" s="358"/>
    </row>
    <row r="21" spans="1:13">
      <c r="A21" s="9" t="s">
        <v>223</v>
      </c>
      <c r="B21" s="73" t="s">
        <v>8</v>
      </c>
      <c r="C21" s="74" t="s">
        <v>8</v>
      </c>
      <c r="D21" s="74" t="s">
        <v>8</v>
      </c>
      <c r="E21" s="73" t="s">
        <v>8</v>
      </c>
      <c r="F21" s="74" t="s">
        <v>8</v>
      </c>
      <c r="G21" s="74" t="s">
        <v>8</v>
      </c>
      <c r="H21" s="73" t="s">
        <v>8</v>
      </c>
      <c r="I21" s="74" t="s">
        <v>8</v>
      </c>
      <c r="J21" s="75" t="s">
        <v>8</v>
      </c>
      <c r="K21" s="19"/>
      <c r="L21" s="358"/>
      <c r="M21" s="358"/>
    </row>
    <row r="22" spans="1:13">
      <c r="A22" s="9" t="s">
        <v>224</v>
      </c>
      <c r="B22" s="73">
        <v>45.286599826972434</v>
      </c>
      <c r="C22" s="74">
        <v>49.16525919319821</v>
      </c>
      <c r="D22" s="74">
        <v>51.699509601958781</v>
      </c>
      <c r="E22" s="73">
        <v>50.231652524725249</v>
      </c>
      <c r="F22" s="74">
        <v>53.399879999904016</v>
      </c>
      <c r="G22" s="74">
        <v>55.333281222841435</v>
      </c>
      <c r="H22" s="73">
        <v>47.189562571525229</v>
      </c>
      <c r="I22" s="74">
        <v>51.223054929788418</v>
      </c>
      <c r="J22" s="75">
        <v>53.363698682111846</v>
      </c>
      <c r="K22" s="19" t="s">
        <v>277</v>
      </c>
      <c r="L22" s="358"/>
      <c r="M22" s="358"/>
    </row>
    <row r="23" spans="1:13">
      <c r="A23" s="9" t="s">
        <v>225</v>
      </c>
      <c r="B23" s="73" t="s">
        <v>8</v>
      </c>
      <c r="C23" s="74" t="s">
        <v>8</v>
      </c>
      <c r="D23" s="74" t="s">
        <v>8</v>
      </c>
      <c r="E23" s="73" t="s">
        <v>8</v>
      </c>
      <c r="F23" s="74" t="s">
        <v>8</v>
      </c>
      <c r="G23" s="74" t="s">
        <v>8</v>
      </c>
      <c r="H23" s="73" t="s">
        <v>8</v>
      </c>
      <c r="I23" s="74" t="s">
        <v>8</v>
      </c>
      <c r="J23" s="75" t="s">
        <v>8</v>
      </c>
      <c r="K23" s="19"/>
      <c r="L23" s="358"/>
      <c r="M23" s="358"/>
    </row>
    <row r="24" spans="1:13">
      <c r="A24" s="9" t="s">
        <v>226</v>
      </c>
      <c r="B24" s="73">
        <v>48.3</v>
      </c>
      <c r="C24" s="74">
        <v>53.04</v>
      </c>
      <c r="D24" s="74">
        <v>53.17</v>
      </c>
      <c r="E24" s="73">
        <v>54.15</v>
      </c>
      <c r="F24" s="74">
        <v>56.71</v>
      </c>
      <c r="G24" s="74">
        <v>56.86</v>
      </c>
      <c r="H24" s="73">
        <v>51.34</v>
      </c>
      <c r="I24" s="74">
        <v>55</v>
      </c>
      <c r="J24" s="75">
        <v>55.07</v>
      </c>
      <c r="K24" s="19" t="s">
        <v>277</v>
      </c>
      <c r="L24" s="358"/>
      <c r="M24" s="358"/>
    </row>
    <row r="25" spans="1:13">
      <c r="A25" s="9" t="s">
        <v>227</v>
      </c>
      <c r="B25" s="73" t="s">
        <v>8</v>
      </c>
      <c r="C25" s="74" t="s">
        <v>8</v>
      </c>
      <c r="D25" s="74" t="s">
        <v>8</v>
      </c>
      <c r="E25" s="73" t="s">
        <v>8</v>
      </c>
      <c r="F25" s="74" t="s">
        <v>8</v>
      </c>
      <c r="G25" s="74" t="s">
        <v>8</v>
      </c>
      <c r="H25" s="73" t="s">
        <v>8</v>
      </c>
      <c r="I25" s="74" t="s">
        <v>8</v>
      </c>
      <c r="J25" s="75" t="s">
        <v>8</v>
      </c>
      <c r="K25" s="19"/>
      <c r="L25" s="358"/>
      <c r="M25" s="358"/>
    </row>
    <row r="26" spans="1:13">
      <c r="A26" s="9" t="s">
        <v>228</v>
      </c>
      <c r="B26" s="73" t="s">
        <v>8</v>
      </c>
      <c r="C26" s="74" t="s">
        <v>8</v>
      </c>
      <c r="D26" s="74" t="s">
        <v>8</v>
      </c>
      <c r="E26" s="73" t="s">
        <v>8</v>
      </c>
      <c r="F26" s="74" t="s">
        <v>8</v>
      </c>
      <c r="G26" s="74" t="s">
        <v>8</v>
      </c>
      <c r="H26" s="73" t="s">
        <v>8</v>
      </c>
      <c r="I26" s="74" t="s">
        <v>8</v>
      </c>
      <c r="J26" s="75" t="s">
        <v>8</v>
      </c>
      <c r="K26" s="19"/>
      <c r="L26" s="358"/>
      <c r="M26" s="358"/>
    </row>
    <row r="27" spans="1:13">
      <c r="A27" s="9" t="s">
        <v>27</v>
      </c>
      <c r="B27" s="73" t="s">
        <v>8</v>
      </c>
      <c r="C27" s="74" t="s">
        <v>8</v>
      </c>
      <c r="D27" s="74" t="s">
        <v>8</v>
      </c>
      <c r="E27" s="73" t="s">
        <v>8</v>
      </c>
      <c r="F27" s="74" t="s">
        <v>8</v>
      </c>
      <c r="G27" s="74" t="s">
        <v>8</v>
      </c>
      <c r="H27" s="73" t="s">
        <v>8</v>
      </c>
      <c r="I27" s="74" t="s">
        <v>8</v>
      </c>
      <c r="J27" s="75" t="s">
        <v>8</v>
      </c>
      <c r="K27" s="19" t="s">
        <v>277</v>
      </c>
      <c r="L27" s="358"/>
      <c r="M27" s="358"/>
    </row>
    <row r="28" spans="1:13">
      <c r="A28" s="9" t="s">
        <v>229</v>
      </c>
      <c r="B28" s="73" t="s">
        <v>8</v>
      </c>
      <c r="C28" s="74" t="s">
        <v>8</v>
      </c>
      <c r="D28" s="74" t="s">
        <v>8</v>
      </c>
      <c r="E28" s="73" t="s">
        <v>8</v>
      </c>
      <c r="F28" s="74" t="s">
        <v>8</v>
      </c>
      <c r="G28" s="74" t="s">
        <v>8</v>
      </c>
      <c r="H28" s="73" t="s">
        <v>8</v>
      </c>
      <c r="I28" s="74" t="s">
        <v>8</v>
      </c>
      <c r="J28" s="75" t="s">
        <v>8</v>
      </c>
      <c r="K28" s="19"/>
      <c r="L28" s="358"/>
      <c r="M28" s="358"/>
    </row>
    <row r="29" spans="1:13">
      <c r="A29" s="9" t="s">
        <v>230</v>
      </c>
      <c r="B29" s="73">
        <v>47.912000000000006</v>
      </c>
      <c r="C29" s="74">
        <v>50.1</v>
      </c>
      <c r="D29" s="74">
        <v>52.3</v>
      </c>
      <c r="E29" s="73">
        <v>49.978200000000001</v>
      </c>
      <c r="F29" s="74">
        <v>55.3</v>
      </c>
      <c r="G29" s="74">
        <v>56.3</v>
      </c>
      <c r="H29" s="73">
        <v>50.6</v>
      </c>
      <c r="I29" s="74">
        <v>52.6</v>
      </c>
      <c r="J29" s="75">
        <v>54.5</v>
      </c>
      <c r="K29" s="19" t="s">
        <v>277</v>
      </c>
      <c r="L29" s="358"/>
      <c r="M29" s="358"/>
    </row>
    <row r="30" spans="1:13">
      <c r="A30" s="9" t="s">
        <v>231</v>
      </c>
      <c r="B30" s="73" t="s">
        <v>8</v>
      </c>
      <c r="C30" s="74" t="s">
        <v>8</v>
      </c>
      <c r="D30" s="74" t="s">
        <v>8</v>
      </c>
      <c r="E30" s="73" t="s">
        <v>8</v>
      </c>
      <c r="F30" s="74" t="s">
        <v>8</v>
      </c>
      <c r="G30" s="74" t="s">
        <v>8</v>
      </c>
      <c r="H30" s="73" t="s">
        <v>8</v>
      </c>
      <c r="I30" s="74" t="s">
        <v>8</v>
      </c>
      <c r="J30" s="75" t="s">
        <v>8</v>
      </c>
      <c r="K30" s="19"/>
      <c r="L30" s="358"/>
      <c r="M30" s="358"/>
    </row>
    <row r="31" spans="1:13">
      <c r="A31" s="9" t="s">
        <v>232</v>
      </c>
      <c r="B31" s="73">
        <v>46.6</v>
      </c>
      <c r="C31" s="74">
        <v>50.23</v>
      </c>
      <c r="D31" s="74">
        <v>52.35</v>
      </c>
      <c r="E31" s="73">
        <v>51.95</v>
      </c>
      <c r="F31" s="74">
        <v>54.42</v>
      </c>
      <c r="G31" s="74">
        <v>55.34</v>
      </c>
      <c r="H31" s="73">
        <v>49.35</v>
      </c>
      <c r="I31" s="74">
        <v>52.32</v>
      </c>
      <c r="J31" s="75">
        <v>53.88</v>
      </c>
      <c r="K31" s="19"/>
      <c r="L31" s="358"/>
      <c r="M31" s="358"/>
    </row>
    <row r="32" spans="1:13">
      <c r="A32" s="9" t="s">
        <v>233</v>
      </c>
      <c r="B32" s="73">
        <v>37.299999999999997</v>
      </c>
      <c r="C32" s="74">
        <v>43.6</v>
      </c>
      <c r="D32" s="74">
        <v>49.28</v>
      </c>
      <c r="E32" s="73">
        <v>48.96</v>
      </c>
      <c r="F32" s="74">
        <v>51.44</v>
      </c>
      <c r="G32" s="74">
        <v>53.76</v>
      </c>
      <c r="H32" s="73">
        <v>43.01</v>
      </c>
      <c r="I32" s="74">
        <v>47.39</v>
      </c>
      <c r="J32" s="75">
        <v>51.74</v>
      </c>
      <c r="K32" s="19" t="s">
        <v>277</v>
      </c>
      <c r="L32" s="358"/>
      <c r="M32" s="358"/>
    </row>
    <row r="33" spans="1:13">
      <c r="A33" s="9" t="s">
        <v>33</v>
      </c>
      <c r="B33" s="73">
        <v>47.13</v>
      </c>
      <c r="C33" s="74">
        <v>48.67</v>
      </c>
      <c r="D33" s="74">
        <v>50.02</v>
      </c>
      <c r="E33" s="73">
        <v>53.27</v>
      </c>
      <c r="F33" s="74">
        <v>53.69</v>
      </c>
      <c r="G33" s="74">
        <v>54.26</v>
      </c>
      <c r="H33" s="73">
        <v>50.23</v>
      </c>
      <c r="I33" s="74">
        <v>51.09</v>
      </c>
      <c r="J33" s="75">
        <v>52.32</v>
      </c>
      <c r="K33" s="19" t="s">
        <v>277</v>
      </c>
      <c r="L33" s="358"/>
      <c r="M33" s="358"/>
    </row>
    <row r="34" spans="1:13">
      <c r="A34" s="9" t="s">
        <v>234</v>
      </c>
      <c r="B34" s="73" t="s">
        <v>8</v>
      </c>
      <c r="C34" s="74" t="s">
        <v>8</v>
      </c>
      <c r="D34" s="74" t="s">
        <v>8</v>
      </c>
      <c r="E34" s="73" t="s">
        <v>8</v>
      </c>
      <c r="F34" s="74" t="s">
        <v>8</v>
      </c>
      <c r="G34" s="74" t="s">
        <v>8</v>
      </c>
      <c r="H34" s="73" t="s">
        <v>8</v>
      </c>
      <c r="I34" s="74" t="s">
        <v>8</v>
      </c>
      <c r="J34" s="75" t="s">
        <v>8</v>
      </c>
      <c r="K34" s="19" t="s">
        <v>277</v>
      </c>
      <c r="L34" s="358"/>
      <c r="M34" s="358"/>
    </row>
    <row r="35" spans="1:13">
      <c r="A35" s="9" t="s">
        <v>235</v>
      </c>
      <c r="B35" s="73">
        <v>40.4</v>
      </c>
      <c r="C35" s="74">
        <v>48.03</v>
      </c>
      <c r="D35" s="74">
        <v>50.9</v>
      </c>
      <c r="E35" s="73">
        <v>50.91</v>
      </c>
      <c r="F35" s="74">
        <v>54.3</v>
      </c>
      <c r="G35" s="74">
        <v>54.95</v>
      </c>
      <c r="H35" s="73">
        <v>46.33</v>
      </c>
      <c r="I35" s="74">
        <v>50.98</v>
      </c>
      <c r="J35" s="75">
        <v>53.03</v>
      </c>
      <c r="K35" s="19" t="s">
        <v>277</v>
      </c>
      <c r="L35" s="358"/>
      <c r="M35" s="358"/>
    </row>
    <row r="36" spans="1:13">
      <c r="A36" s="9" t="s">
        <v>236</v>
      </c>
      <c r="B36" s="73" t="s">
        <v>8</v>
      </c>
      <c r="C36" s="74" t="s">
        <v>8</v>
      </c>
      <c r="D36" s="74" t="s">
        <v>8</v>
      </c>
      <c r="E36" s="73" t="s">
        <v>8</v>
      </c>
      <c r="F36" s="74" t="s">
        <v>8</v>
      </c>
      <c r="G36" s="74" t="s">
        <v>8</v>
      </c>
      <c r="H36" s="73" t="s">
        <v>8</v>
      </c>
      <c r="I36" s="74" t="s">
        <v>8</v>
      </c>
      <c r="J36" s="75" t="s">
        <v>8</v>
      </c>
      <c r="K36" s="19" t="s">
        <v>277</v>
      </c>
      <c r="L36" s="358"/>
      <c r="M36" s="358"/>
    </row>
    <row r="37" spans="1:13">
      <c r="A37" s="9" t="s">
        <v>237</v>
      </c>
      <c r="B37" s="73">
        <v>48.38</v>
      </c>
      <c r="C37" s="74">
        <v>50.46</v>
      </c>
      <c r="D37" s="74">
        <v>52.3</v>
      </c>
      <c r="E37" s="73">
        <v>52.47</v>
      </c>
      <c r="F37" s="74">
        <v>54.13</v>
      </c>
      <c r="G37" s="74">
        <v>55.4</v>
      </c>
      <c r="H37" s="73">
        <v>50.31</v>
      </c>
      <c r="I37" s="74">
        <v>52.32</v>
      </c>
      <c r="J37" s="75">
        <v>53.98</v>
      </c>
      <c r="K37" s="19" t="s">
        <v>277</v>
      </c>
      <c r="L37" s="358"/>
      <c r="M37" s="358"/>
    </row>
    <row r="38" spans="1:13">
      <c r="A38" s="9" t="s">
        <v>238</v>
      </c>
      <c r="B38" s="73" t="s">
        <v>8</v>
      </c>
      <c r="C38" s="74" t="s">
        <v>8</v>
      </c>
      <c r="D38" s="74" t="s">
        <v>8</v>
      </c>
      <c r="E38" s="73" t="s">
        <v>8</v>
      </c>
      <c r="F38" s="74" t="s">
        <v>8</v>
      </c>
      <c r="G38" s="74" t="s">
        <v>8</v>
      </c>
      <c r="H38" s="73" t="s">
        <v>8</v>
      </c>
      <c r="I38" s="74" t="s">
        <v>8</v>
      </c>
      <c r="J38" s="75" t="s">
        <v>8</v>
      </c>
      <c r="K38" s="19"/>
      <c r="L38" s="358"/>
      <c r="M38" s="358"/>
    </row>
    <row r="39" spans="1:13">
      <c r="A39" s="9" t="s">
        <v>239</v>
      </c>
      <c r="B39" s="73" t="s">
        <v>8</v>
      </c>
      <c r="C39" s="74" t="s">
        <v>8</v>
      </c>
      <c r="D39" s="74" t="s">
        <v>8</v>
      </c>
      <c r="E39" s="73" t="s">
        <v>8</v>
      </c>
      <c r="F39" s="74" t="s">
        <v>8</v>
      </c>
      <c r="G39" s="74" t="s">
        <v>8</v>
      </c>
      <c r="H39" s="73" t="s">
        <v>8</v>
      </c>
      <c r="I39" s="74" t="s">
        <v>8</v>
      </c>
      <c r="J39" s="75" t="s">
        <v>8</v>
      </c>
      <c r="K39" s="19"/>
      <c r="L39" s="358"/>
      <c r="M39" s="358"/>
    </row>
    <row r="40" spans="1:13">
      <c r="A40" s="9" t="s">
        <v>240</v>
      </c>
      <c r="B40" s="73" t="s">
        <v>8</v>
      </c>
      <c r="C40" s="74" t="s">
        <v>8</v>
      </c>
      <c r="D40" s="74" t="s">
        <v>8</v>
      </c>
      <c r="E40" s="73" t="s">
        <v>8</v>
      </c>
      <c r="F40" s="74" t="s">
        <v>8</v>
      </c>
      <c r="G40" s="74" t="s">
        <v>8</v>
      </c>
      <c r="H40" s="73" t="s">
        <v>8</v>
      </c>
      <c r="I40" s="74" t="s">
        <v>8</v>
      </c>
      <c r="J40" s="75" t="s">
        <v>8</v>
      </c>
      <c r="K40" s="19" t="s">
        <v>277</v>
      </c>
      <c r="L40" s="358"/>
      <c r="M40" s="358"/>
    </row>
    <row r="41" spans="1:13">
      <c r="A41" s="9" t="s">
        <v>241</v>
      </c>
      <c r="B41" s="73">
        <v>47.202124458811184</v>
      </c>
      <c r="C41" s="74">
        <v>52.142240584038547</v>
      </c>
      <c r="D41" s="74">
        <v>55.437145402489165</v>
      </c>
      <c r="E41" s="73">
        <v>47.761478851145583</v>
      </c>
      <c r="F41" s="74">
        <v>52.402953257109047</v>
      </c>
      <c r="G41" s="74">
        <v>53.355527313441954</v>
      </c>
      <c r="H41" s="73">
        <v>47.448536085390216</v>
      </c>
      <c r="I41" s="74">
        <v>52.254616736224101</v>
      </c>
      <c r="J41" s="75">
        <v>54.380486474038804</v>
      </c>
      <c r="K41" s="19"/>
      <c r="L41" s="358"/>
      <c r="M41" s="358"/>
    </row>
    <row r="42" spans="1:13">
      <c r="A42" s="9"/>
      <c r="B42" s="76"/>
      <c r="C42" s="77"/>
      <c r="D42" s="77"/>
      <c r="E42" s="76"/>
      <c r="F42" s="77"/>
      <c r="G42" s="77"/>
      <c r="H42" s="76"/>
      <c r="I42" s="77"/>
      <c r="J42" s="78"/>
      <c r="K42" s="19"/>
      <c r="L42" s="358"/>
      <c r="M42" s="358"/>
    </row>
    <row r="43" spans="1:13">
      <c r="A43" s="3" t="s">
        <v>242</v>
      </c>
      <c r="B43" s="79">
        <v>43.145381619052252</v>
      </c>
      <c r="C43" s="80">
        <v>48.15249998514912</v>
      </c>
      <c r="D43" s="80">
        <v>51.067610333629858</v>
      </c>
      <c r="E43" s="79">
        <v>50.336755425058051</v>
      </c>
      <c r="F43" s="80">
        <v>53.260855550467539</v>
      </c>
      <c r="G43" s="80">
        <v>54.667260569085563</v>
      </c>
      <c r="H43" s="79">
        <v>46.940539910461034</v>
      </c>
      <c r="I43" s="80">
        <v>50.673844777734175</v>
      </c>
      <c r="J43" s="81">
        <v>52.999612343743379</v>
      </c>
      <c r="K43" s="19"/>
      <c r="L43" s="358"/>
      <c r="M43" s="358"/>
    </row>
    <row r="44" spans="1:13">
      <c r="A44" s="3" t="s">
        <v>245</v>
      </c>
      <c r="B44" s="79">
        <v>42.289883318914363</v>
      </c>
      <c r="C44" s="80">
        <v>47.634604932766528</v>
      </c>
      <c r="D44" s="80">
        <v>50.60912580016322</v>
      </c>
      <c r="E44" s="79">
        <v>50.311654377060428</v>
      </c>
      <c r="F44" s="80">
        <v>53.207489999991992</v>
      </c>
      <c r="G44" s="80">
        <v>54.680273435236785</v>
      </c>
      <c r="H44" s="79">
        <v>46.542463547627108</v>
      </c>
      <c r="I44" s="80">
        <v>50.377754577482371</v>
      </c>
      <c r="J44" s="81">
        <v>52.802808223509317</v>
      </c>
      <c r="K44" s="19">
        <v>21</v>
      </c>
      <c r="L44" s="358"/>
      <c r="M44" s="358"/>
    </row>
    <row r="45" spans="1:13">
      <c r="A45" s="9"/>
      <c r="B45" s="76"/>
      <c r="C45" s="77"/>
      <c r="D45" s="77"/>
      <c r="E45" s="76"/>
      <c r="F45" s="77"/>
      <c r="G45" s="77"/>
      <c r="H45" s="76"/>
      <c r="I45" s="77"/>
      <c r="J45" s="78"/>
      <c r="K45" s="19"/>
      <c r="L45" s="358"/>
      <c r="M45" s="358"/>
    </row>
    <row r="46" spans="1:13">
      <c r="A46" s="14" t="s">
        <v>246</v>
      </c>
      <c r="B46" s="76"/>
      <c r="C46" s="77"/>
      <c r="D46" s="77"/>
      <c r="E46" s="76"/>
      <c r="F46" s="77"/>
      <c r="G46" s="77"/>
      <c r="H46" s="76"/>
      <c r="I46" s="77"/>
      <c r="J46" s="78"/>
      <c r="K46" s="19"/>
      <c r="L46" s="358"/>
      <c r="M46" s="358"/>
    </row>
    <row r="47" spans="1:13">
      <c r="A47" s="9" t="s">
        <v>247</v>
      </c>
      <c r="B47" s="73" t="s">
        <v>8</v>
      </c>
      <c r="C47" s="74" t="s">
        <v>8</v>
      </c>
      <c r="D47" s="74" t="s">
        <v>8</v>
      </c>
      <c r="E47" s="73" t="s">
        <v>8</v>
      </c>
      <c r="F47" s="74" t="s">
        <v>8</v>
      </c>
      <c r="G47" s="74" t="s">
        <v>8</v>
      </c>
      <c r="H47" s="73" t="s">
        <v>8</v>
      </c>
      <c r="I47" s="74" t="s">
        <v>8</v>
      </c>
      <c r="J47" s="75" t="s">
        <v>8</v>
      </c>
      <c r="K47" s="19"/>
      <c r="L47" s="358"/>
      <c r="M47" s="358"/>
    </row>
    <row r="48" spans="1:13">
      <c r="A48" s="9" t="s">
        <v>248</v>
      </c>
      <c r="B48" s="73" t="s">
        <v>8</v>
      </c>
      <c r="C48" s="74" t="s">
        <v>8</v>
      </c>
      <c r="D48" s="74" t="s">
        <v>8</v>
      </c>
      <c r="E48" s="73" t="s">
        <v>8</v>
      </c>
      <c r="F48" s="74" t="s">
        <v>8</v>
      </c>
      <c r="G48" s="74" t="s">
        <v>8</v>
      </c>
      <c r="H48" s="73" t="s">
        <v>8</v>
      </c>
      <c r="I48" s="74" t="s">
        <v>8</v>
      </c>
      <c r="J48" s="75" t="s">
        <v>8</v>
      </c>
      <c r="K48" s="19"/>
      <c r="L48" s="358"/>
      <c r="M48" s="358"/>
    </row>
    <row r="49" spans="1:13">
      <c r="A49" s="9" t="s">
        <v>249</v>
      </c>
      <c r="B49" s="73" t="s">
        <v>8</v>
      </c>
      <c r="C49" s="74" t="s">
        <v>8</v>
      </c>
      <c r="D49" s="74" t="s">
        <v>8</v>
      </c>
      <c r="E49" s="73" t="s">
        <v>8</v>
      </c>
      <c r="F49" s="74" t="s">
        <v>8</v>
      </c>
      <c r="G49" s="74" t="s">
        <v>8</v>
      </c>
      <c r="H49" s="73" t="s">
        <v>8</v>
      </c>
      <c r="I49" s="74" t="s">
        <v>8</v>
      </c>
      <c r="J49" s="75" t="s">
        <v>8</v>
      </c>
      <c r="K49" s="19"/>
      <c r="L49" s="358"/>
      <c r="M49" s="358"/>
    </row>
    <row r="50" spans="1:13">
      <c r="A50" s="9" t="s">
        <v>256</v>
      </c>
      <c r="B50" s="73" t="s">
        <v>8</v>
      </c>
      <c r="C50" s="74" t="s">
        <v>8</v>
      </c>
      <c r="D50" s="74" t="s">
        <v>8</v>
      </c>
      <c r="E50" s="73" t="s">
        <v>8</v>
      </c>
      <c r="F50" s="74" t="s">
        <v>8</v>
      </c>
      <c r="G50" s="74" t="s">
        <v>8</v>
      </c>
      <c r="H50" s="73" t="s">
        <v>8</v>
      </c>
      <c r="I50" s="74" t="s">
        <v>8</v>
      </c>
      <c r="J50" s="75" t="s">
        <v>8</v>
      </c>
      <c r="K50" s="19"/>
      <c r="L50" s="358"/>
      <c r="M50" s="358"/>
    </row>
    <row r="51" spans="1:13">
      <c r="A51" s="9" t="s">
        <v>270</v>
      </c>
      <c r="B51" s="73" t="s">
        <v>8</v>
      </c>
      <c r="C51" s="74" t="s">
        <v>8</v>
      </c>
      <c r="D51" s="74" t="s">
        <v>8</v>
      </c>
      <c r="E51" s="73" t="s">
        <v>8</v>
      </c>
      <c r="F51" s="74" t="s">
        <v>8</v>
      </c>
      <c r="G51" s="74" t="s">
        <v>8</v>
      </c>
      <c r="H51" s="73" t="s">
        <v>8</v>
      </c>
      <c r="I51" s="74" t="s">
        <v>8</v>
      </c>
      <c r="J51" s="75" t="s">
        <v>8</v>
      </c>
      <c r="K51" s="19"/>
      <c r="L51" s="358"/>
      <c r="M51" s="358"/>
    </row>
    <row r="52" spans="1:13">
      <c r="A52" s="9" t="s">
        <v>250</v>
      </c>
      <c r="B52" s="73" t="s">
        <v>8</v>
      </c>
      <c r="C52" s="74" t="s">
        <v>8</v>
      </c>
      <c r="D52" s="74" t="s">
        <v>8</v>
      </c>
      <c r="E52" s="73" t="s">
        <v>8</v>
      </c>
      <c r="F52" s="74" t="s">
        <v>8</v>
      </c>
      <c r="G52" s="74" t="s">
        <v>8</v>
      </c>
      <c r="H52" s="73" t="s">
        <v>8</v>
      </c>
      <c r="I52" s="74" t="s">
        <v>8</v>
      </c>
      <c r="J52" s="75" t="s">
        <v>8</v>
      </c>
      <c r="K52" s="19"/>
      <c r="L52" s="358"/>
      <c r="M52" s="358"/>
    </row>
    <row r="53" spans="1:13">
      <c r="A53" s="9" t="s">
        <v>271</v>
      </c>
      <c r="B53" s="73" t="s">
        <v>8</v>
      </c>
      <c r="C53" s="74" t="s">
        <v>8</v>
      </c>
      <c r="D53" s="74" t="s">
        <v>8</v>
      </c>
      <c r="E53" s="73" t="s">
        <v>8</v>
      </c>
      <c r="F53" s="74" t="s">
        <v>8</v>
      </c>
      <c r="G53" s="74" t="s">
        <v>8</v>
      </c>
      <c r="H53" s="73" t="s">
        <v>8</v>
      </c>
      <c r="I53" s="74" t="s">
        <v>8</v>
      </c>
      <c r="J53" s="75" t="s">
        <v>8</v>
      </c>
      <c r="K53" s="19"/>
      <c r="L53" s="358"/>
      <c r="M53" s="358"/>
    </row>
    <row r="54" spans="1:13">
      <c r="A54" s="15" t="s">
        <v>272</v>
      </c>
      <c r="B54" s="82" t="s">
        <v>8</v>
      </c>
      <c r="C54" s="83" t="s">
        <v>8</v>
      </c>
      <c r="D54" s="83" t="s">
        <v>8</v>
      </c>
      <c r="E54" s="82" t="s">
        <v>8</v>
      </c>
      <c r="F54" s="83" t="s">
        <v>8</v>
      </c>
      <c r="G54" s="83" t="s">
        <v>8</v>
      </c>
      <c r="H54" s="82" t="s">
        <v>8</v>
      </c>
      <c r="I54" s="83" t="s">
        <v>8</v>
      </c>
      <c r="J54" s="84" t="s">
        <v>8</v>
      </c>
      <c r="K54" s="19"/>
      <c r="L54" s="358"/>
      <c r="M54" s="358"/>
    </row>
    <row r="55" spans="1:13" ht="123.75" customHeight="1">
      <c r="A55" s="464" t="s">
        <v>356</v>
      </c>
      <c r="B55" s="405"/>
      <c r="C55" s="405"/>
      <c r="D55" s="405"/>
      <c r="E55" s="405"/>
      <c r="F55" s="405"/>
      <c r="G55" s="405"/>
      <c r="H55" s="405"/>
      <c r="I55" s="405"/>
      <c r="J55" s="405"/>
      <c r="K55" s="19"/>
      <c r="L55" s="358"/>
      <c r="M55" s="358"/>
    </row>
    <row r="56" spans="1:13">
      <c r="A56" s="147"/>
      <c r="B56" s="77"/>
      <c r="C56" s="77"/>
      <c r="D56" s="77"/>
      <c r="E56" s="77"/>
      <c r="F56" s="77"/>
      <c r="G56" s="77"/>
      <c r="H56" s="77"/>
      <c r="I56" s="77"/>
      <c r="J56" s="77"/>
      <c r="K56" s="148"/>
      <c r="L56" s="358"/>
      <c r="M56" s="358"/>
    </row>
    <row r="57" spans="1:13">
      <c r="A57" s="147"/>
      <c r="B57" s="77"/>
      <c r="C57" s="77"/>
      <c r="D57" s="77"/>
      <c r="E57" s="77"/>
      <c r="F57" s="77"/>
      <c r="G57" s="77"/>
      <c r="H57" s="77"/>
      <c r="I57" s="77"/>
      <c r="J57" s="77"/>
      <c r="K57" s="148"/>
      <c r="L57" s="358"/>
      <c r="M57" s="358"/>
    </row>
    <row r="58" spans="1:13">
      <c r="A58" s="358"/>
      <c r="B58" s="69"/>
      <c r="C58" s="69"/>
      <c r="D58" s="69"/>
      <c r="E58" s="69"/>
      <c r="F58" s="69"/>
      <c r="G58" s="69"/>
      <c r="H58" s="69"/>
      <c r="I58" s="69"/>
      <c r="J58" s="69"/>
      <c r="K58" s="19"/>
      <c r="L58" s="358"/>
      <c r="M58" s="358"/>
    </row>
    <row r="59" spans="1:13">
      <c r="A59" s="358"/>
      <c r="B59" s="69"/>
      <c r="C59" s="69"/>
      <c r="D59" s="69"/>
      <c r="E59" s="69"/>
      <c r="F59" s="69"/>
      <c r="G59" s="69"/>
      <c r="H59" s="69"/>
      <c r="I59" s="69"/>
      <c r="J59" s="69"/>
      <c r="K59" s="19"/>
      <c r="L59" s="358"/>
      <c r="M59" s="358"/>
    </row>
    <row r="60" spans="1:13">
      <c r="A60" s="358"/>
      <c r="B60" s="69"/>
      <c r="C60" s="69"/>
      <c r="D60" s="69"/>
      <c r="E60" s="69"/>
      <c r="F60" s="69"/>
      <c r="G60" s="69"/>
      <c r="H60" s="69"/>
      <c r="I60" s="69"/>
      <c r="J60" s="69"/>
      <c r="K60" s="19"/>
      <c r="L60" s="358"/>
      <c r="M60" s="358"/>
    </row>
    <row r="61" spans="1:13">
      <c r="A61" s="358"/>
      <c r="B61" s="69"/>
      <c r="C61" s="69"/>
      <c r="D61" s="69"/>
      <c r="E61" s="69"/>
      <c r="F61" s="69"/>
      <c r="G61" s="69"/>
      <c r="H61" s="69"/>
      <c r="I61" s="69"/>
      <c r="J61" s="69"/>
      <c r="K61" s="19"/>
      <c r="L61" s="358"/>
      <c r="M61" s="358"/>
    </row>
    <row r="62" spans="1:13">
      <c r="A62" s="358"/>
      <c r="B62" s="69"/>
      <c r="C62" s="69"/>
      <c r="D62" s="69"/>
      <c r="E62" s="69"/>
      <c r="F62" s="69"/>
      <c r="G62" s="69"/>
      <c r="H62" s="69"/>
      <c r="I62" s="69"/>
      <c r="J62" s="69"/>
      <c r="K62" s="19"/>
      <c r="L62" s="358"/>
      <c r="M62" s="358"/>
    </row>
    <row r="63" spans="1:13">
      <c r="A63" s="358"/>
      <c r="B63" s="69"/>
      <c r="C63" s="69"/>
      <c r="D63" s="69"/>
      <c r="E63" s="69"/>
      <c r="F63" s="69"/>
      <c r="G63" s="69"/>
      <c r="H63" s="69"/>
      <c r="I63" s="69"/>
      <c r="J63" s="69"/>
      <c r="K63" s="19"/>
      <c r="L63" s="358"/>
      <c r="M63" s="358"/>
    </row>
    <row r="64" spans="1:13">
      <c r="A64" s="358"/>
      <c r="B64" s="69"/>
      <c r="C64" s="69"/>
      <c r="D64" s="69"/>
      <c r="E64" s="69"/>
      <c r="F64" s="69"/>
      <c r="G64" s="69"/>
      <c r="H64" s="69"/>
      <c r="I64" s="69"/>
      <c r="J64" s="69"/>
      <c r="K64" s="19"/>
      <c r="L64" s="358"/>
      <c r="M64" s="358"/>
    </row>
    <row r="65" spans="1:13">
      <c r="A65" s="358"/>
      <c r="B65" s="69"/>
      <c r="C65" s="69"/>
      <c r="D65" s="69"/>
      <c r="E65" s="69"/>
      <c r="F65" s="69"/>
      <c r="G65" s="69"/>
      <c r="H65" s="69"/>
      <c r="I65" s="69"/>
      <c r="J65" s="69"/>
      <c r="K65" s="19"/>
      <c r="L65" s="358"/>
      <c r="M65" s="358"/>
    </row>
  </sheetData>
  <mergeCells count="14">
    <mergeCell ref="H5:H6"/>
    <mergeCell ref="I5:I6"/>
    <mergeCell ref="J5:J6"/>
    <mergeCell ref="A55:J55"/>
    <mergeCell ref="B4:D4"/>
    <mergeCell ref="E4:G4"/>
    <mergeCell ref="H4:J4"/>
    <mergeCell ref="A5:A6"/>
    <mergeCell ref="B5:B6"/>
    <mergeCell ref="C5:C6"/>
    <mergeCell ref="D5:D6"/>
    <mergeCell ref="E5:E6"/>
    <mergeCell ref="F5:F6"/>
    <mergeCell ref="G5:G6"/>
  </mergeCells>
  <pageMargins left="0.7" right="0.7" top="0.75" bottom="0.75" header="0.3" footer="0.3"/>
  <pageSetup paperSize="9" scale="70" orientation="portrait" r:id="rId1"/>
  <customProperties>
    <customPr name="GUID" r:id="rId2"/>
  </customProperties>
</worksheet>
</file>

<file path=xl/worksheets/sheet2.xml><?xml version="1.0" encoding="utf-8"?>
<worksheet xmlns="http://schemas.openxmlformats.org/spreadsheetml/2006/main" xmlns:r="http://schemas.openxmlformats.org/officeDocument/2006/relationships">
  <sheetPr codeName="Sheet2">
    <tabColor rgb="FFFF0000"/>
  </sheetPr>
  <dimension ref="A1:K57"/>
  <sheetViews>
    <sheetView topLeftCell="A37" zoomScaleNormal="100" workbookViewId="0">
      <selection activeCell="B43" sqref="B43:J44"/>
    </sheetView>
  </sheetViews>
  <sheetFormatPr defaultRowHeight="12.75"/>
  <cols>
    <col min="1" max="1" width="19.85546875" customWidth="1"/>
    <col min="2" max="10" width="10.5703125" style="69" bestFit="1" customWidth="1"/>
    <col min="11" max="11" width="0" style="19" hidden="1" customWidth="1"/>
  </cols>
  <sheetData>
    <row r="1" spans="1:11">
      <c r="A1" s="295" t="s">
        <v>158</v>
      </c>
      <c r="B1" s="67"/>
      <c r="C1" s="67"/>
      <c r="D1" s="67"/>
      <c r="E1" s="67"/>
    </row>
    <row r="2" spans="1:11">
      <c r="A2" s="5"/>
      <c r="C2" s="67"/>
      <c r="D2" s="67"/>
      <c r="E2" s="67"/>
    </row>
    <row r="3" spans="1:11">
      <c r="A3" s="5"/>
      <c r="B3" s="67"/>
      <c r="C3" s="67"/>
      <c r="D3" s="67"/>
      <c r="E3" s="67"/>
    </row>
    <row r="4" spans="1:11" s="64" customFormat="1" ht="14.25" customHeight="1">
      <c r="A4" s="5"/>
      <c r="B4" s="403" t="s">
        <v>65</v>
      </c>
      <c r="C4" s="404"/>
      <c r="D4" s="404"/>
      <c r="E4" s="403" t="s">
        <v>66</v>
      </c>
      <c r="F4" s="404"/>
      <c r="G4" s="404"/>
      <c r="H4" s="403" t="s">
        <v>67</v>
      </c>
      <c r="I4" s="404"/>
      <c r="J4" s="406"/>
      <c r="K4" s="19"/>
    </row>
    <row r="5" spans="1:11" s="64" customFormat="1" ht="14.25" customHeight="1">
      <c r="A5" s="401"/>
      <c r="B5" s="407" t="s">
        <v>68</v>
      </c>
      <c r="C5" s="407" t="s">
        <v>69</v>
      </c>
      <c r="D5" s="409" t="s">
        <v>70</v>
      </c>
      <c r="E5" s="407" t="s">
        <v>68</v>
      </c>
      <c r="F5" s="407" t="s">
        <v>69</v>
      </c>
      <c r="G5" s="407" t="s">
        <v>70</v>
      </c>
      <c r="H5" s="407" t="s">
        <v>68</v>
      </c>
      <c r="I5" s="407" t="s">
        <v>69</v>
      </c>
      <c r="J5" s="407" t="s">
        <v>70</v>
      </c>
      <c r="K5" s="19"/>
    </row>
    <row r="6" spans="1:11" s="64" customFormat="1" ht="30" customHeight="1">
      <c r="A6" s="402"/>
      <c r="B6" s="408"/>
      <c r="C6" s="408"/>
      <c r="D6" s="408"/>
      <c r="E6" s="408"/>
      <c r="F6" s="408"/>
      <c r="G6" s="408"/>
      <c r="H6" s="408"/>
      <c r="I6" s="408"/>
      <c r="J6" s="408"/>
      <c r="K6" s="19"/>
    </row>
    <row r="7" spans="1:11">
      <c r="A7" s="6" t="s">
        <v>6</v>
      </c>
      <c r="B7" s="70"/>
      <c r="C7" s="71"/>
      <c r="D7" s="71"/>
      <c r="E7" s="70"/>
      <c r="F7" s="71"/>
      <c r="G7" s="71"/>
      <c r="H7" s="70"/>
      <c r="I7" s="71"/>
      <c r="J7" s="72"/>
    </row>
    <row r="8" spans="1:11">
      <c r="A8" s="9" t="s">
        <v>7</v>
      </c>
      <c r="B8" s="73" t="s">
        <v>8</v>
      </c>
      <c r="C8" s="74" t="s">
        <v>8</v>
      </c>
      <c r="D8" s="74" t="s">
        <v>8</v>
      </c>
      <c r="E8" s="73" t="s">
        <v>8</v>
      </c>
      <c r="F8" s="74" t="s">
        <v>8</v>
      </c>
      <c r="G8" s="74" t="s">
        <v>8</v>
      </c>
      <c r="H8" s="73" t="s">
        <v>8</v>
      </c>
      <c r="I8" s="74" t="s">
        <v>8</v>
      </c>
      <c r="J8" s="75" t="s">
        <v>8</v>
      </c>
    </row>
    <row r="9" spans="1:11">
      <c r="A9" s="9" t="s">
        <v>9</v>
      </c>
      <c r="B9" s="73" t="s">
        <v>8</v>
      </c>
      <c r="C9" s="74" t="s">
        <v>8</v>
      </c>
      <c r="D9" s="74" t="s">
        <v>8</v>
      </c>
      <c r="E9" s="73" t="s">
        <v>8</v>
      </c>
      <c r="F9" s="74" t="s">
        <v>8</v>
      </c>
      <c r="G9" s="74" t="s">
        <v>8</v>
      </c>
      <c r="H9" s="73" t="s">
        <v>8</v>
      </c>
      <c r="I9" s="74" t="s">
        <v>8</v>
      </c>
      <c r="J9" s="75" t="s">
        <v>8</v>
      </c>
      <c r="K9" s="19" t="s">
        <v>64</v>
      </c>
    </row>
    <row r="10" spans="1:11" ht="12.75" customHeight="1">
      <c r="A10" s="9" t="s">
        <v>10</v>
      </c>
      <c r="B10" s="73" t="s">
        <v>8</v>
      </c>
      <c r="C10" s="74" t="s">
        <v>8</v>
      </c>
      <c r="D10" s="74" t="s">
        <v>8</v>
      </c>
      <c r="E10" s="73" t="s">
        <v>8</v>
      </c>
      <c r="F10" s="74" t="s">
        <v>8</v>
      </c>
      <c r="G10" s="74" t="s">
        <v>8</v>
      </c>
      <c r="H10" s="73" t="s">
        <v>8</v>
      </c>
      <c r="I10" s="74" t="s">
        <v>8</v>
      </c>
      <c r="J10" s="75" t="s">
        <v>8</v>
      </c>
      <c r="K10" s="19" t="s">
        <v>64</v>
      </c>
    </row>
    <row r="11" spans="1:11">
      <c r="A11" s="9" t="s">
        <v>11</v>
      </c>
      <c r="B11" s="73">
        <v>45.9</v>
      </c>
      <c r="C11" s="74">
        <v>48.3</v>
      </c>
      <c r="D11" s="74">
        <v>50.917500000000004</v>
      </c>
      <c r="E11" s="73">
        <v>51.6</v>
      </c>
      <c r="F11" s="74">
        <v>53.6</v>
      </c>
      <c r="G11" s="74">
        <v>55.150099999999995</v>
      </c>
      <c r="H11" s="73">
        <v>48.8</v>
      </c>
      <c r="I11" s="74">
        <v>51</v>
      </c>
      <c r="J11" s="75">
        <v>53.1</v>
      </c>
    </row>
    <row r="12" spans="1:11">
      <c r="A12" s="9" t="s">
        <v>12</v>
      </c>
      <c r="B12" s="73" t="s">
        <v>8</v>
      </c>
      <c r="C12" s="74" t="s">
        <v>8</v>
      </c>
      <c r="D12" s="74" t="s">
        <v>8</v>
      </c>
      <c r="E12" s="73" t="s">
        <v>8</v>
      </c>
      <c r="F12" s="74" t="s">
        <v>8</v>
      </c>
      <c r="G12" s="74" t="s">
        <v>8</v>
      </c>
      <c r="H12" s="73" t="s">
        <v>8</v>
      </c>
      <c r="I12" s="74" t="s">
        <v>8</v>
      </c>
      <c r="J12" s="75" t="s">
        <v>8</v>
      </c>
    </row>
    <row r="13" spans="1:11">
      <c r="A13" s="9" t="s">
        <v>13</v>
      </c>
      <c r="B13" s="73">
        <v>34.08</v>
      </c>
      <c r="C13" s="74">
        <v>45.79</v>
      </c>
      <c r="D13" s="74">
        <v>50.94</v>
      </c>
      <c r="E13" s="73">
        <v>49.69</v>
      </c>
      <c r="F13" s="74">
        <v>51.43</v>
      </c>
      <c r="G13" s="74">
        <v>54.3</v>
      </c>
      <c r="H13" s="73">
        <v>43.84</v>
      </c>
      <c r="I13" s="74">
        <v>48.55</v>
      </c>
      <c r="J13" s="75">
        <v>52.59</v>
      </c>
      <c r="K13" s="19" t="s">
        <v>64</v>
      </c>
    </row>
    <row r="14" spans="1:11">
      <c r="A14" s="9" t="s">
        <v>14</v>
      </c>
      <c r="B14" s="73">
        <v>44.91</v>
      </c>
      <c r="C14" s="74">
        <v>48.26</v>
      </c>
      <c r="D14" s="74">
        <v>50.61</v>
      </c>
      <c r="E14" s="73">
        <v>49.8</v>
      </c>
      <c r="F14" s="74">
        <v>52.49</v>
      </c>
      <c r="G14" s="74">
        <v>53.62</v>
      </c>
      <c r="H14" s="73">
        <v>47.41</v>
      </c>
      <c r="I14" s="74">
        <v>50.23</v>
      </c>
      <c r="J14" s="75">
        <v>52.17</v>
      </c>
      <c r="K14" s="19" t="s">
        <v>64</v>
      </c>
    </row>
    <row r="15" spans="1:11">
      <c r="A15" s="9" t="s">
        <v>15</v>
      </c>
      <c r="B15" s="73">
        <v>34.24</v>
      </c>
      <c r="C15" s="74">
        <v>42.57</v>
      </c>
      <c r="D15" s="74">
        <v>47.73</v>
      </c>
      <c r="E15" s="73">
        <v>46.09</v>
      </c>
      <c r="F15" s="74">
        <v>50.48</v>
      </c>
      <c r="G15" s="74">
        <v>54.6</v>
      </c>
      <c r="H15" s="73">
        <v>39.06</v>
      </c>
      <c r="I15" s="74">
        <v>46.65</v>
      </c>
      <c r="J15" s="75">
        <v>52.05</v>
      </c>
      <c r="K15" s="19" t="s">
        <v>64</v>
      </c>
    </row>
    <row r="16" spans="1:11">
      <c r="A16" s="9" t="s">
        <v>16</v>
      </c>
      <c r="B16" s="73">
        <v>45.26</v>
      </c>
      <c r="C16" s="74">
        <v>47.65</v>
      </c>
      <c r="D16" s="74">
        <v>51.01</v>
      </c>
      <c r="E16" s="73">
        <v>52.07</v>
      </c>
      <c r="F16" s="74">
        <v>54.21</v>
      </c>
      <c r="G16" s="74">
        <v>55.29</v>
      </c>
      <c r="H16" s="73">
        <v>48.43</v>
      </c>
      <c r="I16" s="74">
        <v>50.96</v>
      </c>
      <c r="J16" s="75">
        <v>53.3</v>
      </c>
      <c r="K16" s="19" t="s">
        <v>64</v>
      </c>
    </row>
    <row r="17" spans="1:11">
      <c r="A17" s="9" t="s">
        <v>17</v>
      </c>
      <c r="B17" s="73" t="s">
        <v>8</v>
      </c>
      <c r="C17" s="74" t="s">
        <v>8</v>
      </c>
      <c r="D17" s="74" t="s">
        <v>8</v>
      </c>
      <c r="E17" s="73" t="s">
        <v>8</v>
      </c>
      <c r="F17" s="74" t="s">
        <v>8</v>
      </c>
      <c r="G17" s="74" t="s">
        <v>8</v>
      </c>
      <c r="H17" s="73" t="s">
        <v>8</v>
      </c>
      <c r="I17" s="74" t="s">
        <v>8</v>
      </c>
      <c r="J17" s="75" t="s">
        <v>8</v>
      </c>
      <c r="K17" s="19" t="s">
        <v>64</v>
      </c>
    </row>
    <row r="18" spans="1:11">
      <c r="A18" s="9" t="s">
        <v>18</v>
      </c>
      <c r="B18" s="73" t="s">
        <v>8</v>
      </c>
      <c r="C18" s="74" t="s">
        <v>8</v>
      </c>
      <c r="D18" s="74" t="s">
        <v>8</v>
      </c>
      <c r="E18" s="73" t="s">
        <v>8</v>
      </c>
      <c r="F18" s="74" t="s">
        <v>8</v>
      </c>
      <c r="G18" s="74" t="s">
        <v>8</v>
      </c>
      <c r="H18" s="73" t="s">
        <v>8</v>
      </c>
      <c r="I18" s="74" t="s">
        <v>8</v>
      </c>
      <c r="J18" s="75" t="s">
        <v>8</v>
      </c>
      <c r="K18" s="19" t="s">
        <v>64</v>
      </c>
    </row>
    <row r="19" spans="1:11">
      <c r="A19" s="9" t="s">
        <v>19</v>
      </c>
      <c r="B19" s="73" t="s">
        <v>8</v>
      </c>
      <c r="C19" s="74" t="s">
        <v>8</v>
      </c>
      <c r="D19" s="74" t="s">
        <v>8</v>
      </c>
      <c r="E19" s="73" t="s">
        <v>8</v>
      </c>
      <c r="F19" s="74" t="s">
        <v>8</v>
      </c>
      <c r="G19" s="74" t="s">
        <v>8</v>
      </c>
      <c r="H19" s="73" t="s">
        <v>8</v>
      </c>
      <c r="I19" s="74" t="s">
        <v>8</v>
      </c>
      <c r="J19" s="75" t="s">
        <v>8</v>
      </c>
      <c r="K19" s="19" t="s">
        <v>64</v>
      </c>
    </row>
    <row r="20" spans="1:11">
      <c r="A20" s="9" t="s">
        <v>20</v>
      </c>
      <c r="B20" s="73">
        <v>34.28</v>
      </c>
      <c r="C20" s="74">
        <v>44.28</v>
      </c>
      <c r="D20" s="74">
        <v>47.35</v>
      </c>
      <c r="E20" s="73">
        <v>46.12</v>
      </c>
      <c r="F20" s="74">
        <v>50.91</v>
      </c>
      <c r="G20" s="74">
        <v>51.49</v>
      </c>
      <c r="H20" s="73">
        <v>40.76</v>
      </c>
      <c r="I20" s="74">
        <v>47.54</v>
      </c>
      <c r="J20" s="75">
        <v>49.52</v>
      </c>
      <c r="K20" s="19" t="s">
        <v>64</v>
      </c>
    </row>
    <row r="21" spans="1:11">
      <c r="A21" s="9" t="s">
        <v>21</v>
      </c>
      <c r="B21" s="73" t="s">
        <v>8</v>
      </c>
      <c r="C21" s="74" t="s">
        <v>8</v>
      </c>
      <c r="D21" s="74" t="s">
        <v>8</v>
      </c>
      <c r="E21" s="73" t="s">
        <v>8</v>
      </c>
      <c r="F21" s="74" t="s">
        <v>8</v>
      </c>
      <c r="G21" s="74" t="s">
        <v>8</v>
      </c>
      <c r="H21" s="73" t="s">
        <v>8</v>
      </c>
      <c r="I21" s="74" t="s">
        <v>8</v>
      </c>
      <c r="J21" s="75" t="s">
        <v>8</v>
      </c>
    </row>
    <row r="22" spans="1:11">
      <c r="A22" s="9" t="s">
        <v>22</v>
      </c>
      <c r="B22" s="73">
        <v>45.286599826972434</v>
      </c>
      <c r="C22" s="74">
        <v>49.16525919319821</v>
      </c>
      <c r="D22" s="74">
        <v>51.699509601958781</v>
      </c>
      <c r="E22" s="73">
        <v>50.231652524725249</v>
      </c>
      <c r="F22" s="74">
        <v>53.399879999904016</v>
      </c>
      <c r="G22" s="74">
        <v>55.333281222841435</v>
      </c>
      <c r="H22" s="73">
        <v>47.189562571525229</v>
      </c>
      <c r="I22" s="74">
        <v>51.223054929788418</v>
      </c>
      <c r="J22" s="75">
        <v>53.363698682111846</v>
      </c>
      <c r="K22" s="19" t="s">
        <v>64</v>
      </c>
    </row>
    <row r="23" spans="1:11">
      <c r="A23" s="9" t="s">
        <v>23</v>
      </c>
      <c r="B23" s="73" t="s">
        <v>8</v>
      </c>
      <c r="C23" s="74" t="s">
        <v>8</v>
      </c>
      <c r="D23" s="74" t="s">
        <v>8</v>
      </c>
      <c r="E23" s="73" t="s">
        <v>8</v>
      </c>
      <c r="F23" s="74" t="s">
        <v>8</v>
      </c>
      <c r="G23" s="74" t="s">
        <v>8</v>
      </c>
      <c r="H23" s="73" t="s">
        <v>8</v>
      </c>
      <c r="I23" s="74" t="s">
        <v>8</v>
      </c>
      <c r="J23" s="75" t="s">
        <v>8</v>
      </c>
    </row>
    <row r="24" spans="1:11">
      <c r="A24" s="9" t="s">
        <v>24</v>
      </c>
      <c r="B24" s="73">
        <v>48.3</v>
      </c>
      <c r="C24" s="74">
        <v>53.04</v>
      </c>
      <c r="D24" s="74">
        <v>53.17</v>
      </c>
      <c r="E24" s="73">
        <v>54.15</v>
      </c>
      <c r="F24" s="74">
        <v>56.71</v>
      </c>
      <c r="G24" s="74">
        <v>56.86</v>
      </c>
      <c r="H24" s="73">
        <v>51.34</v>
      </c>
      <c r="I24" s="74">
        <v>55</v>
      </c>
      <c r="J24" s="75">
        <v>55.07</v>
      </c>
      <c r="K24" s="19" t="s">
        <v>64</v>
      </c>
    </row>
    <row r="25" spans="1:11">
      <c r="A25" s="9" t="s">
        <v>25</v>
      </c>
      <c r="B25" s="73" t="s">
        <v>8</v>
      </c>
      <c r="C25" s="74" t="s">
        <v>8</v>
      </c>
      <c r="D25" s="74" t="s">
        <v>8</v>
      </c>
      <c r="E25" s="73" t="s">
        <v>8</v>
      </c>
      <c r="F25" s="74" t="s">
        <v>8</v>
      </c>
      <c r="G25" s="74" t="s">
        <v>8</v>
      </c>
      <c r="H25" s="73" t="s">
        <v>8</v>
      </c>
      <c r="I25" s="74" t="s">
        <v>8</v>
      </c>
      <c r="J25" s="75" t="s">
        <v>8</v>
      </c>
    </row>
    <row r="26" spans="1:11">
      <c r="A26" s="9" t="s">
        <v>26</v>
      </c>
      <c r="B26" s="73" t="s">
        <v>8</v>
      </c>
      <c r="C26" s="74" t="s">
        <v>8</v>
      </c>
      <c r="D26" s="74" t="s">
        <v>8</v>
      </c>
      <c r="E26" s="73" t="s">
        <v>8</v>
      </c>
      <c r="F26" s="74" t="s">
        <v>8</v>
      </c>
      <c r="G26" s="74" t="s">
        <v>8</v>
      </c>
      <c r="H26" s="73" t="s">
        <v>8</v>
      </c>
      <c r="I26" s="74" t="s">
        <v>8</v>
      </c>
      <c r="J26" s="75" t="s">
        <v>8</v>
      </c>
    </row>
    <row r="27" spans="1:11">
      <c r="A27" s="9" t="s">
        <v>27</v>
      </c>
      <c r="B27" s="73" t="s">
        <v>8</v>
      </c>
      <c r="C27" s="74" t="s">
        <v>8</v>
      </c>
      <c r="D27" s="74" t="s">
        <v>8</v>
      </c>
      <c r="E27" s="73" t="s">
        <v>8</v>
      </c>
      <c r="F27" s="74" t="s">
        <v>8</v>
      </c>
      <c r="G27" s="74" t="s">
        <v>8</v>
      </c>
      <c r="H27" s="73" t="s">
        <v>8</v>
      </c>
      <c r="I27" s="74" t="s">
        <v>8</v>
      </c>
      <c r="J27" s="75" t="s">
        <v>8</v>
      </c>
      <c r="K27" s="19" t="s">
        <v>64</v>
      </c>
    </row>
    <row r="28" spans="1:11">
      <c r="A28" s="9" t="s">
        <v>28</v>
      </c>
      <c r="B28" s="73" t="s">
        <v>8</v>
      </c>
      <c r="C28" s="74" t="s">
        <v>8</v>
      </c>
      <c r="D28" s="74" t="s">
        <v>8</v>
      </c>
      <c r="E28" s="73" t="s">
        <v>8</v>
      </c>
      <c r="F28" s="74" t="s">
        <v>8</v>
      </c>
      <c r="G28" s="74" t="s">
        <v>8</v>
      </c>
      <c r="H28" s="73" t="s">
        <v>8</v>
      </c>
      <c r="I28" s="74" t="s">
        <v>8</v>
      </c>
      <c r="J28" s="75" t="s">
        <v>8</v>
      </c>
    </row>
    <row r="29" spans="1:11">
      <c r="A29" s="9" t="s">
        <v>29</v>
      </c>
      <c r="B29" s="73">
        <v>47.912000000000006</v>
      </c>
      <c r="C29" s="74">
        <v>50.1</v>
      </c>
      <c r="D29" s="74">
        <v>52.3</v>
      </c>
      <c r="E29" s="73">
        <v>49.978200000000001</v>
      </c>
      <c r="F29" s="74">
        <v>55.3</v>
      </c>
      <c r="G29" s="74">
        <v>56.3</v>
      </c>
      <c r="H29" s="73">
        <v>50.6</v>
      </c>
      <c r="I29" s="74">
        <v>52.6</v>
      </c>
      <c r="J29" s="75">
        <v>54.5</v>
      </c>
      <c r="K29" s="19" t="s">
        <v>64</v>
      </c>
    </row>
    <row r="30" spans="1:11">
      <c r="A30" s="9" t="s">
        <v>30</v>
      </c>
      <c r="B30" s="73" t="s">
        <v>8</v>
      </c>
      <c r="C30" s="74" t="s">
        <v>8</v>
      </c>
      <c r="D30" s="74" t="s">
        <v>8</v>
      </c>
      <c r="E30" s="73" t="s">
        <v>8</v>
      </c>
      <c r="F30" s="74" t="s">
        <v>8</v>
      </c>
      <c r="G30" s="74" t="s">
        <v>8</v>
      </c>
      <c r="H30" s="73" t="s">
        <v>8</v>
      </c>
      <c r="I30" s="74" t="s">
        <v>8</v>
      </c>
      <c r="J30" s="75" t="s">
        <v>8</v>
      </c>
    </row>
    <row r="31" spans="1:11">
      <c r="A31" s="9" t="s">
        <v>31</v>
      </c>
      <c r="B31" s="73">
        <v>46.6</v>
      </c>
      <c r="C31" s="74">
        <v>50.23</v>
      </c>
      <c r="D31" s="74">
        <v>52.35</v>
      </c>
      <c r="E31" s="73">
        <v>51.95</v>
      </c>
      <c r="F31" s="74">
        <v>54.42</v>
      </c>
      <c r="G31" s="74">
        <v>55.34</v>
      </c>
      <c r="H31" s="73">
        <v>49.35</v>
      </c>
      <c r="I31" s="74">
        <v>52.32</v>
      </c>
      <c r="J31" s="75">
        <v>53.88</v>
      </c>
    </row>
    <row r="32" spans="1:11">
      <c r="A32" s="9" t="s">
        <v>32</v>
      </c>
      <c r="B32" s="73">
        <v>37.299999999999997</v>
      </c>
      <c r="C32" s="74">
        <v>43.6</v>
      </c>
      <c r="D32" s="74">
        <v>49.28</v>
      </c>
      <c r="E32" s="73">
        <v>48.96</v>
      </c>
      <c r="F32" s="74">
        <v>51.44</v>
      </c>
      <c r="G32" s="74">
        <v>53.76</v>
      </c>
      <c r="H32" s="73">
        <v>43.01</v>
      </c>
      <c r="I32" s="74">
        <v>47.39</v>
      </c>
      <c r="J32" s="75">
        <v>51.74</v>
      </c>
      <c r="K32" s="19" t="s">
        <v>64</v>
      </c>
    </row>
    <row r="33" spans="1:11">
      <c r="A33" s="9" t="s">
        <v>33</v>
      </c>
      <c r="B33" s="73">
        <v>47.13</v>
      </c>
      <c r="C33" s="74">
        <v>48.67</v>
      </c>
      <c r="D33" s="74">
        <v>50.02</v>
      </c>
      <c r="E33" s="73">
        <v>53.27</v>
      </c>
      <c r="F33" s="74">
        <v>53.69</v>
      </c>
      <c r="G33" s="74">
        <v>54.26</v>
      </c>
      <c r="H33" s="73">
        <v>50.23</v>
      </c>
      <c r="I33" s="74">
        <v>51.09</v>
      </c>
      <c r="J33" s="75">
        <v>52.32</v>
      </c>
      <c r="K33" s="19" t="s">
        <v>64</v>
      </c>
    </row>
    <row r="34" spans="1:11">
      <c r="A34" s="9" t="s">
        <v>34</v>
      </c>
      <c r="B34" s="73" t="s">
        <v>8</v>
      </c>
      <c r="C34" s="74" t="s">
        <v>8</v>
      </c>
      <c r="D34" s="74" t="s">
        <v>8</v>
      </c>
      <c r="E34" s="73" t="s">
        <v>8</v>
      </c>
      <c r="F34" s="74" t="s">
        <v>8</v>
      </c>
      <c r="G34" s="74" t="s">
        <v>8</v>
      </c>
      <c r="H34" s="73" t="s">
        <v>8</v>
      </c>
      <c r="I34" s="74" t="s">
        <v>8</v>
      </c>
      <c r="J34" s="75" t="s">
        <v>8</v>
      </c>
      <c r="K34" s="19" t="s">
        <v>64</v>
      </c>
    </row>
    <row r="35" spans="1:11">
      <c r="A35" s="9" t="s">
        <v>35</v>
      </c>
      <c r="B35" s="73">
        <v>40.4</v>
      </c>
      <c r="C35" s="74">
        <v>48.03</v>
      </c>
      <c r="D35" s="74">
        <v>50.9</v>
      </c>
      <c r="E35" s="73">
        <v>50.91</v>
      </c>
      <c r="F35" s="74">
        <v>54.3</v>
      </c>
      <c r="G35" s="74">
        <v>54.95</v>
      </c>
      <c r="H35" s="73">
        <v>46.33</v>
      </c>
      <c r="I35" s="74">
        <v>50.98</v>
      </c>
      <c r="J35" s="75">
        <v>53.03</v>
      </c>
      <c r="K35" s="19" t="s">
        <v>64</v>
      </c>
    </row>
    <row r="36" spans="1:11">
      <c r="A36" s="9" t="s">
        <v>36</v>
      </c>
      <c r="B36" s="73" t="s">
        <v>8</v>
      </c>
      <c r="C36" s="74" t="s">
        <v>8</v>
      </c>
      <c r="D36" s="74" t="s">
        <v>8</v>
      </c>
      <c r="E36" s="73" t="s">
        <v>8</v>
      </c>
      <c r="F36" s="74" t="s">
        <v>8</v>
      </c>
      <c r="G36" s="74" t="s">
        <v>8</v>
      </c>
      <c r="H36" s="73" t="s">
        <v>8</v>
      </c>
      <c r="I36" s="74" t="s">
        <v>8</v>
      </c>
      <c r="J36" s="75" t="s">
        <v>8</v>
      </c>
      <c r="K36" s="19" t="s">
        <v>64</v>
      </c>
    </row>
    <row r="37" spans="1:11">
      <c r="A37" s="9" t="s">
        <v>37</v>
      </c>
      <c r="B37" s="73">
        <v>48.38</v>
      </c>
      <c r="C37" s="74">
        <v>50.46</v>
      </c>
      <c r="D37" s="74">
        <v>52.3</v>
      </c>
      <c r="E37" s="73">
        <v>52.47</v>
      </c>
      <c r="F37" s="74">
        <v>54.13</v>
      </c>
      <c r="G37" s="74">
        <v>55.4</v>
      </c>
      <c r="H37" s="73">
        <v>50.31</v>
      </c>
      <c r="I37" s="74">
        <v>52.32</v>
      </c>
      <c r="J37" s="75">
        <v>53.98</v>
      </c>
      <c r="K37" s="19" t="s">
        <v>64</v>
      </c>
    </row>
    <row r="38" spans="1:11">
      <c r="A38" s="9" t="s">
        <v>38</v>
      </c>
      <c r="B38" s="73" t="s">
        <v>8</v>
      </c>
      <c r="C38" s="74" t="s">
        <v>8</v>
      </c>
      <c r="D38" s="74" t="s">
        <v>8</v>
      </c>
      <c r="E38" s="73" t="s">
        <v>8</v>
      </c>
      <c r="F38" s="74" t="s">
        <v>8</v>
      </c>
      <c r="G38" s="74" t="s">
        <v>8</v>
      </c>
      <c r="H38" s="73" t="s">
        <v>8</v>
      </c>
      <c r="I38" s="74" t="s">
        <v>8</v>
      </c>
      <c r="J38" s="75" t="s">
        <v>8</v>
      </c>
    </row>
    <row r="39" spans="1:11">
      <c r="A39" s="9" t="s">
        <v>39</v>
      </c>
      <c r="B39" s="73" t="s">
        <v>8</v>
      </c>
      <c r="C39" s="74" t="s">
        <v>8</v>
      </c>
      <c r="D39" s="74" t="s">
        <v>8</v>
      </c>
      <c r="E39" s="73" t="s">
        <v>8</v>
      </c>
      <c r="F39" s="74" t="s">
        <v>8</v>
      </c>
      <c r="G39" s="74" t="s">
        <v>8</v>
      </c>
      <c r="H39" s="73" t="s">
        <v>8</v>
      </c>
      <c r="I39" s="74" t="s">
        <v>8</v>
      </c>
      <c r="J39" s="75" t="s">
        <v>8</v>
      </c>
    </row>
    <row r="40" spans="1:11">
      <c r="A40" s="9" t="s">
        <v>40</v>
      </c>
      <c r="B40" s="73" t="s">
        <v>8</v>
      </c>
      <c r="C40" s="74" t="s">
        <v>8</v>
      </c>
      <c r="D40" s="74" t="s">
        <v>8</v>
      </c>
      <c r="E40" s="73" t="s">
        <v>8</v>
      </c>
      <c r="F40" s="74" t="s">
        <v>8</v>
      </c>
      <c r="G40" s="74" t="s">
        <v>8</v>
      </c>
      <c r="H40" s="73" t="s">
        <v>8</v>
      </c>
      <c r="I40" s="74" t="s">
        <v>8</v>
      </c>
      <c r="J40" s="75" t="s">
        <v>8</v>
      </c>
      <c r="K40" s="19" t="s">
        <v>64</v>
      </c>
    </row>
    <row r="41" spans="1:11">
      <c r="A41" s="9" t="s">
        <v>41</v>
      </c>
      <c r="B41" s="73">
        <v>47.202124458811184</v>
      </c>
      <c r="C41" s="74">
        <v>52.142240584038547</v>
      </c>
      <c r="D41" s="74">
        <v>55.437145402489165</v>
      </c>
      <c r="E41" s="73">
        <v>47.761478851145583</v>
      </c>
      <c r="F41" s="74">
        <v>52.402953257109047</v>
      </c>
      <c r="G41" s="74">
        <v>53.355527313441954</v>
      </c>
      <c r="H41" s="73">
        <v>47.448536085390216</v>
      </c>
      <c r="I41" s="74">
        <v>52.254616736224101</v>
      </c>
      <c r="J41" s="75">
        <v>54.380486474038804</v>
      </c>
    </row>
    <row r="42" spans="1:11">
      <c r="A42" s="9"/>
      <c r="B42" s="76"/>
      <c r="C42" s="77"/>
      <c r="D42" s="77"/>
      <c r="E42" s="76"/>
      <c r="F42" s="77"/>
      <c r="G42" s="77"/>
      <c r="H42" s="76"/>
      <c r="I42" s="77"/>
      <c r="J42" s="78"/>
    </row>
    <row r="43" spans="1:11">
      <c r="A43" s="3" t="s">
        <v>42</v>
      </c>
      <c r="B43" s="79">
        <v>43.145381619052252</v>
      </c>
      <c r="C43" s="80">
        <v>48.15249998514912</v>
      </c>
      <c r="D43" s="80">
        <v>51.067610333629858</v>
      </c>
      <c r="E43" s="79">
        <v>50.336755425058051</v>
      </c>
      <c r="F43" s="80">
        <v>53.260855550467539</v>
      </c>
      <c r="G43" s="80">
        <v>54.667260569085563</v>
      </c>
      <c r="H43" s="79">
        <v>46.940539910461034</v>
      </c>
      <c r="I43" s="80">
        <v>50.673844777734175</v>
      </c>
      <c r="J43" s="81">
        <v>52.999612343743379</v>
      </c>
    </row>
    <row r="44" spans="1:11">
      <c r="A44" s="3" t="s">
        <v>43</v>
      </c>
      <c r="B44" s="79">
        <v>42.289883318914363</v>
      </c>
      <c r="C44" s="80">
        <v>47.634604932766528</v>
      </c>
      <c r="D44" s="80">
        <v>50.60912580016322</v>
      </c>
      <c r="E44" s="79">
        <v>50.311654377060428</v>
      </c>
      <c r="F44" s="80">
        <v>53.207489999991992</v>
      </c>
      <c r="G44" s="80">
        <v>54.680273435236785</v>
      </c>
      <c r="H44" s="79">
        <v>46.542463547627108</v>
      </c>
      <c r="I44" s="80">
        <v>50.377754577482371</v>
      </c>
      <c r="J44" s="81">
        <v>52.802808223509317</v>
      </c>
      <c r="K44" s="19">
        <f>COUNTIF(K8:K41,"EU")</f>
        <v>21</v>
      </c>
    </row>
    <row r="45" spans="1:11">
      <c r="A45" s="9"/>
      <c r="B45" s="76"/>
      <c r="C45" s="77"/>
      <c r="D45" s="77"/>
      <c r="E45" s="76"/>
      <c r="F45" s="77"/>
      <c r="G45" s="77"/>
      <c r="H45" s="76"/>
      <c r="I45" s="77"/>
      <c r="J45" s="78"/>
    </row>
    <row r="46" spans="1:11">
      <c r="A46" s="14" t="s">
        <v>44</v>
      </c>
      <c r="B46" s="76"/>
      <c r="C46" s="77"/>
      <c r="D46" s="77"/>
      <c r="E46" s="76"/>
      <c r="F46" s="77"/>
      <c r="G46" s="77"/>
      <c r="H46" s="76"/>
      <c r="I46" s="77"/>
      <c r="J46" s="78"/>
    </row>
    <row r="47" spans="1:11">
      <c r="A47" s="9" t="s">
        <v>45</v>
      </c>
      <c r="B47" s="73" t="s">
        <v>8</v>
      </c>
      <c r="C47" s="74" t="s">
        <v>8</v>
      </c>
      <c r="D47" s="74" t="s">
        <v>8</v>
      </c>
      <c r="E47" s="73" t="s">
        <v>8</v>
      </c>
      <c r="F47" s="74" t="s">
        <v>8</v>
      </c>
      <c r="G47" s="74" t="s">
        <v>8</v>
      </c>
      <c r="H47" s="73" t="s">
        <v>8</v>
      </c>
      <c r="I47" s="74" t="s">
        <v>8</v>
      </c>
      <c r="J47" s="75" t="s">
        <v>8</v>
      </c>
    </row>
    <row r="48" spans="1:11">
      <c r="A48" s="9" t="s">
        <v>46</v>
      </c>
      <c r="B48" s="73" t="s">
        <v>8</v>
      </c>
      <c r="C48" s="74" t="s">
        <v>8</v>
      </c>
      <c r="D48" s="74" t="s">
        <v>8</v>
      </c>
      <c r="E48" s="73" t="s">
        <v>8</v>
      </c>
      <c r="F48" s="74" t="s">
        <v>8</v>
      </c>
      <c r="G48" s="74" t="s">
        <v>8</v>
      </c>
      <c r="H48" s="73" t="s">
        <v>8</v>
      </c>
      <c r="I48" s="74" t="s">
        <v>8</v>
      </c>
      <c r="J48" s="75" t="s">
        <v>8</v>
      </c>
    </row>
    <row r="49" spans="1:11">
      <c r="A49" s="9" t="s">
        <v>47</v>
      </c>
      <c r="B49" s="73" t="s">
        <v>8</v>
      </c>
      <c r="C49" s="74" t="s">
        <v>8</v>
      </c>
      <c r="D49" s="74" t="s">
        <v>8</v>
      </c>
      <c r="E49" s="73" t="s">
        <v>8</v>
      </c>
      <c r="F49" s="74" t="s">
        <v>8</v>
      </c>
      <c r="G49" s="74" t="s">
        <v>8</v>
      </c>
      <c r="H49" s="73" t="s">
        <v>8</v>
      </c>
      <c r="I49" s="74" t="s">
        <v>8</v>
      </c>
      <c r="J49" s="75" t="s">
        <v>8</v>
      </c>
    </row>
    <row r="50" spans="1:11">
      <c r="A50" s="9" t="s">
        <v>48</v>
      </c>
      <c r="B50" s="73" t="s">
        <v>8</v>
      </c>
      <c r="C50" s="74" t="s">
        <v>8</v>
      </c>
      <c r="D50" s="74" t="s">
        <v>8</v>
      </c>
      <c r="E50" s="73" t="s">
        <v>8</v>
      </c>
      <c r="F50" s="74" t="s">
        <v>8</v>
      </c>
      <c r="G50" s="74" t="s">
        <v>8</v>
      </c>
      <c r="H50" s="73" t="s">
        <v>8</v>
      </c>
      <c r="I50" s="74" t="s">
        <v>8</v>
      </c>
      <c r="J50" s="75" t="s">
        <v>8</v>
      </c>
    </row>
    <row r="51" spans="1:11">
      <c r="A51" s="9" t="s">
        <v>49</v>
      </c>
      <c r="B51" s="73" t="s">
        <v>8</v>
      </c>
      <c r="C51" s="74" t="s">
        <v>8</v>
      </c>
      <c r="D51" s="74" t="s">
        <v>8</v>
      </c>
      <c r="E51" s="73" t="s">
        <v>8</v>
      </c>
      <c r="F51" s="74" t="s">
        <v>8</v>
      </c>
      <c r="G51" s="74" t="s">
        <v>8</v>
      </c>
      <c r="H51" s="73" t="s">
        <v>8</v>
      </c>
      <c r="I51" s="74" t="s">
        <v>8</v>
      </c>
      <c r="J51" s="75" t="s">
        <v>8</v>
      </c>
    </row>
    <row r="52" spans="1:11">
      <c r="A52" s="9" t="s">
        <v>50</v>
      </c>
      <c r="B52" s="73" t="s">
        <v>8</v>
      </c>
      <c r="C52" s="74" t="s">
        <v>8</v>
      </c>
      <c r="D52" s="74" t="s">
        <v>8</v>
      </c>
      <c r="E52" s="73" t="s">
        <v>8</v>
      </c>
      <c r="F52" s="74" t="s">
        <v>8</v>
      </c>
      <c r="G52" s="74" t="s">
        <v>8</v>
      </c>
      <c r="H52" s="73" t="s">
        <v>8</v>
      </c>
      <c r="I52" s="74" t="s">
        <v>8</v>
      </c>
      <c r="J52" s="75" t="s">
        <v>8</v>
      </c>
    </row>
    <row r="53" spans="1:11">
      <c r="A53" s="9" t="s">
        <v>51</v>
      </c>
      <c r="B53" s="73" t="s">
        <v>8</v>
      </c>
      <c r="C53" s="74" t="s">
        <v>8</v>
      </c>
      <c r="D53" s="74" t="s">
        <v>8</v>
      </c>
      <c r="E53" s="73" t="s">
        <v>8</v>
      </c>
      <c r="F53" s="74" t="s">
        <v>8</v>
      </c>
      <c r="G53" s="74" t="s">
        <v>8</v>
      </c>
      <c r="H53" s="73" t="s">
        <v>8</v>
      </c>
      <c r="I53" s="74" t="s">
        <v>8</v>
      </c>
      <c r="J53" s="75" t="s">
        <v>8</v>
      </c>
    </row>
    <row r="54" spans="1:11">
      <c r="A54" s="15" t="s">
        <v>52</v>
      </c>
      <c r="B54" s="82" t="s">
        <v>8</v>
      </c>
      <c r="C54" s="83" t="s">
        <v>8</v>
      </c>
      <c r="D54" s="83" t="s">
        <v>8</v>
      </c>
      <c r="E54" s="82" t="s">
        <v>8</v>
      </c>
      <c r="F54" s="83" t="s">
        <v>8</v>
      </c>
      <c r="G54" s="83" t="s">
        <v>8</v>
      </c>
      <c r="H54" s="82" t="s">
        <v>8</v>
      </c>
      <c r="I54" s="83" t="s">
        <v>8</v>
      </c>
      <c r="J54" s="84" t="s">
        <v>8</v>
      </c>
    </row>
    <row r="55" spans="1:11" ht="90.75" customHeight="1">
      <c r="A55" s="405" t="s">
        <v>257</v>
      </c>
      <c r="B55" s="405"/>
      <c r="C55" s="405"/>
      <c r="D55" s="405"/>
      <c r="E55" s="405"/>
      <c r="F55" s="405"/>
      <c r="G55" s="405"/>
      <c r="H55" s="405"/>
      <c r="I55" s="405"/>
      <c r="J55" s="405"/>
    </row>
    <row r="56" spans="1:11">
      <c r="A56" s="147"/>
      <c r="B56" s="77"/>
      <c r="C56" s="77"/>
      <c r="D56" s="77"/>
      <c r="E56" s="77"/>
      <c r="F56" s="77"/>
      <c r="G56" s="77"/>
      <c r="H56" s="77"/>
      <c r="I56" s="77"/>
      <c r="J56" s="77"/>
      <c r="K56" s="148"/>
    </row>
    <row r="57" spans="1:11">
      <c r="A57" s="147"/>
      <c r="B57" s="77"/>
      <c r="C57" s="77"/>
      <c r="D57" s="77"/>
      <c r="E57" s="77"/>
      <c r="F57" s="77"/>
      <c r="G57" s="77"/>
      <c r="H57" s="77"/>
      <c r="I57" s="77"/>
      <c r="J57" s="77"/>
      <c r="K57" s="148"/>
    </row>
  </sheetData>
  <mergeCells count="14">
    <mergeCell ref="A5:A6"/>
    <mergeCell ref="B4:D4"/>
    <mergeCell ref="E4:G4"/>
    <mergeCell ref="A55:J55"/>
    <mergeCell ref="H4:J4"/>
    <mergeCell ref="B5:B6"/>
    <mergeCell ref="C5:C6"/>
    <mergeCell ref="D5:D6"/>
    <mergeCell ref="E5:E6"/>
    <mergeCell ref="F5:F6"/>
    <mergeCell ref="G5:G6"/>
    <mergeCell ref="H5:H6"/>
    <mergeCell ref="I5:I6"/>
    <mergeCell ref="J5:J6"/>
  </mergeCells>
  <pageMargins left="0.7" right="0.7" top="0.75" bottom="0.75" header="0.3" footer="0.3"/>
  <pageSetup paperSize="9" scale="70" orientation="portrait" r:id="rId1"/>
</worksheet>
</file>

<file path=xl/worksheets/sheet20.xml><?xml version="1.0" encoding="utf-8"?>
<worksheet xmlns="http://schemas.openxmlformats.org/spreadsheetml/2006/main" xmlns:r="http://schemas.openxmlformats.org/officeDocument/2006/relationships">
  <sheetPr codeName="Sheet20"/>
  <dimension ref="A1:M63"/>
  <sheetViews>
    <sheetView topLeftCell="A34" workbookViewId="0">
      <selection activeCell="A55" sqref="A55:J55"/>
    </sheetView>
  </sheetViews>
  <sheetFormatPr defaultRowHeight="12.75"/>
  <cols>
    <col min="1" max="1" width="21" customWidth="1"/>
    <col min="11" max="13" width="0" hidden="1" customWidth="1"/>
  </cols>
  <sheetData>
    <row r="1" spans="1:13">
      <c r="A1" s="126" t="s">
        <v>289</v>
      </c>
      <c r="B1" s="19"/>
      <c r="C1" s="19"/>
      <c r="D1" s="19"/>
      <c r="E1" s="19"/>
      <c r="F1" s="19"/>
      <c r="G1" s="19"/>
      <c r="H1" s="358"/>
      <c r="I1" s="358"/>
      <c r="J1" s="358"/>
      <c r="K1" s="358"/>
      <c r="L1" s="358"/>
      <c r="M1" s="358"/>
    </row>
    <row r="2" spans="1:13">
      <c r="A2" s="5"/>
      <c r="B2" s="358"/>
      <c r="C2" s="19"/>
      <c r="D2" s="19"/>
      <c r="E2" s="19"/>
      <c r="F2" s="19"/>
      <c r="G2" s="19"/>
      <c r="H2" s="358"/>
      <c r="I2" s="358"/>
      <c r="J2" s="358"/>
      <c r="K2" s="358"/>
      <c r="L2" s="358"/>
      <c r="M2" s="358"/>
    </row>
    <row r="3" spans="1:13" s="369" customFormat="1">
      <c r="A3" s="5"/>
      <c r="C3" s="19"/>
      <c r="D3" s="19"/>
      <c r="E3" s="19"/>
      <c r="F3" s="19"/>
      <c r="G3" s="19"/>
    </row>
    <row r="4" spans="1:13">
      <c r="A4" s="5"/>
      <c r="B4" s="403" t="s">
        <v>290</v>
      </c>
      <c r="C4" s="404"/>
      <c r="D4" s="404"/>
      <c r="E4" s="403" t="s">
        <v>291</v>
      </c>
      <c r="F4" s="404"/>
      <c r="G4" s="404"/>
      <c r="H4" s="403" t="s">
        <v>292</v>
      </c>
      <c r="I4" s="404"/>
      <c r="J4" s="406"/>
      <c r="K4" s="358"/>
      <c r="L4" s="358"/>
      <c r="M4" s="358"/>
    </row>
    <row r="5" spans="1:13" ht="14.25" customHeight="1">
      <c r="A5" s="401"/>
      <c r="B5" s="407" t="s">
        <v>342</v>
      </c>
      <c r="C5" s="407" t="s">
        <v>343</v>
      </c>
      <c r="D5" s="407" t="s">
        <v>275</v>
      </c>
      <c r="E5" s="407" t="s">
        <v>342</v>
      </c>
      <c r="F5" s="407" t="s">
        <v>343</v>
      </c>
      <c r="G5" s="407" t="s">
        <v>275</v>
      </c>
      <c r="H5" s="407" t="s">
        <v>342</v>
      </c>
      <c r="I5" s="407" t="s">
        <v>343</v>
      </c>
      <c r="J5" s="407" t="s">
        <v>275</v>
      </c>
      <c r="K5" s="19"/>
      <c r="L5" s="64"/>
      <c r="M5" s="358"/>
    </row>
    <row r="6" spans="1:13" ht="38.25" customHeight="1">
      <c r="A6" s="402"/>
      <c r="B6" s="408"/>
      <c r="C6" s="408"/>
      <c r="D6" s="408"/>
      <c r="E6" s="408"/>
      <c r="F6" s="408"/>
      <c r="G6" s="408"/>
      <c r="H6" s="408"/>
      <c r="I6" s="408"/>
      <c r="J6" s="408"/>
      <c r="K6" s="19"/>
      <c r="L6" s="64"/>
      <c r="M6" s="358"/>
    </row>
    <row r="7" spans="1:13" ht="11.25" customHeight="1">
      <c r="A7" s="150" t="s">
        <v>209</v>
      </c>
      <c r="B7" s="70"/>
      <c r="C7" s="71"/>
      <c r="D7" s="71"/>
      <c r="E7" s="70"/>
      <c r="F7" s="71"/>
      <c r="G7" s="71"/>
      <c r="H7" s="70"/>
      <c r="I7" s="71"/>
      <c r="J7" s="72"/>
      <c r="K7" s="19"/>
      <c r="L7" s="64"/>
      <c r="M7" s="358"/>
    </row>
    <row r="8" spans="1:13">
      <c r="A8" s="9" t="s">
        <v>212</v>
      </c>
      <c r="B8" s="73" t="s">
        <v>8</v>
      </c>
      <c r="C8" s="74" t="s">
        <v>8</v>
      </c>
      <c r="D8" s="74" t="s">
        <v>8</v>
      </c>
      <c r="E8" s="227" t="s">
        <v>8</v>
      </c>
      <c r="F8" s="228" t="s">
        <v>8</v>
      </c>
      <c r="G8" s="228" t="s">
        <v>8</v>
      </c>
      <c r="H8" s="73" t="s">
        <v>8</v>
      </c>
      <c r="I8" s="74" t="s">
        <v>8</v>
      </c>
      <c r="J8" s="75" t="s">
        <v>8</v>
      </c>
      <c r="K8" s="19"/>
      <c r="L8" s="358"/>
      <c r="M8" s="358"/>
    </row>
    <row r="9" spans="1:13">
      <c r="A9" s="9" t="s">
        <v>213</v>
      </c>
      <c r="B9" s="73">
        <v>36.6</v>
      </c>
      <c r="C9" s="74">
        <v>63.7</v>
      </c>
      <c r="D9" s="74">
        <v>80.400000000000006</v>
      </c>
      <c r="E9" s="227">
        <v>72.7</v>
      </c>
      <c r="F9" s="228">
        <v>81.8</v>
      </c>
      <c r="G9" s="228">
        <v>91.7</v>
      </c>
      <c r="H9" s="73">
        <v>67.900000000000006</v>
      </c>
      <c r="I9" s="74">
        <v>77.599999999999994</v>
      </c>
      <c r="J9" s="75">
        <v>88.5</v>
      </c>
      <c r="K9" s="19" t="s">
        <v>277</v>
      </c>
      <c r="L9" s="358"/>
      <c r="M9" s="358"/>
    </row>
    <row r="10" spans="1:13">
      <c r="A10" s="9" t="s">
        <v>214</v>
      </c>
      <c r="B10" s="73">
        <v>71.64</v>
      </c>
      <c r="C10" s="74">
        <v>90.710000000000008</v>
      </c>
      <c r="D10" s="74">
        <v>93.15</v>
      </c>
      <c r="E10" s="227">
        <v>89.47</v>
      </c>
      <c r="F10" s="228">
        <v>92.83</v>
      </c>
      <c r="G10" s="228">
        <v>93.45</v>
      </c>
      <c r="H10" s="73">
        <v>87.51</v>
      </c>
      <c r="I10" s="74">
        <v>92.34</v>
      </c>
      <c r="J10" s="75">
        <v>93.37</v>
      </c>
      <c r="K10" s="19" t="s">
        <v>277</v>
      </c>
      <c r="L10" s="358"/>
      <c r="M10" s="358"/>
    </row>
    <row r="11" spans="1:13">
      <c r="A11" s="9" t="s">
        <v>11</v>
      </c>
      <c r="B11" s="73">
        <v>41.079262</v>
      </c>
      <c r="C11" s="74">
        <v>55.069291999999997</v>
      </c>
      <c r="D11" s="74">
        <v>68.246020000000001</v>
      </c>
      <c r="E11" s="227">
        <v>77.184225999999995</v>
      </c>
      <c r="F11" s="228">
        <v>87.149242000000001</v>
      </c>
      <c r="G11" s="228">
        <v>90.287672000000001</v>
      </c>
      <c r="H11" s="73">
        <v>63.439748000000002</v>
      </c>
      <c r="I11" s="74">
        <v>72.352158000000003</v>
      </c>
      <c r="J11" s="75">
        <v>78.402322999999996</v>
      </c>
      <c r="K11" s="19"/>
      <c r="L11" s="358"/>
      <c r="M11" s="358"/>
    </row>
    <row r="12" spans="1:13">
      <c r="A12" s="9" t="s">
        <v>215</v>
      </c>
      <c r="B12" s="73" t="s">
        <v>8</v>
      </c>
      <c r="C12" s="74" t="s">
        <v>8</v>
      </c>
      <c r="D12" s="74" t="s">
        <v>8</v>
      </c>
      <c r="E12" s="227" t="s">
        <v>8</v>
      </c>
      <c r="F12" s="228" t="s">
        <v>8</v>
      </c>
      <c r="G12" s="228" t="s">
        <v>8</v>
      </c>
      <c r="H12" s="73" t="s">
        <v>8</v>
      </c>
      <c r="I12" s="74" t="s">
        <v>8</v>
      </c>
      <c r="J12" s="75" t="s">
        <v>8</v>
      </c>
      <c r="K12" s="19"/>
      <c r="L12" s="358"/>
      <c r="M12" s="358"/>
    </row>
    <row r="13" spans="1:13">
      <c r="A13" s="9" t="s">
        <v>216</v>
      </c>
      <c r="B13" s="73">
        <v>34.19</v>
      </c>
      <c r="C13" s="74">
        <v>46.910000000000004</v>
      </c>
      <c r="D13" s="74">
        <v>77.28</v>
      </c>
      <c r="E13" s="227">
        <v>46.97</v>
      </c>
      <c r="F13" s="228">
        <v>63.460000000000008</v>
      </c>
      <c r="G13" s="228">
        <v>82.38</v>
      </c>
      <c r="H13" s="73">
        <v>44.800000000000004</v>
      </c>
      <c r="I13" s="74">
        <v>59.64</v>
      </c>
      <c r="J13" s="75">
        <v>80.95</v>
      </c>
      <c r="K13" s="19" t="s">
        <v>277</v>
      </c>
      <c r="L13" s="358"/>
      <c r="M13" s="358"/>
    </row>
    <row r="14" spans="1:13">
      <c r="A14" s="9" t="s">
        <v>217</v>
      </c>
      <c r="B14" s="73">
        <v>70.97</v>
      </c>
      <c r="C14" s="74">
        <v>88.24</v>
      </c>
      <c r="D14" s="74">
        <v>94.15</v>
      </c>
      <c r="E14" s="227">
        <v>92.93</v>
      </c>
      <c r="F14" s="228">
        <v>94.62</v>
      </c>
      <c r="G14" s="228">
        <v>96.12</v>
      </c>
      <c r="H14" s="73">
        <v>90.759999999999991</v>
      </c>
      <c r="I14" s="74">
        <v>93.58</v>
      </c>
      <c r="J14" s="75">
        <v>95.740000000000009</v>
      </c>
      <c r="K14" s="19" t="s">
        <v>277</v>
      </c>
      <c r="L14" s="358"/>
      <c r="M14" s="358"/>
    </row>
    <row r="15" spans="1:13">
      <c r="A15" s="9" t="s">
        <v>218</v>
      </c>
      <c r="B15" s="73">
        <v>43.66</v>
      </c>
      <c r="C15" s="74">
        <v>56.100000000000009</v>
      </c>
      <c r="D15" s="74">
        <v>76.34</v>
      </c>
      <c r="E15" s="227">
        <v>53.59</v>
      </c>
      <c r="F15" s="228">
        <v>66.45</v>
      </c>
      <c r="G15" s="228">
        <v>84.69</v>
      </c>
      <c r="H15" s="73">
        <v>50.79</v>
      </c>
      <c r="I15" s="74">
        <v>64.27000000000001</v>
      </c>
      <c r="J15" s="75">
        <v>82.55</v>
      </c>
      <c r="K15" s="19" t="s">
        <v>277</v>
      </c>
      <c r="L15" s="358"/>
      <c r="M15" s="358"/>
    </row>
    <row r="16" spans="1:13">
      <c r="A16" s="9" t="s">
        <v>219</v>
      </c>
      <c r="B16" s="73">
        <v>47.06</v>
      </c>
      <c r="C16" s="74">
        <v>61.72</v>
      </c>
      <c r="D16" s="74">
        <v>86.14</v>
      </c>
      <c r="E16" s="227">
        <v>73.709999999999994</v>
      </c>
      <c r="F16" s="228">
        <v>80.73</v>
      </c>
      <c r="G16" s="228">
        <v>90.05</v>
      </c>
      <c r="H16" s="73">
        <v>71.66</v>
      </c>
      <c r="I16" s="74">
        <v>76.099999999999994</v>
      </c>
      <c r="J16" s="75">
        <v>88.98</v>
      </c>
      <c r="K16" s="19" t="s">
        <v>277</v>
      </c>
      <c r="L16" s="358"/>
      <c r="M16" s="358"/>
    </row>
    <row r="17" spans="1:13">
      <c r="A17" s="9" t="s">
        <v>17</v>
      </c>
      <c r="B17" s="73">
        <v>28.000000000000004</v>
      </c>
      <c r="C17" s="74">
        <v>53.349999999999994</v>
      </c>
      <c r="D17" s="74">
        <v>68.47</v>
      </c>
      <c r="E17" s="227">
        <v>72.3</v>
      </c>
      <c r="F17" s="228">
        <v>77.86</v>
      </c>
      <c r="G17" s="228">
        <v>84.76</v>
      </c>
      <c r="H17" s="73">
        <v>69.02000000000001</v>
      </c>
      <c r="I17" s="74">
        <v>73.760000000000005</v>
      </c>
      <c r="J17" s="75">
        <v>80.36999999999999</v>
      </c>
      <c r="K17" s="19" t="s">
        <v>277</v>
      </c>
      <c r="L17" s="358"/>
      <c r="M17" s="358"/>
    </row>
    <row r="18" spans="1:13">
      <c r="A18" s="9" t="s">
        <v>220</v>
      </c>
      <c r="B18" s="73">
        <v>44.74</v>
      </c>
      <c r="C18" s="74">
        <v>74.180000000000007</v>
      </c>
      <c r="D18" s="74">
        <v>94.31</v>
      </c>
      <c r="E18" s="227">
        <v>67.41</v>
      </c>
      <c r="F18" s="228">
        <v>81.710000000000008</v>
      </c>
      <c r="G18" s="228">
        <v>94.199999999999989</v>
      </c>
      <c r="H18" s="73">
        <v>62.01</v>
      </c>
      <c r="I18" s="74">
        <v>80.31</v>
      </c>
      <c r="J18" s="75">
        <v>94.22</v>
      </c>
      <c r="K18" s="19" t="s">
        <v>277</v>
      </c>
      <c r="L18" s="358"/>
      <c r="M18" s="358"/>
    </row>
    <row r="19" spans="1:13">
      <c r="A19" s="9" t="s">
        <v>221</v>
      </c>
      <c r="B19" s="73">
        <v>83.61</v>
      </c>
      <c r="C19" s="74">
        <v>86.509999999999991</v>
      </c>
      <c r="D19" s="74">
        <v>82.97</v>
      </c>
      <c r="E19" s="227">
        <v>91.02</v>
      </c>
      <c r="F19" s="228">
        <v>90.53</v>
      </c>
      <c r="G19" s="228">
        <v>89.72</v>
      </c>
      <c r="H19" s="73">
        <v>90.19</v>
      </c>
      <c r="I19" s="74">
        <v>89.5</v>
      </c>
      <c r="J19" s="75">
        <v>87.45</v>
      </c>
      <c r="K19" s="19" t="s">
        <v>277</v>
      </c>
      <c r="L19" s="358"/>
      <c r="M19" s="358"/>
    </row>
    <row r="20" spans="1:13">
      <c r="A20" s="9" t="s">
        <v>222</v>
      </c>
      <c r="B20" s="73">
        <v>70.179999999999993</v>
      </c>
      <c r="C20" s="74">
        <v>69.910000000000011</v>
      </c>
      <c r="D20" s="74">
        <v>81.72</v>
      </c>
      <c r="E20" s="227">
        <v>79.44</v>
      </c>
      <c r="F20" s="228">
        <v>79.11</v>
      </c>
      <c r="G20" s="228">
        <v>89.81</v>
      </c>
      <c r="H20" s="73">
        <v>77.64</v>
      </c>
      <c r="I20" s="74">
        <v>76.81</v>
      </c>
      <c r="J20" s="75">
        <v>87.14</v>
      </c>
      <c r="K20" s="19" t="s">
        <v>277</v>
      </c>
      <c r="L20" s="358"/>
      <c r="M20" s="358"/>
    </row>
    <row r="21" spans="1:13">
      <c r="A21" s="9" t="s">
        <v>223</v>
      </c>
      <c r="B21" s="73" t="s">
        <v>8</v>
      </c>
      <c r="C21" s="74" t="s">
        <v>8</v>
      </c>
      <c r="D21" s="74" t="s">
        <v>8</v>
      </c>
      <c r="E21" s="227" t="s">
        <v>8</v>
      </c>
      <c r="F21" s="228" t="s">
        <v>8</v>
      </c>
      <c r="G21" s="228" t="s">
        <v>8</v>
      </c>
      <c r="H21" s="73" t="s">
        <v>8</v>
      </c>
      <c r="I21" s="74" t="s">
        <v>8</v>
      </c>
      <c r="J21" s="75" t="s">
        <v>8</v>
      </c>
      <c r="K21" s="358"/>
      <c r="L21" s="358"/>
      <c r="M21" s="358"/>
    </row>
    <row r="22" spans="1:13">
      <c r="A22" s="9" t="s">
        <v>224</v>
      </c>
      <c r="B22" s="73">
        <v>58.3</v>
      </c>
      <c r="C22" s="74">
        <v>69.5</v>
      </c>
      <c r="D22" s="74">
        <v>59.3</v>
      </c>
      <c r="E22" s="227">
        <v>83.83</v>
      </c>
      <c r="F22" s="228">
        <v>87.77000000000001</v>
      </c>
      <c r="G22" s="228">
        <v>86.339999999999989</v>
      </c>
      <c r="H22" s="73">
        <v>81.28</v>
      </c>
      <c r="I22" s="74">
        <v>84.55</v>
      </c>
      <c r="J22" s="75">
        <v>77.86</v>
      </c>
      <c r="K22" s="19" t="s">
        <v>277</v>
      </c>
      <c r="L22" s="358"/>
      <c r="M22" s="358"/>
    </row>
    <row r="23" spans="1:13">
      <c r="A23" s="9" t="s">
        <v>225</v>
      </c>
      <c r="B23" s="73">
        <v>65.459999999999994</v>
      </c>
      <c r="C23" s="74">
        <v>65.180000000000007</v>
      </c>
      <c r="D23" s="74">
        <v>78.900000000000006</v>
      </c>
      <c r="E23" s="227">
        <v>79.83</v>
      </c>
      <c r="F23" s="228">
        <v>82.1</v>
      </c>
      <c r="G23" s="228">
        <v>87.94</v>
      </c>
      <c r="H23" s="73">
        <v>78.09</v>
      </c>
      <c r="I23" s="74">
        <v>77.239999999999995</v>
      </c>
      <c r="J23" s="75">
        <v>85.429999999999993</v>
      </c>
      <c r="K23" s="358"/>
      <c r="L23" s="358"/>
      <c r="M23" s="358"/>
    </row>
    <row r="24" spans="1:13">
      <c r="A24" s="9" t="s">
        <v>226</v>
      </c>
      <c r="B24" s="73" t="s">
        <v>8</v>
      </c>
      <c r="C24" s="74" t="s">
        <v>8</v>
      </c>
      <c r="D24" s="74" t="s">
        <v>8</v>
      </c>
      <c r="E24" s="227" t="s">
        <v>8</v>
      </c>
      <c r="F24" s="228" t="s">
        <v>8</v>
      </c>
      <c r="G24" s="228" t="s">
        <v>8</v>
      </c>
      <c r="H24" s="73" t="s">
        <v>8</v>
      </c>
      <c r="I24" s="74" t="s">
        <v>8</v>
      </c>
      <c r="J24" s="75" t="s">
        <v>8</v>
      </c>
      <c r="K24" s="19" t="s">
        <v>277</v>
      </c>
      <c r="L24" s="358"/>
      <c r="M24" s="358"/>
    </row>
    <row r="25" spans="1:13">
      <c r="A25" s="9" t="s">
        <v>227</v>
      </c>
      <c r="B25" s="73" t="s">
        <v>8</v>
      </c>
      <c r="C25" s="74" t="s">
        <v>8</v>
      </c>
      <c r="D25" s="74" t="s">
        <v>8</v>
      </c>
      <c r="E25" s="227" t="s">
        <v>8</v>
      </c>
      <c r="F25" s="228" t="s">
        <v>8</v>
      </c>
      <c r="G25" s="228" t="s">
        <v>8</v>
      </c>
      <c r="H25" s="73" t="s">
        <v>8</v>
      </c>
      <c r="I25" s="74" t="s">
        <v>8</v>
      </c>
      <c r="J25" s="75" t="s">
        <v>8</v>
      </c>
      <c r="K25" s="358"/>
      <c r="L25" s="358"/>
      <c r="M25" s="358"/>
    </row>
    <row r="26" spans="1:13">
      <c r="A26" s="9" t="s">
        <v>228</v>
      </c>
      <c r="B26" s="73" t="s">
        <v>8</v>
      </c>
      <c r="C26" s="74" t="s">
        <v>8</v>
      </c>
      <c r="D26" s="74" t="s">
        <v>8</v>
      </c>
      <c r="E26" s="227" t="s">
        <v>8</v>
      </c>
      <c r="F26" s="228" t="s">
        <v>8</v>
      </c>
      <c r="G26" s="228" t="s">
        <v>8</v>
      </c>
      <c r="H26" s="73" t="s">
        <v>8</v>
      </c>
      <c r="I26" s="74" t="s">
        <v>8</v>
      </c>
      <c r="J26" s="75" t="s">
        <v>8</v>
      </c>
      <c r="K26" s="19"/>
      <c r="L26" s="358"/>
      <c r="M26" s="358"/>
    </row>
    <row r="27" spans="1:13">
      <c r="A27" s="9" t="s">
        <v>27</v>
      </c>
      <c r="B27" s="73" t="s">
        <v>8</v>
      </c>
      <c r="C27" s="74" t="s">
        <v>8</v>
      </c>
      <c r="D27" s="74" t="s">
        <v>8</v>
      </c>
      <c r="E27" s="227" t="s">
        <v>8</v>
      </c>
      <c r="F27" s="228" t="s">
        <v>8</v>
      </c>
      <c r="G27" s="228" t="s">
        <v>8</v>
      </c>
      <c r="H27" s="73" t="s">
        <v>8</v>
      </c>
      <c r="I27" s="74" t="s">
        <v>8</v>
      </c>
      <c r="J27" s="75" t="s">
        <v>8</v>
      </c>
      <c r="K27" s="19" t="s">
        <v>277</v>
      </c>
      <c r="L27" s="358"/>
      <c r="M27" s="358"/>
    </row>
    <row r="28" spans="1:13">
      <c r="A28" s="9" t="s">
        <v>229</v>
      </c>
      <c r="B28" s="73" t="s">
        <v>8</v>
      </c>
      <c r="C28" s="74" t="s">
        <v>8</v>
      </c>
      <c r="D28" s="74" t="s">
        <v>8</v>
      </c>
      <c r="E28" s="227" t="s">
        <v>8</v>
      </c>
      <c r="F28" s="228" t="s">
        <v>8</v>
      </c>
      <c r="G28" s="228" t="s">
        <v>8</v>
      </c>
      <c r="H28" s="73" t="s">
        <v>8</v>
      </c>
      <c r="I28" s="74" t="s">
        <v>8</v>
      </c>
      <c r="J28" s="75" t="s">
        <v>8</v>
      </c>
      <c r="K28" s="358"/>
      <c r="L28" s="358"/>
      <c r="M28" s="358"/>
    </row>
    <row r="29" spans="1:13">
      <c r="A29" s="9" t="s">
        <v>230</v>
      </c>
      <c r="B29" s="73">
        <v>64.55</v>
      </c>
      <c r="C29" s="74">
        <v>80.47</v>
      </c>
      <c r="D29" s="74">
        <v>94.87</v>
      </c>
      <c r="E29" s="227">
        <v>78.33</v>
      </c>
      <c r="F29" s="228">
        <v>89.56</v>
      </c>
      <c r="G29" s="228">
        <v>94.31</v>
      </c>
      <c r="H29" s="73">
        <v>76.849999999999994</v>
      </c>
      <c r="I29" s="74">
        <v>87.82</v>
      </c>
      <c r="J29" s="75">
        <v>94.43</v>
      </c>
      <c r="K29" s="19" t="s">
        <v>277</v>
      </c>
      <c r="L29" s="358"/>
      <c r="M29" s="358"/>
    </row>
    <row r="30" spans="1:13">
      <c r="A30" s="9" t="s">
        <v>231</v>
      </c>
      <c r="B30" s="73" t="s">
        <v>8</v>
      </c>
      <c r="C30" s="74" t="s">
        <v>8</v>
      </c>
      <c r="D30" s="74" t="s">
        <v>8</v>
      </c>
      <c r="E30" s="227" t="s">
        <v>8</v>
      </c>
      <c r="F30" s="228" t="s">
        <v>8</v>
      </c>
      <c r="G30" s="228" t="s">
        <v>8</v>
      </c>
      <c r="H30" s="73" t="s">
        <v>8</v>
      </c>
      <c r="I30" s="74" t="s">
        <v>8</v>
      </c>
      <c r="J30" s="75" t="s">
        <v>8</v>
      </c>
      <c r="K30" s="358"/>
      <c r="L30" s="358"/>
      <c r="M30" s="358"/>
    </row>
    <row r="31" spans="1:13">
      <c r="A31" s="9" t="s">
        <v>232</v>
      </c>
      <c r="B31" s="73">
        <v>59.440000000000005</v>
      </c>
      <c r="C31" s="74">
        <v>67.39</v>
      </c>
      <c r="D31" s="74">
        <v>86.81</v>
      </c>
      <c r="E31" s="227">
        <v>78.069999999999993</v>
      </c>
      <c r="F31" s="228">
        <v>88.2</v>
      </c>
      <c r="G31" s="228">
        <v>93.93</v>
      </c>
      <c r="H31" s="73">
        <v>75.849999999999994</v>
      </c>
      <c r="I31" s="74">
        <v>84.2</v>
      </c>
      <c r="J31" s="75">
        <v>92</v>
      </c>
      <c r="K31" s="19"/>
      <c r="L31" s="358"/>
      <c r="M31" s="358"/>
    </row>
    <row r="32" spans="1:13">
      <c r="A32" s="9" t="s">
        <v>233</v>
      </c>
      <c r="B32" s="73">
        <v>40.64</v>
      </c>
      <c r="C32" s="74">
        <v>63.31</v>
      </c>
      <c r="D32" s="74">
        <v>79.100000000000009</v>
      </c>
      <c r="E32" s="227">
        <v>69.56</v>
      </c>
      <c r="F32" s="228">
        <v>77.59</v>
      </c>
      <c r="G32" s="228">
        <v>88.070000000000007</v>
      </c>
      <c r="H32" s="73">
        <v>65.08</v>
      </c>
      <c r="I32" s="74">
        <v>73.839999999999989</v>
      </c>
      <c r="J32" s="75">
        <v>84.2</v>
      </c>
      <c r="K32" s="19" t="s">
        <v>277</v>
      </c>
      <c r="L32" s="358"/>
      <c r="M32" s="358"/>
    </row>
    <row r="33" spans="1:13">
      <c r="A33" s="9" t="s">
        <v>33</v>
      </c>
      <c r="B33" s="73">
        <v>58.550000000000004</v>
      </c>
      <c r="C33" s="74">
        <v>66.900000000000006</v>
      </c>
      <c r="D33" s="74">
        <v>77.710000000000008</v>
      </c>
      <c r="E33" s="227">
        <v>75.09</v>
      </c>
      <c r="F33" s="228">
        <v>81.05</v>
      </c>
      <c r="G33" s="228">
        <v>85.33</v>
      </c>
      <c r="H33" s="73">
        <v>72.8</v>
      </c>
      <c r="I33" s="74">
        <v>76.2</v>
      </c>
      <c r="J33" s="75">
        <v>82.73</v>
      </c>
      <c r="K33" s="19" t="s">
        <v>277</v>
      </c>
      <c r="L33" s="358"/>
      <c r="M33" s="358"/>
    </row>
    <row r="34" spans="1:13">
      <c r="A34" s="9" t="s">
        <v>234</v>
      </c>
      <c r="B34" s="73">
        <v>68.33</v>
      </c>
      <c r="C34" s="74">
        <v>72.460000000000008</v>
      </c>
      <c r="D34" s="74">
        <v>80.2</v>
      </c>
      <c r="E34" s="227">
        <v>74.42</v>
      </c>
      <c r="F34" s="228">
        <v>82.240000000000009</v>
      </c>
      <c r="G34" s="228">
        <v>84.23</v>
      </c>
      <c r="H34" s="73">
        <v>74.06</v>
      </c>
      <c r="I34" s="74">
        <v>80.179999999999993</v>
      </c>
      <c r="J34" s="75">
        <v>82.92</v>
      </c>
      <c r="K34" s="19" t="s">
        <v>277</v>
      </c>
      <c r="L34" s="358"/>
      <c r="M34" s="358"/>
    </row>
    <row r="35" spans="1:13">
      <c r="A35" s="9" t="s">
        <v>235</v>
      </c>
      <c r="B35" s="73">
        <v>47.370000000000005</v>
      </c>
      <c r="C35" s="74">
        <v>56.81</v>
      </c>
      <c r="D35" s="74">
        <v>76.599999999999994</v>
      </c>
      <c r="E35" s="227">
        <v>73.7</v>
      </c>
      <c r="F35" s="228">
        <v>74.56</v>
      </c>
      <c r="G35" s="228">
        <v>85.99</v>
      </c>
      <c r="H35" s="73">
        <v>71.97</v>
      </c>
      <c r="I35" s="74">
        <v>69.740000000000009</v>
      </c>
      <c r="J35" s="75">
        <v>83.08</v>
      </c>
      <c r="K35" s="19" t="s">
        <v>277</v>
      </c>
      <c r="L35" s="358"/>
      <c r="M35" s="358"/>
    </row>
    <row r="36" spans="1:13">
      <c r="A36" s="9" t="s">
        <v>236</v>
      </c>
      <c r="B36" s="73">
        <v>70.760000000000005</v>
      </c>
      <c r="C36" s="74">
        <v>80.400000000000006</v>
      </c>
      <c r="D36" s="74">
        <v>82.16</v>
      </c>
      <c r="E36" s="227">
        <v>82.37</v>
      </c>
      <c r="F36" s="228">
        <v>86.98</v>
      </c>
      <c r="G36" s="228">
        <v>90.34</v>
      </c>
      <c r="H36" s="73">
        <v>80.45</v>
      </c>
      <c r="I36" s="74">
        <v>84.99</v>
      </c>
      <c r="J36" s="75">
        <v>87.51</v>
      </c>
      <c r="K36" s="19" t="s">
        <v>277</v>
      </c>
      <c r="L36" s="358"/>
      <c r="M36" s="358"/>
    </row>
    <row r="37" spans="1:13">
      <c r="A37" s="9" t="s">
        <v>237</v>
      </c>
      <c r="B37" s="73">
        <v>65.38000000000001</v>
      </c>
      <c r="C37" s="74">
        <v>85.84</v>
      </c>
      <c r="D37" s="74">
        <v>95.740000000000009</v>
      </c>
      <c r="E37" s="227">
        <v>90.89</v>
      </c>
      <c r="F37" s="228">
        <v>93.47999999999999</v>
      </c>
      <c r="G37" s="228">
        <v>96.899999999999991</v>
      </c>
      <c r="H37" s="73">
        <v>89.35</v>
      </c>
      <c r="I37" s="74">
        <v>91.3</v>
      </c>
      <c r="J37" s="75">
        <v>96.6</v>
      </c>
      <c r="K37" s="19" t="s">
        <v>277</v>
      </c>
      <c r="L37" s="358"/>
      <c r="M37" s="358"/>
    </row>
    <row r="38" spans="1:13">
      <c r="A38" s="9" t="s">
        <v>238</v>
      </c>
      <c r="B38" s="73">
        <v>18.96</v>
      </c>
      <c r="C38" s="74">
        <v>38.9</v>
      </c>
      <c r="D38" s="74">
        <v>59</v>
      </c>
      <c r="E38" s="227">
        <v>46.54</v>
      </c>
      <c r="F38" s="228">
        <v>64.86</v>
      </c>
      <c r="G38" s="228">
        <v>78.92</v>
      </c>
      <c r="H38" s="73">
        <v>42.83</v>
      </c>
      <c r="I38" s="74">
        <v>59.45</v>
      </c>
      <c r="J38" s="75">
        <v>74.97</v>
      </c>
      <c r="K38" s="19"/>
      <c r="L38" s="358"/>
      <c r="M38" s="358"/>
    </row>
    <row r="39" spans="1:13">
      <c r="A39" s="9" t="s">
        <v>239</v>
      </c>
      <c r="B39" s="73">
        <v>84.42</v>
      </c>
      <c r="C39" s="74">
        <v>84.1</v>
      </c>
      <c r="D39" s="74">
        <v>86.240000000000009</v>
      </c>
      <c r="E39" s="227">
        <v>94.64</v>
      </c>
      <c r="F39" s="228">
        <v>95.009999999999991</v>
      </c>
      <c r="G39" s="228">
        <v>90.710000000000008</v>
      </c>
      <c r="H39" s="73">
        <v>91.55</v>
      </c>
      <c r="I39" s="74">
        <v>89.67</v>
      </c>
      <c r="J39" s="75">
        <v>87.8</v>
      </c>
      <c r="K39" s="19"/>
      <c r="L39" s="358"/>
      <c r="M39" s="358"/>
    </row>
    <row r="40" spans="1:13">
      <c r="A40" s="9" t="s">
        <v>240</v>
      </c>
      <c r="B40" s="73">
        <v>35.020000000000003</v>
      </c>
      <c r="C40" s="74">
        <v>54.21</v>
      </c>
      <c r="D40" s="74">
        <v>67.14</v>
      </c>
      <c r="E40" s="227">
        <v>68.849999999999994</v>
      </c>
      <c r="F40" s="228">
        <v>74.039999999999992</v>
      </c>
      <c r="G40" s="228">
        <v>80.259999999999991</v>
      </c>
      <c r="H40" s="73">
        <v>63.6</v>
      </c>
      <c r="I40" s="74">
        <v>69.150000000000006</v>
      </c>
      <c r="J40" s="75">
        <v>77.31</v>
      </c>
      <c r="K40" s="19" t="s">
        <v>277</v>
      </c>
      <c r="L40" s="358"/>
      <c r="M40" s="358"/>
    </row>
    <row r="41" spans="1:13">
      <c r="A41" s="9" t="s">
        <v>241</v>
      </c>
      <c r="B41" s="73">
        <v>29.86</v>
      </c>
      <c r="C41" s="74">
        <v>57.95</v>
      </c>
      <c r="D41" s="74">
        <v>81.95</v>
      </c>
      <c r="E41" s="227">
        <v>51.29</v>
      </c>
      <c r="F41" s="228">
        <v>79.19</v>
      </c>
      <c r="G41" s="228">
        <v>91.45</v>
      </c>
      <c r="H41" s="73">
        <v>41.82</v>
      </c>
      <c r="I41" s="74">
        <v>69.459999999999994</v>
      </c>
      <c r="J41" s="75">
        <v>87.35</v>
      </c>
      <c r="K41" s="358"/>
      <c r="L41" s="358"/>
      <c r="M41" s="358"/>
    </row>
    <row r="42" spans="1:13">
      <c r="A42" s="9"/>
      <c r="B42" s="76"/>
      <c r="C42" s="77"/>
      <c r="D42" s="77"/>
      <c r="E42" s="229"/>
      <c r="F42" s="230"/>
      <c r="G42" s="230"/>
      <c r="H42" s="76"/>
      <c r="I42" s="77"/>
      <c r="J42" s="78"/>
      <c r="K42" s="19"/>
      <c r="L42" s="358"/>
      <c r="M42" s="358"/>
    </row>
    <row r="43" spans="1:13">
      <c r="A43" s="3" t="s">
        <v>242</v>
      </c>
      <c r="B43" s="79">
        <v>53.550770480000011</v>
      </c>
      <c r="C43" s="80">
        <v>67.592771679999998</v>
      </c>
      <c r="D43" s="80">
        <v>80.35584080000001</v>
      </c>
      <c r="E43" s="231">
        <v>74.565369040000007</v>
      </c>
      <c r="F43" s="232">
        <v>82.11516967999998</v>
      </c>
      <c r="G43" s="232">
        <v>88.875506879999989</v>
      </c>
      <c r="H43" s="79">
        <v>71.251989919999986</v>
      </c>
      <c r="I43" s="80">
        <v>78.162086320000014</v>
      </c>
      <c r="J43" s="81">
        <v>86.074492920000012</v>
      </c>
      <c r="K43" s="19"/>
      <c r="L43" s="358"/>
      <c r="M43" s="358"/>
    </row>
    <row r="44" spans="1:13">
      <c r="A44" s="3" t="s">
        <v>245</v>
      </c>
      <c r="B44" s="79">
        <v>55.237499999999997</v>
      </c>
      <c r="C44" s="80">
        <v>67.953750000000014</v>
      </c>
      <c r="D44" s="80">
        <v>81.736249999999998</v>
      </c>
      <c r="E44" s="231">
        <v>74.894375000000011</v>
      </c>
      <c r="F44" s="232">
        <v>81.555625000000006</v>
      </c>
      <c r="G44" s="232">
        <v>88.760000000000019</v>
      </c>
      <c r="H44" s="79">
        <v>72.311250000000001</v>
      </c>
      <c r="I44" s="80">
        <v>78.17625000000001</v>
      </c>
      <c r="J44" s="81">
        <v>86.526875000000004</v>
      </c>
      <c r="K44" s="19"/>
      <c r="L44" s="358"/>
      <c r="M44" s="358"/>
    </row>
    <row r="45" spans="1:13">
      <c r="A45" s="9"/>
      <c r="B45" s="76"/>
      <c r="C45" s="77"/>
      <c r="D45" s="77"/>
      <c r="E45" s="76"/>
      <c r="F45" s="77"/>
      <c r="G45" s="77"/>
      <c r="H45" s="76"/>
      <c r="I45" s="77"/>
      <c r="J45" s="78"/>
      <c r="K45" s="19">
        <v>21</v>
      </c>
      <c r="L45" s="358"/>
      <c r="M45" s="358"/>
    </row>
    <row r="46" spans="1:13">
      <c r="A46" s="14" t="s">
        <v>246</v>
      </c>
      <c r="B46" s="76"/>
      <c r="C46" s="77"/>
      <c r="D46" s="77"/>
      <c r="E46" s="76"/>
      <c r="F46" s="77"/>
      <c r="G46" s="77"/>
      <c r="H46" s="76"/>
      <c r="I46" s="77"/>
      <c r="J46" s="78"/>
      <c r="K46" s="19"/>
      <c r="L46" s="358"/>
      <c r="M46" s="358"/>
    </row>
    <row r="47" spans="1:13">
      <c r="A47" s="9" t="s">
        <v>247</v>
      </c>
      <c r="B47" s="73" t="s">
        <v>8</v>
      </c>
      <c r="C47" s="74" t="s">
        <v>8</v>
      </c>
      <c r="D47" s="74" t="s">
        <v>8</v>
      </c>
      <c r="E47" s="73" t="s">
        <v>8</v>
      </c>
      <c r="F47" s="74" t="s">
        <v>8</v>
      </c>
      <c r="G47" s="74" t="s">
        <v>8</v>
      </c>
      <c r="H47" s="73" t="s">
        <v>8</v>
      </c>
      <c r="I47" s="74" t="s">
        <v>8</v>
      </c>
      <c r="J47" s="75" t="s">
        <v>8</v>
      </c>
      <c r="K47" s="19"/>
      <c r="L47" s="358"/>
      <c r="M47" s="358"/>
    </row>
    <row r="48" spans="1:13">
      <c r="A48" s="9" t="s">
        <v>248</v>
      </c>
      <c r="B48" s="73">
        <v>91.0555830174509</v>
      </c>
      <c r="C48" s="74">
        <v>86.790780726600701</v>
      </c>
      <c r="D48" s="74">
        <v>93.124817447833607</v>
      </c>
      <c r="E48" s="73">
        <v>97.138214970222407</v>
      </c>
      <c r="F48" s="74">
        <v>100</v>
      </c>
      <c r="G48" s="74">
        <v>100</v>
      </c>
      <c r="H48" s="73">
        <v>92.481726643094404</v>
      </c>
      <c r="I48" s="74">
        <v>89.059763155727396</v>
      </c>
      <c r="J48" s="75">
        <v>93.138141948254898</v>
      </c>
      <c r="K48" s="19"/>
      <c r="L48" s="358"/>
      <c r="M48" s="358"/>
    </row>
    <row r="49" spans="1:13">
      <c r="A49" s="9" t="s">
        <v>249</v>
      </c>
      <c r="B49" s="73" t="s">
        <v>8</v>
      </c>
      <c r="C49" s="74" t="s">
        <v>8</v>
      </c>
      <c r="D49" s="74" t="s">
        <v>8</v>
      </c>
      <c r="E49" s="73" t="s">
        <v>8</v>
      </c>
      <c r="F49" s="74" t="s">
        <v>8</v>
      </c>
      <c r="G49" s="74" t="s">
        <v>8</v>
      </c>
      <c r="H49" s="73" t="s">
        <v>8</v>
      </c>
      <c r="I49" s="74" t="s">
        <v>8</v>
      </c>
      <c r="J49" s="75" t="s">
        <v>8</v>
      </c>
      <c r="K49" s="19"/>
      <c r="L49" s="358"/>
      <c r="M49" s="358"/>
    </row>
    <row r="50" spans="1:13">
      <c r="A50" s="9" t="s">
        <v>256</v>
      </c>
      <c r="B50" s="73" t="s">
        <v>8</v>
      </c>
      <c r="C50" s="74" t="s">
        <v>8</v>
      </c>
      <c r="D50" s="74" t="s">
        <v>8</v>
      </c>
      <c r="E50" s="73" t="s">
        <v>8</v>
      </c>
      <c r="F50" s="74" t="s">
        <v>8</v>
      </c>
      <c r="G50" s="74" t="s">
        <v>8</v>
      </c>
      <c r="H50" s="73" t="s">
        <v>8</v>
      </c>
      <c r="I50" s="74" t="s">
        <v>8</v>
      </c>
      <c r="J50" s="75" t="s">
        <v>8</v>
      </c>
      <c r="K50" s="19"/>
      <c r="L50" s="358"/>
      <c r="M50" s="358"/>
    </row>
    <row r="51" spans="1:13">
      <c r="A51" s="9" t="s">
        <v>270</v>
      </c>
      <c r="B51" s="73" t="s">
        <v>8</v>
      </c>
      <c r="C51" s="74" t="s">
        <v>8</v>
      </c>
      <c r="D51" s="74" t="s">
        <v>8</v>
      </c>
      <c r="E51" s="73" t="s">
        <v>8</v>
      </c>
      <c r="F51" s="74" t="s">
        <v>8</v>
      </c>
      <c r="G51" s="74" t="s">
        <v>8</v>
      </c>
      <c r="H51" s="73" t="s">
        <v>8</v>
      </c>
      <c r="I51" s="74" t="s">
        <v>8</v>
      </c>
      <c r="J51" s="75" t="s">
        <v>8</v>
      </c>
      <c r="K51" s="19"/>
      <c r="L51" s="358"/>
      <c r="M51" s="358"/>
    </row>
    <row r="52" spans="1:13">
      <c r="A52" s="9" t="s">
        <v>250</v>
      </c>
      <c r="B52" s="73">
        <v>46.11</v>
      </c>
      <c r="C52" s="74">
        <v>56.46</v>
      </c>
      <c r="D52" s="74">
        <v>59.74</v>
      </c>
      <c r="E52" s="73">
        <v>73.88</v>
      </c>
      <c r="F52" s="74">
        <v>72.08</v>
      </c>
      <c r="G52" s="74">
        <v>75.290000000000006</v>
      </c>
      <c r="H52" s="73">
        <v>67.100000000000009</v>
      </c>
      <c r="I52" s="74">
        <v>68.53</v>
      </c>
      <c r="J52" s="75">
        <v>71.179999999999993</v>
      </c>
      <c r="K52" s="19"/>
      <c r="L52" s="358"/>
      <c r="M52" s="358"/>
    </row>
    <row r="53" spans="1:13">
      <c r="A53" s="9" t="s">
        <v>271</v>
      </c>
      <c r="B53" s="73" t="s">
        <v>8</v>
      </c>
      <c r="C53" s="74" t="s">
        <v>8</v>
      </c>
      <c r="D53" s="74" t="s">
        <v>8</v>
      </c>
      <c r="E53" s="73" t="s">
        <v>8</v>
      </c>
      <c r="F53" s="74" t="s">
        <v>8</v>
      </c>
      <c r="G53" s="74" t="s">
        <v>8</v>
      </c>
      <c r="H53" s="73" t="s">
        <v>8</v>
      </c>
      <c r="I53" s="74" t="s">
        <v>8</v>
      </c>
      <c r="J53" s="75" t="s">
        <v>8</v>
      </c>
      <c r="K53" s="19"/>
      <c r="L53" s="358"/>
      <c r="M53" s="358"/>
    </row>
    <row r="54" spans="1:13">
      <c r="A54" s="15" t="s">
        <v>272</v>
      </c>
      <c r="B54" s="82" t="s">
        <v>8</v>
      </c>
      <c r="C54" s="83" t="s">
        <v>8</v>
      </c>
      <c r="D54" s="83" t="s">
        <v>8</v>
      </c>
      <c r="E54" s="82" t="s">
        <v>8</v>
      </c>
      <c r="F54" s="83" t="s">
        <v>8</v>
      </c>
      <c r="G54" s="83" t="s">
        <v>8</v>
      </c>
      <c r="H54" s="82" t="s">
        <v>8</v>
      </c>
      <c r="I54" s="83" t="s">
        <v>8</v>
      </c>
      <c r="J54" s="84" t="s">
        <v>8</v>
      </c>
      <c r="K54" s="19"/>
      <c r="L54" s="358"/>
      <c r="M54" s="358"/>
    </row>
    <row r="55" spans="1:13" ht="132" customHeight="1">
      <c r="A55" s="465" t="s">
        <v>357</v>
      </c>
      <c r="B55" s="412"/>
      <c r="C55" s="412"/>
      <c r="D55" s="412"/>
      <c r="E55" s="412"/>
      <c r="F55" s="412"/>
      <c r="G55" s="412"/>
      <c r="H55" s="412"/>
      <c r="I55" s="412"/>
      <c r="J55" s="412"/>
      <c r="K55" s="19"/>
      <c r="L55" s="358"/>
      <c r="M55" s="358"/>
    </row>
    <row r="56" spans="1:13" ht="11.25" customHeight="1">
      <c r="A56" s="410"/>
      <c r="B56" s="410"/>
      <c r="C56" s="410"/>
      <c r="D56" s="410"/>
      <c r="E56" s="410"/>
      <c r="F56" s="410"/>
      <c r="G56" s="410"/>
      <c r="H56" s="67"/>
      <c r="I56" s="68"/>
      <c r="J56" s="68"/>
      <c r="K56" s="19"/>
      <c r="L56" s="4"/>
      <c r="M56" s="4"/>
    </row>
    <row r="57" spans="1:13" ht="11.25" customHeight="1">
      <c r="A57" s="5"/>
      <c r="B57" s="67"/>
      <c r="C57" s="67"/>
      <c r="D57" s="67"/>
      <c r="E57" s="67"/>
      <c r="F57" s="67"/>
      <c r="G57" s="67"/>
      <c r="H57" s="67"/>
      <c r="I57" s="68"/>
      <c r="J57" s="68"/>
      <c r="K57" s="19"/>
      <c r="L57" s="4"/>
      <c r="M57" s="4"/>
    </row>
    <row r="58" spans="1:13" ht="12" customHeight="1">
      <c r="A58" s="358"/>
      <c r="B58" s="358"/>
      <c r="C58" s="358"/>
      <c r="D58" s="358"/>
      <c r="E58" s="358"/>
      <c r="F58" s="358"/>
      <c r="G58" s="358"/>
      <c r="H58" s="358"/>
      <c r="I58" s="358"/>
      <c r="J58" s="358"/>
      <c r="K58" s="19"/>
      <c r="L58" s="4"/>
      <c r="M58" s="4"/>
    </row>
    <row r="59" spans="1:13">
      <c r="A59" s="358"/>
      <c r="B59" s="358"/>
      <c r="C59" s="358"/>
      <c r="D59" s="358"/>
      <c r="E59" s="358"/>
      <c r="F59" s="358"/>
      <c r="G59" s="358"/>
      <c r="H59" s="358"/>
      <c r="I59" s="358"/>
      <c r="J59" s="358"/>
      <c r="K59" s="358"/>
      <c r="L59" s="358"/>
      <c r="M59" s="358"/>
    </row>
    <row r="60" spans="1:13">
      <c r="A60" s="358"/>
      <c r="B60" s="358"/>
      <c r="C60" s="358"/>
      <c r="D60" s="358"/>
      <c r="E60" s="358"/>
      <c r="F60" s="358"/>
      <c r="G60" s="358"/>
      <c r="H60" s="358"/>
      <c r="I60" s="358"/>
      <c r="J60" s="358"/>
      <c r="K60" s="358"/>
      <c r="L60" s="358"/>
      <c r="M60" s="358"/>
    </row>
    <row r="61" spans="1:13">
      <c r="A61" s="358"/>
      <c r="B61" s="358"/>
      <c r="C61" s="358"/>
      <c r="D61" s="358"/>
      <c r="E61" s="358"/>
      <c r="F61" s="358"/>
      <c r="G61" s="358"/>
      <c r="H61" s="358"/>
      <c r="I61" s="358"/>
      <c r="J61" s="358"/>
      <c r="K61" s="358"/>
      <c r="L61" s="358"/>
      <c r="M61" s="358"/>
    </row>
    <row r="62" spans="1:13">
      <c r="A62" s="358"/>
      <c r="B62" s="358"/>
      <c r="C62" s="358"/>
      <c r="D62" s="358"/>
      <c r="E62" s="358"/>
      <c r="F62" s="358"/>
      <c r="G62" s="358"/>
      <c r="H62" s="358"/>
      <c r="I62" s="358"/>
      <c r="J62" s="358"/>
      <c r="K62" s="358"/>
      <c r="L62" s="358"/>
      <c r="M62" s="358"/>
    </row>
    <row r="63" spans="1:13">
      <c r="A63" s="358"/>
      <c r="B63" s="358"/>
      <c r="C63" s="358"/>
      <c r="D63" s="358"/>
      <c r="E63" s="358"/>
      <c r="F63" s="358"/>
      <c r="G63" s="358"/>
      <c r="H63" s="358"/>
      <c r="I63" s="358"/>
      <c r="J63" s="358"/>
      <c r="K63" s="358"/>
      <c r="L63" s="358"/>
      <c r="M63" s="358"/>
    </row>
  </sheetData>
  <mergeCells count="15">
    <mergeCell ref="A55:J55"/>
    <mergeCell ref="A56:G56"/>
    <mergeCell ref="B4:D4"/>
    <mergeCell ref="E4:G4"/>
    <mergeCell ref="H4:J4"/>
    <mergeCell ref="A5:A6"/>
    <mergeCell ref="B5:B6"/>
    <mergeCell ref="C5:C6"/>
    <mergeCell ref="D5:D6"/>
    <mergeCell ref="E5:E6"/>
    <mergeCell ref="F5:F6"/>
    <mergeCell ref="G5:G6"/>
    <mergeCell ref="H5:H6"/>
    <mergeCell ref="I5:I6"/>
    <mergeCell ref="J5:J6"/>
  </mergeCells>
  <pageMargins left="0.7" right="0.7" top="0.75" bottom="0.75" header="0.3" footer="0.3"/>
  <pageSetup paperSize="9" scale="75" orientation="portrait" r:id="rId1"/>
  <customProperties>
    <customPr name="GUID" r:id="rId2"/>
  </customProperties>
</worksheet>
</file>

<file path=xl/worksheets/sheet21.xml><?xml version="1.0" encoding="utf-8"?>
<worksheet xmlns="http://schemas.openxmlformats.org/spreadsheetml/2006/main" xmlns:r="http://schemas.openxmlformats.org/officeDocument/2006/relationships">
  <sheetPr codeName="Sheet21">
    <pageSetUpPr fitToPage="1"/>
  </sheetPr>
  <dimension ref="A1:K62"/>
  <sheetViews>
    <sheetView topLeftCell="A27" workbookViewId="0">
      <selection activeCell="N39" sqref="N39"/>
    </sheetView>
  </sheetViews>
  <sheetFormatPr defaultRowHeight="12.75"/>
  <cols>
    <col min="1" max="2" width="19.5703125" customWidth="1"/>
    <col min="3" max="8" width="13.5703125" customWidth="1"/>
    <col min="9" max="9" width="0" hidden="1" customWidth="1"/>
  </cols>
  <sheetData>
    <row r="1" spans="1:11" ht="11.25" customHeight="1">
      <c r="A1" s="226" t="s">
        <v>332</v>
      </c>
      <c r="B1" s="226"/>
      <c r="C1" s="226"/>
      <c r="D1" s="226"/>
      <c r="E1" s="226"/>
      <c r="F1" s="226"/>
      <c r="G1" s="226"/>
      <c r="H1" s="226"/>
      <c r="I1" s="19"/>
      <c r="J1" s="4"/>
      <c r="K1" s="4"/>
    </row>
    <row r="2" spans="1:11" ht="11.25" customHeight="1">
      <c r="A2" s="359" t="s">
        <v>278</v>
      </c>
      <c r="B2" s="359"/>
      <c r="C2" s="19"/>
      <c r="D2" s="19"/>
      <c r="E2" s="19"/>
      <c r="F2" s="19"/>
      <c r="G2" s="19"/>
      <c r="H2" s="19"/>
      <c r="I2" s="19"/>
      <c r="J2" s="4"/>
      <c r="K2" s="4"/>
    </row>
    <row r="3" spans="1:11" ht="11.25" customHeight="1">
      <c r="A3" s="5"/>
      <c r="B3" s="5"/>
      <c r="C3" s="19"/>
      <c r="D3" s="19"/>
      <c r="E3" s="19"/>
      <c r="F3" s="19"/>
      <c r="G3" s="19"/>
      <c r="H3" s="19"/>
      <c r="I3" s="19"/>
      <c r="J3" s="4"/>
      <c r="K3" s="4"/>
    </row>
    <row r="4" spans="1:11" ht="11.25" customHeight="1">
      <c r="A4" s="359"/>
      <c r="B4" s="359"/>
      <c r="C4" s="16"/>
      <c r="D4" s="16"/>
      <c r="E4" s="16"/>
      <c r="F4" s="16"/>
      <c r="G4" s="16"/>
      <c r="H4" s="16"/>
      <c r="I4" s="19"/>
      <c r="J4" s="4"/>
      <c r="K4" s="4"/>
    </row>
    <row r="5" spans="1:11" ht="36" customHeight="1">
      <c r="A5" s="401"/>
      <c r="B5" s="418" t="s">
        <v>354</v>
      </c>
      <c r="C5" s="415" t="s">
        <v>344</v>
      </c>
      <c r="D5" s="416"/>
      <c r="E5" s="417"/>
      <c r="F5" s="415" t="s">
        <v>345</v>
      </c>
      <c r="G5" s="416"/>
      <c r="H5" s="417"/>
      <c r="I5" s="19"/>
      <c r="J5" s="4"/>
      <c r="K5" s="4"/>
    </row>
    <row r="6" spans="1:11" ht="84.75" customHeight="1">
      <c r="A6" s="414"/>
      <c r="B6" s="419"/>
      <c r="C6" s="2" t="s">
        <v>279</v>
      </c>
      <c r="D6" s="2" t="s">
        <v>280</v>
      </c>
      <c r="E6" s="2" t="s">
        <v>281</v>
      </c>
      <c r="F6" s="2" t="s">
        <v>279</v>
      </c>
      <c r="G6" s="2" t="s">
        <v>280</v>
      </c>
      <c r="H6" s="2" t="s">
        <v>281</v>
      </c>
      <c r="I6" s="19"/>
      <c r="J6" s="4"/>
      <c r="K6" s="4"/>
    </row>
    <row r="7" spans="1:11">
      <c r="A7" s="6" t="s">
        <v>209</v>
      </c>
      <c r="B7" s="6"/>
      <c r="C7" s="36"/>
      <c r="D7" s="36"/>
      <c r="E7" s="37"/>
      <c r="F7" s="36"/>
      <c r="G7" s="36"/>
      <c r="H7" s="37"/>
      <c r="I7" s="19"/>
      <c r="J7" s="42"/>
      <c r="K7" s="42"/>
    </row>
    <row r="8" spans="1:11" ht="11.25" customHeight="1">
      <c r="A8" s="9" t="s">
        <v>212</v>
      </c>
      <c r="B8" s="222" t="s">
        <v>8</v>
      </c>
      <c r="C8" s="17" t="s">
        <v>8</v>
      </c>
      <c r="D8" s="17" t="s">
        <v>8</v>
      </c>
      <c r="E8" s="18" t="s">
        <v>8</v>
      </c>
      <c r="F8" s="17" t="s">
        <v>8</v>
      </c>
      <c r="G8" s="17" t="s">
        <v>8</v>
      </c>
      <c r="H8" s="18" t="s">
        <v>8</v>
      </c>
      <c r="I8" s="19"/>
      <c r="J8" s="42"/>
      <c r="K8" s="42"/>
    </row>
    <row r="9" spans="1:11" ht="11.25" customHeight="1">
      <c r="A9" s="9" t="s">
        <v>213</v>
      </c>
      <c r="B9" s="222">
        <v>69.2</v>
      </c>
      <c r="C9" s="35">
        <v>17.2</v>
      </c>
      <c r="D9" s="35">
        <v>17.5</v>
      </c>
      <c r="E9" s="43">
        <v>16.600000000000001</v>
      </c>
      <c r="F9" s="17">
        <v>2.6</v>
      </c>
      <c r="G9" s="17">
        <v>2.8</v>
      </c>
      <c r="H9" s="18">
        <v>2.2999999999999998</v>
      </c>
      <c r="I9" s="19" t="s">
        <v>277</v>
      </c>
      <c r="J9" s="42"/>
      <c r="K9" s="42"/>
    </row>
    <row r="10" spans="1:11" ht="11.25" customHeight="1">
      <c r="A10" s="9" t="s">
        <v>214</v>
      </c>
      <c r="B10" s="222">
        <v>55.399059999999999</v>
      </c>
      <c r="C10" s="35">
        <v>10.100000000000001</v>
      </c>
      <c r="D10" s="35">
        <v>8.5</v>
      </c>
      <c r="E10" s="18">
        <v>7.8</v>
      </c>
      <c r="F10" s="35">
        <v>14.2</v>
      </c>
      <c r="G10" s="35">
        <v>13.100000000000001</v>
      </c>
      <c r="H10" s="43">
        <v>13</v>
      </c>
      <c r="I10" s="19" t="s">
        <v>277</v>
      </c>
      <c r="J10" s="46"/>
      <c r="K10" s="42"/>
    </row>
    <row r="11" spans="1:11" ht="11.25" customHeight="1">
      <c r="A11" s="9" t="s">
        <v>11</v>
      </c>
      <c r="B11" s="222" t="s">
        <v>8</v>
      </c>
      <c r="C11" s="17" t="s">
        <v>8</v>
      </c>
      <c r="D11" s="17" t="s">
        <v>8</v>
      </c>
      <c r="E11" s="18" t="s">
        <v>8</v>
      </c>
      <c r="F11" s="17" t="s">
        <v>8</v>
      </c>
      <c r="G11" s="17" t="s">
        <v>8</v>
      </c>
      <c r="H11" s="18" t="s">
        <v>8</v>
      </c>
      <c r="I11" s="19"/>
      <c r="J11" s="42"/>
      <c r="K11" s="42"/>
    </row>
    <row r="12" spans="1:11" ht="11.25" customHeight="1">
      <c r="A12" s="9" t="s">
        <v>215</v>
      </c>
      <c r="B12" s="222"/>
      <c r="C12" s="17" t="s">
        <v>8</v>
      </c>
      <c r="D12" s="17" t="s">
        <v>8</v>
      </c>
      <c r="E12" s="18" t="s">
        <v>8</v>
      </c>
      <c r="F12" s="17" t="s">
        <v>8</v>
      </c>
      <c r="G12" s="17" t="s">
        <v>8</v>
      </c>
      <c r="H12" s="18" t="s">
        <v>8</v>
      </c>
      <c r="I12" s="19"/>
      <c r="J12" s="42"/>
      <c r="K12" s="42"/>
    </row>
    <row r="13" spans="1:11" ht="11.25" customHeight="1">
      <c r="A13" s="9" t="s">
        <v>216</v>
      </c>
      <c r="B13" s="222">
        <v>58.22822</v>
      </c>
      <c r="C13" s="35">
        <v>19</v>
      </c>
      <c r="D13" s="35">
        <v>19.5</v>
      </c>
      <c r="E13" s="43">
        <v>15.7</v>
      </c>
      <c r="F13" s="35">
        <v>9.3000000000000007</v>
      </c>
      <c r="G13" s="35">
        <v>8.4</v>
      </c>
      <c r="H13" s="18">
        <v>5.6000000000000005</v>
      </c>
      <c r="I13" s="19" t="s">
        <v>277</v>
      </c>
      <c r="J13" s="42"/>
      <c r="K13" s="42"/>
    </row>
    <row r="14" spans="1:11" ht="11.25" customHeight="1">
      <c r="A14" s="9" t="s">
        <v>217</v>
      </c>
      <c r="B14" s="222">
        <v>67.197450000000003</v>
      </c>
      <c r="C14" s="17">
        <v>3.6999999999999997</v>
      </c>
      <c r="D14" s="17">
        <v>3.9</v>
      </c>
      <c r="E14" s="18">
        <v>3</v>
      </c>
      <c r="F14" s="35">
        <v>8.7999999999999989</v>
      </c>
      <c r="G14" s="35">
        <v>7.7</v>
      </c>
      <c r="H14" s="18">
        <v>5.5</v>
      </c>
      <c r="I14" s="19" t="s">
        <v>277</v>
      </c>
      <c r="J14" s="42"/>
      <c r="K14" s="42"/>
    </row>
    <row r="15" spans="1:11" ht="11.25" customHeight="1">
      <c r="A15" s="9" t="s">
        <v>218</v>
      </c>
      <c r="B15" s="222">
        <v>44.44444</v>
      </c>
      <c r="C15" s="35">
        <v>18.099999999999998</v>
      </c>
      <c r="D15" s="35">
        <v>17.2</v>
      </c>
      <c r="E15" s="43">
        <v>15.8</v>
      </c>
      <c r="F15" s="35">
        <v>14.899999999999999</v>
      </c>
      <c r="G15" s="35">
        <v>15.299999999999999</v>
      </c>
      <c r="H15" s="43">
        <v>12.5</v>
      </c>
      <c r="I15" s="19" t="s">
        <v>277</v>
      </c>
      <c r="J15" s="42"/>
      <c r="K15" s="42"/>
    </row>
    <row r="16" spans="1:11" ht="11.25" customHeight="1">
      <c r="A16" s="9" t="s">
        <v>219</v>
      </c>
      <c r="B16" s="222">
        <v>51.293100000000003</v>
      </c>
      <c r="C16" s="17">
        <v>4.7</v>
      </c>
      <c r="D16" s="17">
        <v>6.4</v>
      </c>
      <c r="E16" s="18">
        <v>5.0999999999999996</v>
      </c>
      <c r="F16" s="35">
        <v>12.7</v>
      </c>
      <c r="G16" s="35">
        <v>13</v>
      </c>
      <c r="H16" s="43">
        <v>10.199999999999999</v>
      </c>
      <c r="I16" s="19" t="s">
        <v>277</v>
      </c>
      <c r="J16" s="42"/>
      <c r="K16" s="42"/>
    </row>
    <row r="17" spans="1:11" ht="11.25" customHeight="1">
      <c r="A17" s="9" t="s">
        <v>17</v>
      </c>
      <c r="B17" s="222">
        <v>83.894970000000001</v>
      </c>
      <c r="C17" s="35">
        <v>14.099999999999998</v>
      </c>
      <c r="D17" s="35">
        <v>15.1</v>
      </c>
      <c r="E17" s="43">
        <v>10.299999999999999</v>
      </c>
      <c r="F17" s="17">
        <v>-4.0999999999999996</v>
      </c>
      <c r="G17" s="17">
        <v>-3.5</v>
      </c>
      <c r="H17" s="43">
        <v>-8.5</v>
      </c>
      <c r="I17" s="19" t="s">
        <v>277</v>
      </c>
      <c r="J17" s="42"/>
      <c r="K17" s="42"/>
    </row>
    <row r="18" spans="1:11" ht="11.25" customHeight="1">
      <c r="A18" s="9" t="s">
        <v>220</v>
      </c>
      <c r="B18" s="222">
        <v>58.165640000000003</v>
      </c>
      <c r="C18" s="17">
        <v>-0.5</v>
      </c>
      <c r="D18" s="17">
        <v>0.3</v>
      </c>
      <c r="E18" s="18">
        <v>-1.7999999999999998</v>
      </c>
      <c r="F18" s="35">
        <v>6</v>
      </c>
      <c r="G18" s="35">
        <v>6.6000000000000005</v>
      </c>
      <c r="H18" s="18">
        <v>3.8</v>
      </c>
      <c r="I18" s="19" t="s">
        <v>277</v>
      </c>
      <c r="J18" s="42"/>
      <c r="K18" s="42"/>
    </row>
    <row r="19" spans="1:11" ht="11.25" customHeight="1">
      <c r="A19" s="9" t="s">
        <v>221</v>
      </c>
      <c r="B19" s="222" t="s">
        <v>8</v>
      </c>
      <c r="C19" s="17" t="s">
        <v>8</v>
      </c>
      <c r="D19" s="17" t="s">
        <v>8</v>
      </c>
      <c r="E19" s="18" t="s">
        <v>8</v>
      </c>
      <c r="F19" s="17" t="s">
        <v>8</v>
      </c>
      <c r="G19" s="17" t="s">
        <v>8</v>
      </c>
      <c r="H19" s="18" t="s">
        <v>8</v>
      </c>
      <c r="I19" s="19" t="s">
        <v>277</v>
      </c>
      <c r="J19" s="42"/>
      <c r="K19" s="42"/>
    </row>
    <row r="20" spans="1:11" ht="11.25" customHeight="1">
      <c r="A20" s="9" t="s">
        <v>222</v>
      </c>
      <c r="B20" s="222">
        <v>47.739730000000002</v>
      </c>
      <c r="C20" s="35">
        <v>21.6</v>
      </c>
      <c r="D20" s="35">
        <v>19</v>
      </c>
      <c r="E20" s="43">
        <v>15.8</v>
      </c>
      <c r="F20" s="35">
        <v>9.6</v>
      </c>
      <c r="G20" s="35">
        <v>9.4</v>
      </c>
      <c r="H20" s="18">
        <v>6.5</v>
      </c>
      <c r="I20" s="19" t="s">
        <v>277</v>
      </c>
      <c r="J20" s="42"/>
      <c r="K20" s="42"/>
    </row>
    <row r="21" spans="1:11" ht="11.25" customHeight="1">
      <c r="A21" s="9" t="s">
        <v>223</v>
      </c>
      <c r="B21" s="222" t="s">
        <v>8</v>
      </c>
      <c r="C21" s="17" t="s">
        <v>8</v>
      </c>
      <c r="D21" s="17" t="s">
        <v>8</v>
      </c>
      <c r="E21" s="18" t="s">
        <v>8</v>
      </c>
      <c r="F21" s="17" t="s">
        <v>8</v>
      </c>
      <c r="G21" s="17" t="s">
        <v>8</v>
      </c>
      <c r="H21" s="18" t="s">
        <v>8</v>
      </c>
      <c r="I21" s="19"/>
      <c r="J21" s="42"/>
      <c r="K21" s="42"/>
    </row>
    <row r="22" spans="1:11" ht="11.25" customHeight="1">
      <c r="A22" s="9" t="s">
        <v>224</v>
      </c>
      <c r="B22" s="222" t="s">
        <v>8</v>
      </c>
      <c r="C22" s="17" t="s">
        <v>8</v>
      </c>
      <c r="D22" s="17" t="s">
        <v>8</v>
      </c>
      <c r="E22" s="18" t="s">
        <v>8</v>
      </c>
      <c r="F22" s="17" t="s">
        <v>8</v>
      </c>
      <c r="G22" s="17" t="s">
        <v>8</v>
      </c>
      <c r="H22" s="18" t="s">
        <v>8</v>
      </c>
      <c r="I22" s="19" t="s">
        <v>277</v>
      </c>
      <c r="J22" s="42"/>
      <c r="K22" s="42"/>
    </row>
    <row r="23" spans="1:11" ht="11.25" customHeight="1">
      <c r="A23" s="9" t="s">
        <v>225</v>
      </c>
      <c r="B23" s="222">
        <v>59.397239999999996</v>
      </c>
      <c r="C23" s="17">
        <v>1.6</v>
      </c>
      <c r="D23" s="17">
        <v>0.4</v>
      </c>
      <c r="E23" s="18">
        <v>0.1</v>
      </c>
      <c r="F23" s="35">
        <v>6</v>
      </c>
      <c r="G23" s="35">
        <v>5.7</v>
      </c>
      <c r="H23" s="18">
        <v>5.2</v>
      </c>
      <c r="I23" s="19"/>
      <c r="J23" s="42"/>
      <c r="K23" s="42"/>
    </row>
    <row r="24" spans="1:11" ht="11.25" customHeight="1">
      <c r="A24" s="9" t="s">
        <v>226</v>
      </c>
      <c r="B24" s="222" t="s">
        <v>8</v>
      </c>
      <c r="C24" s="17" t="s">
        <v>8</v>
      </c>
      <c r="D24" s="17" t="s">
        <v>8</v>
      </c>
      <c r="E24" s="18" t="s">
        <v>8</v>
      </c>
      <c r="F24" s="17" t="s">
        <v>8</v>
      </c>
      <c r="G24" s="17" t="s">
        <v>8</v>
      </c>
      <c r="H24" s="18" t="s">
        <v>8</v>
      </c>
      <c r="I24" s="19" t="s">
        <v>277</v>
      </c>
      <c r="J24" s="42"/>
      <c r="K24" s="42"/>
    </row>
    <row r="25" spans="1:11" ht="11.25" customHeight="1">
      <c r="A25" s="9" t="s">
        <v>227</v>
      </c>
      <c r="B25" s="222" t="s">
        <v>8</v>
      </c>
      <c r="C25" s="17" t="s">
        <v>8</v>
      </c>
      <c r="D25" s="17" t="s">
        <v>8</v>
      </c>
      <c r="E25" s="18" t="s">
        <v>8</v>
      </c>
      <c r="F25" s="17" t="s">
        <v>8</v>
      </c>
      <c r="G25" s="17" t="s">
        <v>8</v>
      </c>
      <c r="H25" s="18" t="s">
        <v>8</v>
      </c>
      <c r="I25" s="19"/>
      <c r="J25" s="42"/>
      <c r="K25" s="42"/>
    </row>
    <row r="26" spans="1:11" ht="11.25" customHeight="1">
      <c r="A26" s="9" t="s">
        <v>228</v>
      </c>
      <c r="B26" s="222" t="s">
        <v>8</v>
      </c>
      <c r="C26" s="17" t="s">
        <v>8</v>
      </c>
      <c r="D26" s="17" t="s">
        <v>8</v>
      </c>
      <c r="E26" s="18" t="s">
        <v>8</v>
      </c>
      <c r="F26" s="17" t="s">
        <v>8</v>
      </c>
      <c r="G26" s="17" t="s">
        <v>8</v>
      </c>
      <c r="H26" s="18" t="s">
        <v>8</v>
      </c>
      <c r="I26" s="19"/>
      <c r="J26" s="42"/>
      <c r="K26" s="42"/>
    </row>
    <row r="27" spans="1:11" ht="11.25" customHeight="1">
      <c r="A27" s="9" t="s">
        <v>27</v>
      </c>
      <c r="B27" s="222" t="s">
        <v>8</v>
      </c>
      <c r="C27" s="17" t="s">
        <v>8</v>
      </c>
      <c r="D27" s="17" t="s">
        <v>8</v>
      </c>
      <c r="E27" s="18" t="s">
        <v>8</v>
      </c>
      <c r="F27" s="17" t="s">
        <v>8</v>
      </c>
      <c r="G27" s="17" t="s">
        <v>8</v>
      </c>
      <c r="H27" s="18" t="s">
        <v>8</v>
      </c>
      <c r="I27" s="19" t="s">
        <v>277</v>
      </c>
      <c r="J27" s="42"/>
      <c r="K27" s="42"/>
    </row>
    <row r="28" spans="1:11" ht="11.25" customHeight="1">
      <c r="A28" s="9" t="s">
        <v>229</v>
      </c>
      <c r="B28" s="222" t="s">
        <v>8</v>
      </c>
      <c r="C28" s="17" t="s">
        <v>8</v>
      </c>
      <c r="D28" s="17" t="s">
        <v>8</v>
      </c>
      <c r="E28" s="18" t="s">
        <v>8</v>
      </c>
      <c r="F28" s="17" t="s">
        <v>8</v>
      </c>
      <c r="G28" s="17" t="s">
        <v>8</v>
      </c>
      <c r="H28" s="18" t="s">
        <v>8</v>
      </c>
      <c r="I28" s="19"/>
      <c r="J28" s="42"/>
      <c r="K28" s="42"/>
    </row>
    <row r="29" spans="1:11" ht="11.25" customHeight="1">
      <c r="A29" s="9" t="s">
        <v>230</v>
      </c>
      <c r="B29" s="222">
        <v>67.263840000000002</v>
      </c>
      <c r="C29" s="35">
        <v>10.100000000000001</v>
      </c>
      <c r="D29" s="35">
        <v>10.299999999999999</v>
      </c>
      <c r="E29" s="43">
        <v>9.7000000000000011</v>
      </c>
      <c r="F29" s="17">
        <v>5.6000000000000005</v>
      </c>
      <c r="G29" s="17">
        <v>5.8000000000000007</v>
      </c>
      <c r="H29" s="18">
        <v>4.5</v>
      </c>
      <c r="I29" s="19" t="s">
        <v>277</v>
      </c>
      <c r="J29" s="42"/>
      <c r="K29" s="42"/>
    </row>
    <row r="30" spans="1:11" ht="11.25" customHeight="1">
      <c r="A30" s="9" t="s">
        <v>231</v>
      </c>
      <c r="B30" s="222" t="s">
        <v>8</v>
      </c>
      <c r="C30" s="17" t="s">
        <v>8</v>
      </c>
      <c r="D30" s="17" t="s">
        <v>8</v>
      </c>
      <c r="E30" s="18" t="s">
        <v>8</v>
      </c>
      <c r="F30" s="17" t="s">
        <v>8</v>
      </c>
      <c r="G30" s="17" t="s">
        <v>8</v>
      </c>
      <c r="H30" s="18" t="s">
        <v>8</v>
      </c>
      <c r="I30" s="19"/>
      <c r="J30" s="42"/>
      <c r="K30" s="42"/>
    </row>
    <row r="31" spans="1:11" ht="11.25" customHeight="1">
      <c r="A31" s="9" t="s">
        <v>232</v>
      </c>
      <c r="B31" s="222">
        <v>77.315700000000007</v>
      </c>
      <c r="C31" s="35">
        <v>13.700000000000001</v>
      </c>
      <c r="D31" s="35">
        <v>14.499999999999998</v>
      </c>
      <c r="E31" s="43">
        <v>12.9</v>
      </c>
      <c r="F31" s="17">
        <v>0.6</v>
      </c>
      <c r="G31" s="17">
        <v>0.2</v>
      </c>
      <c r="H31" s="18">
        <v>-2.1</v>
      </c>
      <c r="I31" s="19"/>
      <c r="J31" s="42"/>
      <c r="K31" s="42"/>
    </row>
    <row r="32" spans="1:11" ht="11.25" customHeight="1">
      <c r="A32" s="9" t="s">
        <v>233</v>
      </c>
      <c r="B32" s="222">
        <v>60.144979999999997</v>
      </c>
      <c r="C32" s="17">
        <v>6</v>
      </c>
      <c r="D32" s="17">
        <v>5.8000000000000007</v>
      </c>
      <c r="E32" s="18">
        <v>4.5</v>
      </c>
      <c r="F32" s="17">
        <v>1.7000000000000002</v>
      </c>
      <c r="G32" s="17">
        <v>1.3</v>
      </c>
      <c r="H32" s="18">
        <v>-0.1</v>
      </c>
      <c r="I32" s="19" t="s">
        <v>277</v>
      </c>
      <c r="J32" s="42"/>
      <c r="K32" s="42"/>
    </row>
    <row r="33" spans="1:11" ht="11.25" customHeight="1">
      <c r="A33" s="9" t="s">
        <v>33</v>
      </c>
      <c r="B33" s="222">
        <v>76.779089999999997</v>
      </c>
      <c r="C33" s="35">
        <v>17.2</v>
      </c>
      <c r="D33" s="35">
        <v>15</v>
      </c>
      <c r="E33" s="43">
        <v>15</v>
      </c>
      <c r="F33" s="17">
        <v>5.2</v>
      </c>
      <c r="G33" s="17">
        <v>5.5</v>
      </c>
      <c r="H33" s="18">
        <v>5.5</v>
      </c>
      <c r="I33" s="19" t="s">
        <v>277</v>
      </c>
      <c r="J33" s="42"/>
      <c r="K33" s="42"/>
    </row>
    <row r="34" spans="1:11" ht="11.25" customHeight="1">
      <c r="A34" s="9" t="s">
        <v>234</v>
      </c>
      <c r="B34" s="222" t="s">
        <v>8</v>
      </c>
      <c r="C34" s="17" t="s">
        <v>8</v>
      </c>
      <c r="D34" s="17" t="s">
        <v>8</v>
      </c>
      <c r="E34" s="18" t="s">
        <v>8</v>
      </c>
      <c r="F34" s="17" t="s">
        <v>8</v>
      </c>
      <c r="G34" s="17" t="s">
        <v>8</v>
      </c>
      <c r="H34" s="18" t="s">
        <v>8</v>
      </c>
      <c r="I34" s="19" t="s">
        <v>277</v>
      </c>
      <c r="J34" s="42"/>
      <c r="K34" s="42"/>
    </row>
    <row r="35" spans="1:11" ht="11.25" customHeight="1">
      <c r="A35" s="9" t="s">
        <v>235</v>
      </c>
      <c r="B35" s="222">
        <v>59.108530000000002</v>
      </c>
      <c r="C35" s="17" t="s">
        <v>8</v>
      </c>
      <c r="D35" s="17" t="s">
        <v>8</v>
      </c>
      <c r="E35" s="18" t="s">
        <v>8</v>
      </c>
      <c r="F35" s="17" t="s">
        <v>8</v>
      </c>
      <c r="G35" s="17" t="s">
        <v>8</v>
      </c>
      <c r="H35" s="18" t="s">
        <v>8</v>
      </c>
      <c r="I35" s="19" t="s">
        <v>277</v>
      </c>
      <c r="J35" s="42"/>
      <c r="K35" s="42"/>
    </row>
    <row r="36" spans="1:11" ht="11.25" customHeight="1">
      <c r="A36" s="9" t="s">
        <v>236</v>
      </c>
      <c r="B36" s="222">
        <v>71.514650000000003</v>
      </c>
      <c r="C36" s="35">
        <v>13.8</v>
      </c>
      <c r="D36" s="35">
        <v>12.2</v>
      </c>
      <c r="E36" s="43">
        <v>10</v>
      </c>
      <c r="F36" s="17">
        <v>6.5</v>
      </c>
      <c r="G36" s="17">
        <v>6.4</v>
      </c>
      <c r="H36" s="18">
        <v>4</v>
      </c>
      <c r="I36" s="19" t="s">
        <v>277</v>
      </c>
      <c r="J36" s="42"/>
      <c r="K36" s="42"/>
    </row>
    <row r="37" spans="1:11" ht="11.25" customHeight="1">
      <c r="A37" s="9" t="s">
        <v>237</v>
      </c>
      <c r="B37" s="222">
        <v>65.765770000000003</v>
      </c>
      <c r="C37" s="17">
        <v>9.3000000000000007</v>
      </c>
      <c r="D37" s="17">
        <v>9.5</v>
      </c>
      <c r="E37" s="18">
        <v>6.9</v>
      </c>
      <c r="F37" s="17">
        <v>6.5</v>
      </c>
      <c r="G37" s="35">
        <v>7.1999999999999993</v>
      </c>
      <c r="H37" s="18">
        <v>3.8</v>
      </c>
      <c r="I37" s="19" t="s">
        <v>277</v>
      </c>
      <c r="J37" s="42"/>
      <c r="K37" s="42"/>
    </row>
    <row r="38" spans="1:11" ht="11.25" customHeight="1">
      <c r="A38" s="9" t="s">
        <v>238</v>
      </c>
      <c r="B38" s="222">
        <v>56.892780000000002</v>
      </c>
      <c r="C38" s="17">
        <v>1.2</v>
      </c>
      <c r="D38" s="17">
        <v>1.3</v>
      </c>
      <c r="E38" s="18">
        <v>0.5</v>
      </c>
      <c r="F38" s="17">
        <v>6</v>
      </c>
      <c r="G38" s="17">
        <v>6.2</v>
      </c>
      <c r="H38" s="18">
        <v>5.7</v>
      </c>
      <c r="I38" s="19"/>
      <c r="J38" s="42"/>
      <c r="K38" s="42"/>
    </row>
    <row r="39" spans="1:11" ht="11.25" customHeight="1">
      <c r="A39" s="9" t="s">
        <v>239</v>
      </c>
      <c r="B39" s="222" t="s">
        <v>8</v>
      </c>
      <c r="C39" s="17" t="s">
        <v>8</v>
      </c>
      <c r="D39" s="17" t="s">
        <v>8</v>
      </c>
      <c r="E39" s="18" t="s">
        <v>8</v>
      </c>
      <c r="F39" s="17" t="s">
        <v>8</v>
      </c>
      <c r="G39" s="17" t="s">
        <v>8</v>
      </c>
      <c r="H39" s="18" t="s">
        <v>8</v>
      </c>
      <c r="I39" s="19"/>
      <c r="J39" s="42"/>
      <c r="K39" s="42"/>
    </row>
    <row r="40" spans="1:11" ht="11.25" customHeight="1">
      <c r="A40" s="9" t="s">
        <v>240</v>
      </c>
      <c r="B40" s="222">
        <v>56.769060000000003</v>
      </c>
      <c r="C40" s="17">
        <v>-1.1000000000000001</v>
      </c>
      <c r="D40" s="17">
        <v>-0.7</v>
      </c>
      <c r="E40" s="18">
        <v>-2.6</v>
      </c>
      <c r="F40" s="35">
        <v>6.9</v>
      </c>
      <c r="G40" s="35">
        <v>6.9</v>
      </c>
      <c r="H40" s="18">
        <v>3.2</v>
      </c>
      <c r="I40" s="19" t="s">
        <v>277</v>
      </c>
      <c r="J40" s="42"/>
      <c r="K40" s="42"/>
    </row>
    <row r="41" spans="1:11" ht="11.25" customHeight="1">
      <c r="A41" s="9" t="s">
        <v>241</v>
      </c>
      <c r="B41" s="222" t="s">
        <v>8</v>
      </c>
      <c r="C41" s="17" t="s">
        <v>8</v>
      </c>
      <c r="D41" s="17" t="s">
        <v>8</v>
      </c>
      <c r="E41" s="18" t="s">
        <v>8</v>
      </c>
      <c r="F41" s="17" t="s">
        <v>8</v>
      </c>
      <c r="G41" s="17" t="s">
        <v>8</v>
      </c>
      <c r="H41" s="18" t="s">
        <v>8</v>
      </c>
      <c r="I41" s="19"/>
      <c r="J41" s="42"/>
      <c r="K41" s="42"/>
    </row>
    <row r="42" spans="1:11" ht="11.25" customHeight="1">
      <c r="A42" s="9"/>
      <c r="B42" s="222"/>
      <c r="C42" s="38"/>
      <c r="D42" s="38"/>
      <c r="E42" s="39"/>
      <c r="F42" s="40"/>
      <c r="G42" s="40"/>
      <c r="H42" s="41"/>
      <c r="I42" s="19"/>
      <c r="J42" s="4"/>
      <c r="K42" s="4"/>
    </row>
    <row r="43" spans="1:11" ht="11.25" customHeight="1">
      <c r="A43" s="3" t="s">
        <v>242</v>
      </c>
      <c r="B43" s="225">
        <v>62.448118421052627</v>
      </c>
      <c r="C43" s="44">
        <v>9.9888888888888872</v>
      </c>
      <c r="D43" s="44">
        <v>9.7611111111111128</v>
      </c>
      <c r="E43" s="45">
        <v>8.0722222222222229</v>
      </c>
      <c r="F43" s="44">
        <v>6.6111111111111107</v>
      </c>
      <c r="G43" s="44">
        <v>6.5555555555555571</v>
      </c>
      <c r="H43" s="45">
        <v>4.4777777777777779</v>
      </c>
      <c r="I43" s="19"/>
      <c r="J43" s="4"/>
      <c r="K43" s="4"/>
    </row>
    <row r="44" spans="1:11" ht="11.25" customHeight="1">
      <c r="A44" s="3" t="s">
        <v>245</v>
      </c>
      <c r="B44" s="225">
        <v>62.056783124999988</v>
      </c>
      <c r="C44" s="44">
        <v>10.886666666666667</v>
      </c>
      <c r="D44" s="44">
        <v>10.633333333333333</v>
      </c>
      <c r="E44" s="45">
        <v>8.7866666666666671</v>
      </c>
      <c r="F44" s="44">
        <v>7.0933333333333337</v>
      </c>
      <c r="G44" s="44">
        <v>7.0600000000000014</v>
      </c>
      <c r="H44" s="45">
        <v>4.7866666666666671</v>
      </c>
      <c r="I44" s="19">
        <v>21</v>
      </c>
      <c r="J44" s="4"/>
      <c r="K44" s="4"/>
    </row>
    <row r="45" spans="1:11" ht="12.75" hidden="1" customHeight="1">
      <c r="A45" s="9"/>
      <c r="B45" s="222"/>
      <c r="C45" s="38"/>
      <c r="D45" s="38"/>
      <c r="E45" s="39"/>
      <c r="F45" s="40"/>
      <c r="G45" s="40"/>
      <c r="H45" s="41"/>
      <c r="I45" s="19"/>
      <c r="J45" s="4"/>
      <c r="K45" s="4"/>
    </row>
    <row r="46" spans="1:11" ht="11.25" customHeight="1">
      <c r="A46" s="14" t="s">
        <v>246</v>
      </c>
      <c r="B46" s="223"/>
      <c r="C46" s="38"/>
      <c r="D46" s="38"/>
      <c r="E46" s="39"/>
      <c r="F46" s="40"/>
      <c r="G46" s="40"/>
      <c r="H46" s="41"/>
      <c r="I46" s="19"/>
      <c r="J46" s="4"/>
      <c r="K46" s="4"/>
    </row>
    <row r="47" spans="1:11" ht="11.25" customHeight="1">
      <c r="A47" s="9" t="s">
        <v>247</v>
      </c>
      <c r="B47" s="222" t="s">
        <v>8</v>
      </c>
      <c r="C47" s="38" t="s">
        <v>8</v>
      </c>
      <c r="D47" s="38" t="s">
        <v>8</v>
      </c>
      <c r="E47" s="39" t="s">
        <v>8</v>
      </c>
      <c r="F47" s="38" t="s">
        <v>8</v>
      </c>
      <c r="G47" s="38" t="s">
        <v>8</v>
      </c>
      <c r="H47" s="39" t="s">
        <v>8</v>
      </c>
      <c r="I47" s="19"/>
      <c r="J47" s="4"/>
      <c r="K47" s="4"/>
    </row>
    <row r="48" spans="1:11" ht="11.25" customHeight="1">
      <c r="A48" s="9" t="s">
        <v>248</v>
      </c>
      <c r="B48" s="222" t="s">
        <v>8</v>
      </c>
      <c r="C48" s="38" t="s">
        <v>8</v>
      </c>
      <c r="D48" s="38" t="s">
        <v>8</v>
      </c>
      <c r="E48" s="39" t="s">
        <v>8</v>
      </c>
      <c r="F48" s="38" t="s">
        <v>8</v>
      </c>
      <c r="G48" s="38" t="s">
        <v>8</v>
      </c>
      <c r="H48" s="39" t="s">
        <v>8</v>
      </c>
      <c r="I48" s="19"/>
      <c r="J48" s="4"/>
      <c r="K48" s="4"/>
    </row>
    <row r="49" spans="1:11" ht="11.25" customHeight="1">
      <c r="A49" s="9" t="s">
        <v>249</v>
      </c>
      <c r="B49" s="222" t="s">
        <v>8</v>
      </c>
      <c r="C49" s="38" t="s">
        <v>8</v>
      </c>
      <c r="D49" s="38" t="s">
        <v>8</v>
      </c>
      <c r="E49" s="39" t="s">
        <v>8</v>
      </c>
      <c r="F49" s="38" t="s">
        <v>8</v>
      </c>
      <c r="G49" s="38" t="s">
        <v>8</v>
      </c>
      <c r="H49" s="39" t="s">
        <v>8</v>
      </c>
      <c r="I49" s="19"/>
      <c r="J49" s="4"/>
      <c r="K49" s="4"/>
    </row>
    <row r="50" spans="1:11" ht="11.25" customHeight="1">
      <c r="A50" s="9" t="s">
        <v>256</v>
      </c>
      <c r="B50" s="222" t="s">
        <v>8</v>
      </c>
      <c r="C50" s="38" t="s">
        <v>8</v>
      </c>
      <c r="D50" s="38" t="s">
        <v>8</v>
      </c>
      <c r="E50" s="39" t="s">
        <v>8</v>
      </c>
      <c r="F50" s="38" t="s">
        <v>8</v>
      </c>
      <c r="G50" s="38" t="s">
        <v>8</v>
      </c>
      <c r="H50" s="39" t="s">
        <v>8</v>
      </c>
      <c r="I50" s="19"/>
      <c r="J50" s="4"/>
      <c r="K50" s="4"/>
    </row>
    <row r="51" spans="1:11" ht="11.25" customHeight="1">
      <c r="A51" s="9" t="s">
        <v>270</v>
      </c>
      <c r="B51" s="222" t="s">
        <v>8</v>
      </c>
      <c r="C51" s="38" t="s">
        <v>8</v>
      </c>
      <c r="D51" s="38" t="s">
        <v>8</v>
      </c>
      <c r="E51" s="39" t="s">
        <v>8</v>
      </c>
      <c r="F51" s="38" t="s">
        <v>8</v>
      </c>
      <c r="G51" s="38" t="s">
        <v>8</v>
      </c>
      <c r="H51" s="39" t="s">
        <v>8</v>
      </c>
      <c r="I51" s="19"/>
      <c r="J51" s="4"/>
      <c r="K51" s="4"/>
    </row>
    <row r="52" spans="1:11" ht="11.25" customHeight="1">
      <c r="A52" s="9" t="s">
        <v>250</v>
      </c>
      <c r="B52" s="222">
        <v>61.453009999999999</v>
      </c>
      <c r="C52" s="17">
        <v>7</v>
      </c>
      <c r="D52" s="17">
        <v>7.6</v>
      </c>
      <c r="E52" s="18">
        <v>6.7</v>
      </c>
      <c r="F52" s="17">
        <v>0</v>
      </c>
      <c r="G52" s="17">
        <v>0.4</v>
      </c>
      <c r="H52" s="18">
        <v>-2</v>
      </c>
      <c r="I52" s="19"/>
      <c r="J52" s="4"/>
      <c r="K52" s="4"/>
    </row>
    <row r="53" spans="1:11" ht="11.25" customHeight="1">
      <c r="A53" s="9" t="s">
        <v>271</v>
      </c>
      <c r="B53" s="222" t="s">
        <v>8</v>
      </c>
      <c r="C53" s="38" t="s">
        <v>8</v>
      </c>
      <c r="D53" s="38" t="s">
        <v>8</v>
      </c>
      <c r="E53" s="39" t="s">
        <v>8</v>
      </c>
      <c r="F53" s="38" t="s">
        <v>8</v>
      </c>
      <c r="G53" s="38" t="s">
        <v>8</v>
      </c>
      <c r="H53" s="39" t="s">
        <v>8</v>
      </c>
      <c r="I53" s="19"/>
      <c r="J53" s="4"/>
      <c r="K53" s="4"/>
    </row>
    <row r="54" spans="1:11" ht="11.25" customHeight="1">
      <c r="A54" s="15" t="s">
        <v>272</v>
      </c>
      <c r="B54" s="224" t="s">
        <v>8</v>
      </c>
      <c r="C54" s="65" t="s">
        <v>8</v>
      </c>
      <c r="D54" s="65" t="s">
        <v>8</v>
      </c>
      <c r="E54" s="360" t="s">
        <v>8</v>
      </c>
      <c r="F54" s="65" t="s">
        <v>8</v>
      </c>
      <c r="G54" s="65" t="s">
        <v>8</v>
      </c>
      <c r="H54" s="360" t="s">
        <v>8</v>
      </c>
      <c r="I54" s="19"/>
      <c r="J54" s="4"/>
      <c r="K54" s="4"/>
    </row>
    <row r="55" spans="1:11" ht="59.25" customHeight="1">
      <c r="A55" s="466" t="s">
        <v>355</v>
      </c>
      <c r="B55" s="413"/>
      <c r="C55" s="410"/>
      <c r="D55" s="410"/>
      <c r="E55" s="410"/>
      <c r="F55" s="410"/>
      <c r="G55" s="410"/>
      <c r="H55" s="410"/>
      <c r="I55" s="19"/>
      <c r="J55" s="4"/>
      <c r="K55" s="4"/>
    </row>
    <row r="56" spans="1:11" ht="11.25" customHeight="1">
      <c r="A56" s="410"/>
      <c r="B56" s="410"/>
      <c r="C56" s="410"/>
      <c r="D56" s="410"/>
      <c r="E56" s="410"/>
      <c r="F56" s="410"/>
      <c r="G56" s="410"/>
      <c r="H56" s="410"/>
      <c r="I56" s="19"/>
      <c r="J56" s="4"/>
      <c r="K56" s="4"/>
    </row>
    <row r="57" spans="1:11" ht="12" customHeight="1">
      <c r="A57" s="5"/>
      <c r="B57" s="5"/>
      <c r="C57" s="19"/>
      <c r="D57" s="19"/>
      <c r="E57" s="19"/>
      <c r="F57" s="19"/>
      <c r="G57" s="19"/>
      <c r="H57" s="19"/>
      <c r="I57" s="19"/>
      <c r="J57" s="4"/>
      <c r="K57" s="4"/>
    </row>
    <row r="58" spans="1:11" ht="11.25" customHeight="1">
      <c r="A58" s="5"/>
      <c r="B58" s="5"/>
      <c r="C58" s="19"/>
      <c r="D58" s="19"/>
      <c r="E58" s="19"/>
      <c r="F58" s="19"/>
      <c r="G58" s="19"/>
      <c r="H58" s="19"/>
      <c r="I58" s="19"/>
      <c r="J58" s="4"/>
      <c r="K58" s="4"/>
    </row>
    <row r="59" spans="1:11" ht="11.25" customHeight="1">
      <c r="A59" s="5"/>
      <c r="B59" s="5"/>
      <c r="C59" s="19"/>
      <c r="D59" s="19"/>
      <c r="E59" s="19"/>
      <c r="F59" s="19"/>
      <c r="G59" s="19"/>
      <c r="H59" s="19"/>
      <c r="I59" s="19"/>
      <c r="J59" s="4"/>
      <c r="K59" s="4"/>
    </row>
    <row r="60" spans="1:11" ht="11.25" customHeight="1">
      <c r="A60" s="5"/>
      <c r="B60" s="5"/>
      <c r="C60" s="19"/>
      <c r="D60" s="19"/>
      <c r="E60" s="19"/>
      <c r="F60" s="19"/>
      <c r="G60" s="19"/>
      <c r="H60" s="19"/>
      <c r="I60" s="19"/>
      <c r="J60" s="4"/>
      <c r="K60" s="4"/>
    </row>
    <row r="61" spans="1:11" ht="11.25" customHeight="1">
      <c r="A61" s="5"/>
      <c r="B61" s="5"/>
      <c r="C61" s="19"/>
      <c r="D61" s="19"/>
      <c r="E61" s="19"/>
      <c r="F61" s="19"/>
      <c r="G61" s="19"/>
      <c r="H61" s="19"/>
      <c r="I61" s="19"/>
      <c r="J61" s="4"/>
      <c r="K61" s="4"/>
    </row>
    <row r="62" spans="1:11" ht="11.25" customHeight="1">
      <c r="A62" s="5"/>
      <c r="B62" s="5"/>
      <c r="C62" s="19"/>
      <c r="D62" s="19"/>
      <c r="E62" s="19"/>
      <c r="F62" s="19"/>
      <c r="G62" s="19"/>
      <c r="H62" s="19"/>
      <c r="I62" s="19"/>
      <c r="J62" s="4"/>
      <c r="K62" s="4"/>
    </row>
  </sheetData>
  <mergeCells count="6">
    <mergeCell ref="A56:H56"/>
    <mergeCell ref="A5:A6"/>
    <mergeCell ref="B5:B6"/>
    <mergeCell ref="C5:E5"/>
    <mergeCell ref="F5:H5"/>
    <mergeCell ref="A55:H55"/>
  </mergeCells>
  <pageMargins left="0.70866141732283472" right="0.70866141732283472" top="0.74803149606299213" bottom="0.74803149606299213" header="0.3" footer="0.3"/>
  <pageSetup paperSize="9" scale="64" orientation="portrait" r:id="rId1"/>
  <customProperties>
    <customPr name="GUID" r:id="rId2"/>
  </customProperties>
</worksheet>
</file>

<file path=xl/worksheets/sheet22.xml><?xml version="1.0" encoding="utf-8"?>
<worksheet xmlns="http://schemas.openxmlformats.org/spreadsheetml/2006/main" xmlns:r="http://schemas.openxmlformats.org/officeDocument/2006/relationships">
  <sheetPr codeName="Sheet22"/>
  <dimension ref="A1:K63"/>
  <sheetViews>
    <sheetView tabSelected="1" topLeftCell="A34" workbookViewId="0">
      <selection activeCell="A55" sqref="A55:I55"/>
    </sheetView>
  </sheetViews>
  <sheetFormatPr defaultRowHeight="12.75"/>
  <cols>
    <col min="1" max="1" width="23.28515625" customWidth="1"/>
    <col min="2" max="9" width="7.140625" customWidth="1"/>
  </cols>
  <sheetData>
    <row r="1" spans="1:11">
      <c r="A1" s="127" t="s">
        <v>296</v>
      </c>
      <c r="B1" s="56"/>
      <c r="C1" s="56"/>
      <c r="D1" s="56"/>
      <c r="E1" s="56"/>
      <c r="F1" s="56"/>
      <c r="G1" s="56"/>
      <c r="H1" s="56"/>
      <c r="I1" s="56"/>
      <c r="J1" s="358"/>
      <c r="K1" s="358"/>
    </row>
    <row r="2" spans="1:11">
      <c r="A2" s="366" t="s">
        <v>346</v>
      </c>
      <c r="B2" s="366"/>
      <c r="C2" s="366"/>
      <c r="D2" s="366"/>
      <c r="E2" s="366"/>
      <c r="F2" s="366"/>
      <c r="G2" s="366"/>
      <c r="H2" s="366"/>
      <c r="I2" s="366"/>
      <c r="J2" s="358"/>
      <c r="K2" s="358"/>
    </row>
    <row r="3" spans="1:11">
      <c r="A3" s="5"/>
      <c r="B3" s="56"/>
      <c r="C3" s="56"/>
      <c r="D3" s="56"/>
      <c r="E3" s="56"/>
      <c r="F3" s="56"/>
      <c r="G3" s="56"/>
      <c r="H3" s="56"/>
      <c r="I3" s="56"/>
      <c r="J3" s="358"/>
      <c r="K3" s="358"/>
    </row>
    <row r="4" spans="1:11">
      <c r="A4" s="5"/>
      <c r="B4" s="56"/>
      <c r="C4" s="56"/>
      <c r="D4" s="56"/>
      <c r="E4" s="56"/>
      <c r="F4" s="56"/>
      <c r="G4" s="56"/>
      <c r="H4" s="56"/>
      <c r="I4" s="56"/>
      <c r="J4" s="358"/>
      <c r="K4" s="358"/>
    </row>
    <row r="5" spans="1:11" ht="12.75" customHeight="1">
      <c r="A5" s="5"/>
      <c r="B5" s="421" t="s">
        <v>299</v>
      </c>
      <c r="C5" s="422"/>
      <c r="D5" s="422"/>
      <c r="E5" s="422"/>
      <c r="F5" s="422"/>
      <c r="G5" s="422"/>
      <c r="H5" s="422"/>
      <c r="I5" s="423"/>
      <c r="J5" s="358"/>
      <c r="K5" s="358"/>
    </row>
    <row r="6" spans="1:11" ht="12.75" customHeight="1">
      <c r="A6" s="5"/>
      <c r="B6" s="424" t="s">
        <v>300</v>
      </c>
      <c r="C6" s="425"/>
      <c r="D6" s="424" t="s">
        <v>303</v>
      </c>
      <c r="E6" s="425"/>
      <c r="F6" s="424" t="s">
        <v>304</v>
      </c>
      <c r="G6" s="425"/>
      <c r="H6" s="424" t="s">
        <v>305</v>
      </c>
      <c r="I6" s="425"/>
      <c r="J6" s="358"/>
      <c r="K6" s="358"/>
    </row>
    <row r="7" spans="1:11" ht="43.5" customHeight="1">
      <c r="A7" s="23"/>
      <c r="B7" s="57" t="s">
        <v>301</v>
      </c>
      <c r="C7" s="58" t="s">
        <v>302</v>
      </c>
      <c r="D7" s="57" t="s">
        <v>301</v>
      </c>
      <c r="E7" s="58" t="s">
        <v>302</v>
      </c>
      <c r="F7" s="57" t="s">
        <v>301</v>
      </c>
      <c r="G7" s="58" t="s">
        <v>302</v>
      </c>
      <c r="H7" s="57" t="s">
        <v>301</v>
      </c>
      <c r="I7" s="58" t="s">
        <v>302</v>
      </c>
      <c r="J7" s="358"/>
      <c r="K7" s="358"/>
    </row>
    <row r="8" spans="1:11" ht="13.5" customHeight="1">
      <c r="A8" s="6" t="s">
        <v>209</v>
      </c>
      <c r="B8" s="22"/>
      <c r="C8" s="7"/>
      <c r="D8" s="7"/>
      <c r="E8" s="7"/>
      <c r="F8" s="7"/>
      <c r="G8" s="7"/>
      <c r="H8" s="7"/>
      <c r="I8" s="8"/>
      <c r="J8" s="358"/>
      <c r="K8" s="358"/>
    </row>
    <row r="9" spans="1:11">
      <c r="A9" s="9" t="s">
        <v>212</v>
      </c>
      <c r="B9" s="21" t="s">
        <v>8</v>
      </c>
      <c r="C9" s="10" t="s">
        <v>8</v>
      </c>
      <c r="D9" s="12" t="s">
        <v>8</v>
      </c>
      <c r="E9" s="10" t="s">
        <v>8</v>
      </c>
      <c r="F9" s="12" t="s">
        <v>8</v>
      </c>
      <c r="G9" s="10" t="s">
        <v>8</v>
      </c>
      <c r="H9" s="12" t="s">
        <v>8</v>
      </c>
      <c r="I9" s="11" t="s">
        <v>8</v>
      </c>
      <c r="J9" s="358"/>
      <c r="K9" s="358"/>
    </row>
    <row r="10" spans="1:11" ht="13.5" customHeight="1">
      <c r="A10" s="9" t="s">
        <v>213</v>
      </c>
      <c r="B10" s="21">
        <v>43</v>
      </c>
      <c r="C10" s="24">
        <v>0.6</v>
      </c>
      <c r="D10" s="12">
        <v>44.9</v>
      </c>
      <c r="E10" s="24">
        <v>0.5</v>
      </c>
      <c r="F10" s="12">
        <v>48.1</v>
      </c>
      <c r="G10" s="24">
        <v>0.4</v>
      </c>
      <c r="H10" s="12">
        <v>52</v>
      </c>
      <c r="I10" s="25">
        <v>0.4</v>
      </c>
      <c r="J10" s="19"/>
      <c r="K10" s="358"/>
    </row>
    <row r="11" spans="1:11">
      <c r="A11" s="26" t="s">
        <v>283</v>
      </c>
      <c r="B11" s="21">
        <v>45.5</v>
      </c>
      <c r="C11" s="24">
        <v>0.8</v>
      </c>
      <c r="D11" s="12">
        <v>46.6</v>
      </c>
      <c r="E11" s="24">
        <v>0.5</v>
      </c>
      <c r="F11" s="12">
        <v>47.6</v>
      </c>
      <c r="G11" s="24">
        <v>0.4</v>
      </c>
      <c r="H11" s="12">
        <v>49.8</v>
      </c>
      <c r="I11" s="25">
        <v>0.5</v>
      </c>
      <c r="J11" s="19"/>
      <c r="K11" s="358"/>
    </row>
    <row r="12" spans="1:11">
      <c r="A12" s="26" t="s">
        <v>11</v>
      </c>
      <c r="B12" s="21" t="s">
        <v>8</v>
      </c>
      <c r="C12" s="24" t="s">
        <v>8</v>
      </c>
      <c r="D12" s="12" t="s">
        <v>8</v>
      </c>
      <c r="E12" s="24" t="s">
        <v>8</v>
      </c>
      <c r="F12" s="12" t="s">
        <v>8</v>
      </c>
      <c r="G12" s="24" t="s">
        <v>8</v>
      </c>
      <c r="H12" s="12" t="s">
        <v>8</v>
      </c>
      <c r="I12" s="25" t="s">
        <v>8</v>
      </c>
      <c r="J12" s="19"/>
      <c r="K12" s="358"/>
    </row>
    <row r="13" spans="1:11">
      <c r="A13" s="9" t="s">
        <v>215</v>
      </c>
      <c r="B13" s="21">
        <v>49.8</v>
      </c>
      <c r="C13" s="24">
        <v>0.5</v>
      </c>
      <c r="D13" s="12">
        <v>52.8</v>
      </c>
      <c r="E13" s="24">
        <v>0.4</v>
      </c>
      <c r="F13" s="12">
        <v>56</v>
      </c>
      <c r="G13" s="24">
        <v>0.3</v>
      </c>
      <c r="H13" s="12">
        <v>58.4</v>
      </c>
      <c r="I13" s="25">
        <v>0.3</v>
      </c>
      <c r="J13" s="19"/>
      <c r="K13" s="358"/>
    </row>
    <row r="14" spans="1:11">
      <c r="A14" s="9" t="s">
        <v>216</v>
      </c>
      <c r="B14" s="21">
        <v>43.6</v>
      </c>
      <c r="C14" s="24">
        <v>0.5</v>
      </c>
      <c r="D14" s="12">
        <v>44.7</v>
      </c>
      <c r="E14" s="24">
        <v>0.3</v>
      </c>
      <c r="F14" s="12">
        <v>46.4</v>
      </c>
      <c r="G14" s="24">
        <v>0.3</v>
      </c>
      <c r="H14" s="12">
        <v>49.1</v>
      </c>
      <c r="I14" s="25">
        <v>0.4</v>
      </c>
      <c r="J14" s="19"/>
      <c r="K14" s="358"/>
    </row>
    <row r="15" spans="1:11">
      <c r="A15" s="9" t="s">
        <v>217</v>
      </c>
      <c r="B15" s="21">
        <v>44.8</v>
      </c>
      <c r="C15" s="24">
        <v>1.6</v>
      </c>
      <c r="D15" s="12">
        <v>45.6</v>
      </c>
      <c r="E15" s="24">
        <v>0.6</v>
      </c>
      <c r="F15" s="12">
        <v>46.5</v>
      </c>
      <c r="G15" s="24">
        <v>0.5</v>
      </c>
      <c r="H15" s="12">
        <v>50.2</v>
      </c>
      <c r="I15" s="25">
        <v>0.4</v>
      </c>
      <c r="J15" s="19"/>
      <c r="K15" s="358"/>
    </row>
    <row r="16" spans="1:11">
      <c r="A16" s="9" t="s">
        <v>218</v>
      </c>
      <c r="B16" s="21">
        <v>45.5</v>
      </c>
      <c r="C16" s="24">
        <v>0.8</v>
      </c>
      <c r="D16" s="12">
        <v>48</v>
      </c>
      <c r="E16" s="24">
        <v>0.4</v>
      </c>
      <c r="F16" s="12">
        <v>50.5</v>
      </c>
      <c r="G16" s="24">
        <v>0.3</v>
      </c>
      <c r="H16" s="12">
        <v>53.6</v>
      </c>
      <c r="I16" s="25">
        <v>0.3</v>
      </c>
      <c r="J16" s="19"/>
      <c r="K16" s="358"/>
    </row>
    <row r="17" spans="1:11">
      <c r="A17" s="9" t="s">
        <v>219</v>
      </c>
      <c r="B17" s="21">
        <v>40.799999999999997</v>
      </c>
      <c r="C17" s="24">
        <v>1.8</v>
      </c>
      <c r="D17" s="12">
        <v>43.5</v>
      </c>
      <c r="E17" s="24">
        <v>0.7</v>
      </c>
      <c r="F17" s="12">
        <v>45.6</v>
      </c>
      <c r="G17" s="24">
        <v>0.4</v>
      </c>
      <c r="H17" s="12">
        <v>49.8</v>
      </c>
      <c r="I17" s="25">
        <v>0.3</v>
      </c>
      <c r="J17" s="19"/>
      <c r="K17" s="358"/>
    </row>
    <row r="18" spans="1:11">
      <c r="A18" s="9" t="s">
        <v>17</v>
      </c>
      <c r="B18" s="21" t="s">
        <v>8</v>
      </c>
      <c r="C18" s="24" t="s">
        <v>8</v>
      </c>
      <c r="D18" s="12" t="s">
        <v>8</v>
      </c>
      <c r="E18" s="24" t="s">
        <v>8</v>
      </c>
      <c r="F18" s="12" t="s">
        <v>8</v>
      </c>
      <c r="G18" s="24" t="s">
        <v>8</v>
      </c>
      <c r="H18" s="12" t="s">
        <v>8</v>
      </c>
      <c r="I18" s="25" t="s">
        <v>8</v>
      </c>
      <c r="J18" s="19"/>
      <c r="K18" s="358"/>
    </row>
    <row r="19" spans="1:11">
      <c r="A19" s="9" t="s">
        <v>220</v>
      </c>
      <c r="B19" s="21" t="s">
        <v>8</v>
      </c>
      <c r="C19" s="24" t="s">
        <v>8</v>
      </c>
      <c r="D19" s="12" t="s">
        <v>8</v>
      </c>
      <c r="E19" s="24" t="s">
        <v>8</v>
      </c>
      <c r="F19" s="12" t="s">
        <v>8</v>
      </c>
      <c r="G19" s="24" t="s">
        <v>8</v>
      </c>
      <c r="H19" s="12" t="s">
        <v>8</v>
      </c>
      <c r="I19" s="25" t="s">
        <v>8</v>
      </c>
      <c r="J19" s="19"/>
      <c r="K19" s="358"/>
    </row>
    <row r="20" spans="1:11">
      <c r="A20" s="9" t="s">
        <v>221</v>
      </c>
      <c r="B20" s="21">
        <v>44.9</v>
      </c>
      <c r="C20" s="24">
        <v>0.6</v>
      </c>
      <c r="D20" s="12">
        <v>47.8</v>
      </c>
      <c r="E20" s="24">
        <v>0.5</v>
      </c>
      <c r="F20" s="12">
        <v>50.9</v>
      </c>
      <c r="G20" s="24">
        <v>0.4</v>
      </c>
      <c r="H20" s="12">
        <v>53.9</v>
      </c>
      <c r="I20" s="25">
        <v>0.4</v>
      </c>
      <c r="J20" s="19"/>
      <c r="K20" s="358"/>
    </row>
    <row r="21" spans="1:11">
      <c r="A21" s="9" t="s">
        <v>222</v>
      </c>
      <c r="B21" s="21" t="s">
        <v>8</v>
      </c>
      <c r="C21" s="24" t="s">
        <v>8</v>
      </c>
      <c r="D21" s="12" t="s">
        <v>8</v>
      </c>
      <c r="E21" s="24" t="s">
        <v>8</v>
      </c>
      <c r="F21" s="12" t="s">
        <v>8</v>
      </c>
      <c r="G21" s="24" t="s">
        <v>8</v>
      </c>
      <c r="H21" s="12" t="s">
        <v>8</v>
      </c>
      <c r="I21" s="25" t="s">
        <v>8</v>
      </c>
      <c r="J21" s="19"/>
      <c r="K21" s="358"/>
    </row>
    <row r="22" spans="1:11">
      <c r="A22" s="9" t="s">
        <v>223</v>
      </c>
      <c r="B22" s="21" t="s">
        <v>8</v>
      </c>
      <c r="C22" s="24" t="s">
        <v>8</v>
      </c>
      <c r="D22" s="12" t="s">
        <v>8</v>
      </c>
      <c r="E22" s="24" t="s">
        <v>8</v>
      </c>
      <c r="F22" s="12" t="s">
        <v>8</v>
      </c>
      <c r="G22" s="24" t="s">
        <v>8</v>
      </c>
      <c r="H22" s="12" t="s">
        <v>8</v>
      </c>
      <c r="I22" s="25" t="s">
        <v>8</v>
      </c>
      <c r="J22" s="19"/>
      <c r="K22" s="358"/>
    </row>
    <row r="23" spans="1:11">
      <c r="A23" s="9" t="s">
        <v>224</v>
      </c>
      <c r="B23" s="21">
        <v>44.9</v>
      </c>
      <c r="C23" s="24">
        <v>0.8</v>
      </c>
      <c r="D23" s="12">
        <v>48.1</v>
      </c>
      <c r="E23" s="24">
        <v>0.6</v>
      </c>
      <c r="F23" s="12">
        <v>50.3</v>
      </c>
      <c r="G23" s="24">
        <v>0.5</v>
      </c>
      <c r="H23" s="12">
        <v>53.9</v>
      </c>
      <c r="I23" s="25">
        <v>0.4</v>
      </c>
      <c r="J23" s="19"/>
      <c r="K23" s="358"/>
    </row>
    <row r="24" spans="1:11">
      <c r="A24" s="9" t="s">
        <v>225</v>
      </c>
      <c r="B24" s="21" t="s">
        <v>8</v>
      </c>
      <c r="C24" s="24" t="s">
        <v>8</v>
      </c>
      <c r="D24" s="12" t="s">
        <v>8</v>
      </c>
      <c r="E24" s="24" t="s">
        <v>8</v>
      </c>
      <c r="F24" s="12" t="s">
        <v>8</v>
      </c>
      <c r="G24" s="24" t="s">
        <v>8</v>
      </c>
      <c r="H24" s="12" t="s">
        <v>8</v>
      </c>
      <c r="I24" s="25" t="s">
        <v>8</v>
      </c>
      <c r="J24" s="19"/>
      <c r="K24" s="358"/>
    </row>
    <row r="25" spans="1:11">
      <c r="A25" s="9" t="s">
        <v>226</v>
      </c>
      <c r="B25" s="21">
        <v>45.4</v>
      </c>
      <c r="C25" s="24">
        <v>0.5</v>
      </c>
      <c r="D25" s="12">
        <v>46.9</v>
      </c>
      <c r="E25" s="24">
        <v>0.4</v>
      </c>
      <c r="F25" s="12">
        <v>48.8</v>
      </c>
      <c r="G25" s="24">
        <v>0.4</v>
      </c>
      <c r="H25" s="12">
        <v>51.5</v>
      </c>
      <c r="I25" s="25">
        <v>0.3</v>
      </c>
      <c r="J25" s="19"/>
      <c r="K25" s="358"/>
    </row>
    <row r="26" spans="1:11">
      <c r="A26" s="9" t="s">
        <v>227</v>
      </c>
      <c r="B26" s="21" t="s">
        <v>8</v>
      </c>
      <c r="C26" s="24" t="s">
        <v>8</v>
      </c>
      <c r="D26" s="12" t="s">
        <v>8</v>
      </c>
      <c r="E26" s="24" t="s">
        <v>8</v>
      </c>
      <c r="F26" s="12" t="s">
        <v>8</v>
      </c>
      <c r="G26" s="24" t="s">
        <v>8</v>
      </c>
      <c r="H26" s="12" t="s">
        <v>8</v>
      </c>
      <c r="I26" s="25" t="s">
        <v>8</v>
      </c>
      <c r="J26" s="19"/>
      <c r="K26" s="358"/>
    </row>
    <row r="27" spans="1:11">
      <c r="A27" s="9" t="s">
        <v>228</v>
      </c>
      <c r="B27" s="21">
        <v>40.299999999999997</v>
      </c>
      <c r="C27" s="24">
        <v>1.2</v>
      </c>
      <c r="D27" s="12">
        <v>44.8</v>
      </c>
      <c r="E27" s="24">
        <v>0.5</v>
      </c>
      <c r="F27" s="12">
        <v>48.3</v>
      </c>
      <c r="G27" s="24">
        <v>0.3</v>
      </c>
      <c r="H27" s="12">
        <v>51.3</v>
      </c>
      <c r="I27" s="25">
        <v>0.2</v>
      </c>
      <c r="J27" s="19"/>
      <c r="K27" s="358"/>
    </row>
    <row r="28" spans="1:11">
      <c r="A28" s="9" t="s">
        <v>27</v>
      </c>
      <c r="B28" s="21">
        <v>49.6</v>
      </c>
      <c r="C28" s="24">
        <v>0.5</v>
      </c>
      <c r="D28" s="12">
        <v>51.5</v>
      </c>
      <c r="E28" s="24">
        <v>0.3</v>
      </c>
      <c r="F28" s="12">
        <v>52.6</v>
      </c>
      <c r="G28" s="24">
        <v>0.3</v>
      </c>
      <c r="H28" s="12">
        <v>53.8</v>
      </c>
      <c r="I28" s="25">
        <v>0.3</v>
      </c>
      <c r="J28" s="19"/>
      <c r="K28" s="358"/>
    </row>
    <row r="29" spans="1:11">
      <c r="A29" s="27" t="s">
        <v>229</v>
      </c>
      <c r="B29" s="21">
        <v>48.3</v>
      </c>
      <c r="C29" s="24">
        <v>0.4</v>
      </c>
      <c r="D29" s="12">
        <v>51.6</v>
      </c>
      <c r="E29" s="24">
        <v>0.3</v>
      </c>
      <c r="F29" s="12">
        <v>55</v>
      </c>
      <c r="G29" s="24">
        <v>0.2</v>
      </c>
      <c r="H29" s="12">
        <v>58.4</v>
      </c>
      <c r="I29" s="25">
        <v>0.3</v>
      </c>
      <c r="J29" s="19"/>
      <c r="K29" s="358"/>
    </row>
    <row r="30" spans="1:11">
      <c r="A30" s="9" t="s">
        <v>230</v>
      </c>
      <c r="B30" s="21">
        <v>44.6</v>
      </c>
      <c r="C30" s="24">
        <v>1.2</v>
      </c>
      <c r="D30" s="12">
        <v>45.9</v>
      </c>
      <c r="E30" s="24">
        <v>0.8</v>
      </c>
      <c r="F30" s="12">
        <v>47.7</v>
      </c>
      <c r="G30" s="24">
        <v>0.8</v>
      </c>
      <c r="H30" s="12">
        <v>49.2</v>
      </c>
      <c r="I30" s="25">
        <v>0.9</v>
      </c>
      <c r="J30" s="19"/>
      <c r="K30" s="358"/>
    </row>
    <row r="31" spans="1:11">
      <c r="A31" s="9" t="s">
        <v>231</v>
      </c>
      <c r="B31" s="21">
        <v>45.6</v>
      </c>
      <c r="C31" s="24">
        <v>0.9</v>
      </c>
      <c r="D31" s="12">
        <v>48.2</v>
      </c>
      <c r="E31" s="24">
        <v>0.6</v>
      </c>
      <c r="F31" s="12">
        <v>51.5</v>
      </c>
      <c r="G31" s="24">
        <v>0.5</v>
      </c>
      <c r="H31" s="12">
        <v>56.1</v>
      </c>
      <c r="I31" s="25">
        <v>0.4</v>
      </c>
      <c r="J31" s="19"/>
      <c r="K31" s="358"/>
    </row>
    <row r="32" spans="1:11">
      <c r="A32" s="9" t="s">
        <v>232</v>
      </c>
      <c r="B32" s="21">
        <v>45.5</v>
      </c>
      <c r="C32" s="24">
        <v>0.8</v>
      </c>
      <c r="D32" s="12">
        <v>48.7</v>
      </c>
      <c r="E32" s="24">
        <v>0.5</v>
      </c>
      <c r="F32" s="12">
        <v>51.4</v>
      </c>
      <c r="G32" s="24">
        <v>0.4</v>
      </c>
      <c r="H32" s="12">
        <v>55.7</v>
      </c>
      <c r="I32" s="25">
        <v>0.4</v>
      </c>
      <c r="J32" s="19"/>
      <c r="K32" s="358"/>
    </row>
    <row r="33" spans="1:11">
      <c r="A33" s="9" t="s">
        <v>233</v>
      </c>
      <c r="B33" s="21">
        <v>44.3</v>
      </c>
      <c r="C33" s="24">
        <v>0.7</v>
      </c>
      <c r="D33" s="12">
        <v>46.8</v>
      </c>
      <c r="E33" s="24">
        <v>0.4</v>
      </c>
      <c r="F33" s="12">
        <v>48.9</v>
      </c>
      <c r="G33" s="24">
        <v>0.3</v>
      </c>
      <c r="H33" s="12">
        <v>52.5</v>
      </c>
      <c r="I33" s="25">
        <v>0.4</v>
      </c>
      <c r="J33" s="19"/>
      <c r="K33" s="358"/>
    </row>
    <row r="34" spans="1:11">
      <c r="A34" s="9" t="s">
        <v>33</v>
      </c>
      <c r="B34" s="21" t="s">
        <v>8</v>
      </c>
      <c r="C34" s="24" t="s">
        <v>8</v>
      </c>
      <c r="D34" s="12" t="s">
        <v>8</v>
      </c>
      <c r="E34" s="24" t="s">
        <v>8</v>
      </c>
      <c r="F34" s="12" t="s">
        <v>8</v>
      </c>
      <c r="G34" s="24" t="s">
        <v>8</v>
      </c>
      <c r="H34" s="12" t="s">
        <v>8</v>
      </c>
      <c r="I34" s="25" t="s">
        <v>8</v>
      </c>
      <c r="J34" s="19"/>
      <c r="K34" s="358"/>
    </row>
    <row r="35" spans="1:11">
      <c r="A35" s="9" t="s">
        <v>234</v>
      </c>
      <c r="B35" s="21">
        <v>45.5</v>
      </c>
      <c r="C35" s="24">
        <v>0.8</v>
      </c>
      <c r="D35" s="12">
        <v>46.5</v>
      </c>
      <c r="E35" s="24">
        <v>0.4</v>
      </c>
      <c r="F35" s="12">
        <v>47.9</v>
      </c>
      <c r="G35" s="24">
        <v>0.4</v>
      </c>
      <c r="H35" s="12">
        <v>50.8</v>
      </c>
      <c r="I35" s="25">
        <v>0.4</v>
      </c>
      <c r="J35" s="19"/>
      <c r="K35" s="358"/>
    </row>
    <row r="36" spans="1:11">
      <c r="A36" s="9" t="s">
        <v>235</v>
      </c>
      <c r="B36" s="21">
        <v>44.4</v>
      </c>
      <c r="C36" s="24">
        <v>0.7</v>
      </c>
      <c r="D36" s="12">
        <v>46.6</v>
      </c>
      <c r="E36" s="24">
        <v>0.4</v>
      </c>
      <c r="F36" s="12">
        <v>49.7</v>
      </c>
      <c r="G36" s="24">
        <v>0.3</v>
      </c>
      <c r="H36" s="12">
        <v>52.5</v>
      </c>
      <c r="I36" s="25">
        <v>0.4</v>
      </c>
      <c r="J36" s="19"/>
      <c r="K36" s="358"/>
    </row>
    <row r="37" spans="1:11">
      <c r="A37" s="9" t="s">
        <v>236</v>
      </c>
      <c r="B37" s="21">
        <v>46.1</v>
      </c>
      <c r="C37" s="24">
        <v>0.7</v>
      </c>
      <c r="D37" s="12">
        <v>48.3</v>
      </c>
      <c r="E37" s="24">
        <v>0.4</v>
      </c>
      <c r="F37" s="12">
        <v>51</v>
      </c>
      <c r="G37" s="24">
        <v>0.4</v>
      </c>
      <c r="H37" s="12">
        <v>53.6</v>
      </c>
      <c r="I37" s="25">
        <v>0.4</v>
      </c>
      <c r="J37" s="19"/>
      <c r="K37" s="358"/>
    </row>
    <row r="38" spans="1:11">
      <c r="A38" s="9" t="s">
        <v>237</v>
      </c>
      <c r="B38" s="21">
        <v>44.9</v>
      </c>
      <c r="C38" s="24">
        <v>1</v>
      </c>
      <c r="D38" s="12">
        <v>47.7</v>
      </c>
      <c r="E38" s="24">
        <v>0.5</v>
      </c>
      <c r="F38" s="12">
        <v>51.2</v>
      </c>
      <c r="G38" s="24">
        <v>0.5</v>
      </c>
      <c r="H38" s="12">
        <v>56</v>
      </c>
      <c r="I38" s="25">
        <v>0.4</v>
      </c>
      <c r="J38" s="19"/>
      <c r="K38" s="358"/>
    </row>
    <row r="39" spans="1:11">
      <c r="A39" s="9" t="s">
        <v>238</v>
      </c>
      <c r="B39" s="21">
        <v>42.8</v>
      </c>
      <c r="C39" s="24">
        <v>1.2</v>
      </c>
      <c r="D39" s="12">
        <v>45.6</v>
      </c>
      <c r="E39" s="24">
        <v>0.7</v>
      </c>
      <c r="F39" s="12">
        <v>48.5</v>
      </c>
      <c r="G39" s="24">
        <v>0.5</v>
      </c>
      <c r="H39" s="12">
        <v>52.2</v>
      </c>
      <c r="I39" s="25">
        <v>0.3</v>
      </c>
      <c r="J39" s="19"/>
      <c r="K39" s="358"/>
    </row>
    <row r="40" spans="1:11">
      <c r="A40" s="9" t="s">
        <v>239</v>
      </c>
      <c r="B40" s="21" t="s">
        <v>8</v>
      </c>
      <c r="C40" s="24" t="s">
        <v>8</v>
      </c>
      <c r="D40" s="12" t="s">
        <v>8</v>
      </c>
      <c r="E40" s="24" t="s">
        <v>8</v>
      </c>
      <c r="F40" s="12" t="s">
        <v>8</v>
      </c>
      <c r="G40" s="24" t="s">
        <v>8</v>
      </c>
      <c r="H40" s="12" t="s">
        <v>8</v>
      </c>
      <c r="I40" s="25" t="s">
        <v>8</v>
      </c>
      <c r="J40" s="19"/>
      <c r="K40" s="358"/>
    </row>
    <row r="41" spans="1:11">
      <c r="A41" s="9" t="s">
        <v>284</v>
      </c>
      <c r="B41" s="21">
        <v>44.1</v>
      </c>
      <c r="C41" s="24">
        <v>0.6</v>
      </c>
      <c r="D41" s="12">
        <v>46.4</v>
      </c>
      <c r="E41" s="24">
        <v>0.6</v>
      </c>
      <c r="F41" s="12">
        <v>48.7</v>
      </c>
      <c r="G41" s="24">
        <v>0.6</v>
      </c>
      <c r="H41" s="12">
        <v>54.3</v>
      </c>
      <c r="I41" s="25">
        <v>0.5</v>
      </c>
      <c r="J41" s="19"/>
      <c r="K41" s="358"/>
    </row>
    <row r="42" spans="1:11">
      <c r="A42" s="9" t="s">
        <v>241</v>
      </c>
      <c r="B42" s="21" t="s">
        <v>8</v>
      </c>
      <c r="C42" s="24" t="s">
        <v>8</v>
      </c>
      <c r="D42" s="12" t="s">
        <v>8</v>
      </c>
      <c r="E42" s="24" t="s">
        <v>8</v>
      </c>
      <c r="F42" s="12" t="s">
        <v>8</v>
      </c>
      <c r="G42" s="24" t="s">
        <v>8</v>
      </c>
      <c r="H42" s="12" t="s">
        <v>8</v>
      </c>
      <c r="I42" s="25" t="s">
        <v>8</v>
      </c>
      <c r="J42" s="358"/>
      <c r="K42" s="358"/>
    </row>
    <row r="43" spans="1:11">
      <c r="A43" s="9"/>
      <c r="B43" s="21"/>
      <c r="C43" s="12"/>
      <c r="D43" s="12"/>
      <c r="E43" s="12"/>
      <c r="F43" s="12"/>
      <c r="G43" s="12"/>
      <c r="H43" s="12"/>
      <c r="I43" s="13"/>
      <c r="J43" s="358"/>
      <c r="K43" s="358"/>
    </row>
    <row r="44" spans="1:11">
      <c r="A44" s="3" t="s">
        <v>298</v>
      </c>
      <c r="B44" s="59">
        <v>45</v>
      </c>
      <c r="C44" s="60">
        <v>0.2</v>
      </c>
      <c r="D44" s="61">
        <v>47.3</v>
      </c>
      <c r="E44" s="60">
        <v>0.1</v>
      </c>
      <c r="F44" s="61">
        <v>49.6</v>
      </c>
      <c r="G44" s="60">
        <v>0.1</v>
      </c>
      <c r="H44" s="61">
        <v>52.9</v>
      </c>
      <c r="I44" s="62">
        <v>0.1</v>
      </c>
      <c r="J44" s="358"/>
      <c r="K44" s="358"/>
    </row>
    <row r="45" spans="1:11">
      <c r="A45" s="3" t="s">
        <v>245</v>
      </c>
      <c r="B45" s="59">
        <v>44.817647058823525</v>
      </c>
      <c r="C45" s="60" t="s">
        <v>8</v>
      </c>
      <c r="D45" s="61">
        <v>46.811764705882354</v>
      </c>
      <c r="E45" s="60" t="s">
        <v>8</v>
      </c>
      <c r="F45" s="61">
        <v>48.964705882352945</v>
      </c>
      <c r="G45" s="60" t="s">
        <v>8</v>
      </c>
      <c r="H45" s="61">
        <v>52.147058823529406</v>
      </c>
      <c r="I45" s="62" t="s">
        <v>8</v>
      </c>
      <c r="J45" s="358"/>
      <c r="K45" s="358"/>
    </row>
    <row r="46" spans="1:11">
      <c r="A46" s="14" t="s">
        <v>246</v>
      </c>
      <c r="B46" s="21"/>
      <c r="C46" s="24"/>
      <c r="D46" s="12"/>
      <c r="E46" s="24"/>
      <c r="F46" s="12"/>
      <c r="G46" s="24"/>
      <c r="H46" s="12"/>
      <c r="I46" s="25"/>
      <c r="J46" s="358"/>
      <c r="K46" s="358"/>
    </row>
    <row r="47" spans="1:11">
      <c r="A47" s="9" t="s">
        <v>247</v>
      </c>
      <c r="B47" s="20" t="s">
        <v>8</v>
      </c>
      <c r="C47" s="10" t="s">
        <v>8</v>
      </c>
      <c r="D47" s="10" t="s">
        <v>8</v>
      </c>
      <c r="E47" s="10" t="s">
        <v>8</v>
      </c>
      <c r="F47" s="10" t="s">
        <v>8</v>
      </c>
      <c r="G47" s="10" t="s">
        <v>8</v>
      </c>
      <c r="H47" s="10" t="s">
        <v>8</v>
      </c>
      <c r="I47" s="11" t="s">
        <v>8</v>
      </c>
      <c r="J47" s="358"/>
      <c r="K47" s="358"/>
    </row>
    <row r="48" spans="1:11">
      <c r="A48" s="9" t="s">
        <v>248</v>
      </c>
      <c r="B48" s="20" t="s">
        <v>8</v>
      </c>
      <c r="C48" s="10" t="s">
        <v>8</v>
      </c>
      <c r="D48" s="10" t="s">
        <v>8</v>
      </c>
      <c r="E48" s="10" t="s">
        <v>8</v>
      </c>
      <c r="F48" s="10" t="s">
        <v>8</v>
      </c>
      <c r="G48" s="10" t="s">
        <v>8</v>
      </c>
      <c r="H48" s="10" t="s">
        <v>8</v>
      </c>
      <c r="I48" s="11" t="s">
        <v>8</v>
      </c>
      <c r="J48" s="358"/>
      <c r="K48" s="358"/>
    </row>
    <row r="49" spans="1:11">
      <c r="A49" s="9" t="s">
        <v>249</v>
      </c>
      <c r="B49" s="20" t="s">
        <v>8</v>
      </c>
      <c r="C49" s="10" t="s">
        <v>8</v>
      </c>
      <c r="D49" s="10" t="s">
        <v>8</v>
      </c>
      <c r="E49" s="10" t="s">
        <v>8</v>
      </c>
      <c r="F49" s="10" t="s">
        <v>8</v>
      </c>
      <c r="G49" s="10" t="s">
        <v>8</v>
      </c>
      <c r="H49" s="10" t="s">
        <v>8</v>
      </c>
      <c r="I49" s="11" t="s">
        <v>8</v>
      </c>
      <c r="J49" s="358"/>
      <c r="K49" s="358"/>
    </row>
    <row r="50" spans="1:11">
      <c r="A50" s="9" t="s">
        <v>256</v>
      </c>
      <c r="B50" s="20" t="s">
        <v>8</v>
      </c>
      <c r="C50" s="10" t="s">
        <v>8</v>
      </c>
      <c r="D50" s="10" t="s">
        <v>8</v>
      </c>
      <c r="E50" s="10" t="s">
        <v>8</v>
      </c>
      <c r="F50" s="10" t="s">
        <v>8</v>
      </c>
      <c r="G50" s="10" t="s">
        <v>8</v>
      </c>
      <c r="H50" s="10" t="s">
        <v>8</v>
      </c>
      <c r="I50" s="11" t="s">
        <v>8</v>
      </c>
      <c r="J50" s="358"/>
      <c r="K50" s="358"/>
    </row>
    <row r="51" spans="1:11">
      <c r="A51" s="9" t="s">
        <v>270</v>
      </c>
      <c r="B51" s="21">
        <v>48.15</v>
      </c>
      <c r="C51" s="24">
        <v>0.3</v>
      </c>
      <c r="D51" s="12">
        <v>50.06</v>
      </c>
      <c r="E51" s="24">
        <v>0.3</v>
      </c>
      <c r="F51" s="12">
        <v>52.62</v>
      </c>
      <c r="G51" s="24">
        <v>0.3</v>
      </c>
      <c r="H51" s="12">
        <v>55.31</v>
      </c>
      <c r="I51" s="25">
        <v>0.5</v>
      </c>
      <c r="J51" s="358"/>
      <c r="K51" s="358"/>
    </row>
    <row r="52" spans="1:11">
      <c r="A52" s="9" t="s">
        <v>250</v>
      </c>
      <c r="B52" s="21">
        <v>45.6</v>
      </c>
      <c r="C52" s="24">
        <v>0.5</v>
      </c>
      <c r="D52" s="12">
        <v>46.9</v>
      </c>
      <c r="E52" s="24">
        <v>0.3</v>
      </c>
      <c r="F52" s="12">
        <v>48.5</v>
      </c>
      <c r="G52" s="24">
        <v>0.3</v>
      </c>
      <c r="H52" s="12">
        <v>50.6</v>
      </c>
      <c r="I52" s="25">
        <v>0.4</v>
      </c>
      <c r="J52" s="358"/>
      <c r="K52" s="358"/>
    </row>
    <row r="53" spans="1:11">
      <c r="A53" s="9" t="s">
        <v>271</v>
      </c>
      <c r="B53" s="20" t="s">
        <v>8</v>
      </c>
      <c r="C53" s="10" t="s">
        <v>8</v>
      </c>
      <c r="D53" s="10" t="s">
        <v>8</v>
      </c>
      <c r="E53" s="10" t="s">
        <v>8</v>
      </c>
      <c r="F53" s="10" t="s">
        <v>8</v>
      </c>
      <c r="G53" s="10" t="s">
        <v>8</v>
      </c>
      <c r="H53" s="10" t="s">
        <v>8</v>
      </c>
      <c r="I53" s="11" t="s">
        <v>8</v>
      </c>
      <c r="J53" s="358"/>
      <c r="K53" s="358"/>
    </row>
    <row r="54" spans="1:11">
      <c r="A54" s="15" t="s">
        <v>272</v>
      </c>
      <c r="B54" s="20" t="s">
        <v>8</v>
      </c>
      <c r="C54" s="10" t="s">
        <v>8</v>
      </c>
      <c r="D54" s="10" t="s">
        <v>8</v>
      </c>
      <c r="E54" s="10" t="s">
        <v>8</v>
      </c>
      <c r="F54" s="10" t="s">
        <v>8</v>
      </c>
      <c r="G54" s="10" t="s">
        <v>8</v>
      </c>
      <c r="H54" s="10" t="s">
        <v>8</v>
      </c>
      <c r="I54" s="11" t="s">
        <v>8</v>
      </c>
      <c r="J54" s="358"/>
      <c r="K54" s="358"/>
    </row>
    <row r="55" spans="1:11" ht="177.75" customHeight="1">
      <c r="A55" s="467" t="s">
        <v>358</v>
      </c>
      <c r="B55" s="412"/>
      <c r="C55" s="412"/>
      <c r="D55" s="412"/>
      <c r="E55" s="412"/>
      <c r="F55" s="412"/>
      <c r="G55" s="412"/>
      <c r="H55" s="412"/>
      <c r="I55" s="412"/>
      <c r="J55" s="358"/>
      <c r="K55" s="358"/>
    </row>
    <row r="56" spans="1:11">
      <c r="A56" s="410"/>
      <c r="B56" s="410"/>
      <c r="C56" s="410"/>
      <c r="D56" s="410"/>
      <c r="E56" s="410"/>
      <c r="F56" s="410"/>
      <c r="G56" s="410"/>
      <c r="H56" s="410"/>
      <c r="I56" s="410"/>
      <c r="J56" s="358"/>
      <c r="K56" s="358"/>
    </row>
    <row r="57" spans="1:11">
      <c r="A57" s="5"/>
      <c r="B57" s="56"/>
      <c r="C57" s="56"/>
      <c r="D57" s="56"/>
      <c r="E57" s="56"/>
      <c r="F57" s="56"/>
      <c r="G57" s="56"/>
      <c r="H57" s="56"/>
      <c r="I57" s="56"/>
      <c r="J57" s="358"/>
      <c r="K57" s="358"/>
    </row>
    <row r="58" spans="1:11">
      <c r="A58" s="358"/>
      <c r="B58" s="63"/>
      <c r="C58" s="63"/>
      <c r="D58" s="63"/>
      <c r="E58" s="63"/>
      <c r="F58" s="63"/>
      <c r="G58" s="63"/>
      <c r="H58" s="63"/>
      <c r="I58" s="63"/>
      <c r="J58" s="358"/>
      <c r="K58" s="358"/>
    </row>
    <row r="59" spans="1:11">
      <c r="A59" s="358"/>
      <c r="B59" s="63"/>
      <c r="C59" s="63"/>
      <c r="D59" s="63"/>
      <c r="E59" s="63"/>
      <c r="F59" s="63"/>
      <c r="G59" s="63"/>
      <c r="H59" s="63"/>
      <c r="I59" s="63"/>
      <c r="J59" s="358"/>
      <c r="K59" s="358"/>
    </row>
    <row r="60" spans="1:11">
      <c r="A60" s="358"/>
      <c r="B60" s="63"/>
      <c r="C60" s="63"/>
      <c r="D60" s="63"/>
      <c r="E60" s="63"/>
      <c r="F60" s="63"/>
      <c r="G60" s="63"/>
      <c r="H60" s="63"/>
      <c r="I60" s="63"/>
      <c r="J60" s="358"/>
      <c r="K60" s="358"/>
    </row>
    <row r="61" spans="1:11">
      <c r="A61" s="358"/>
      <c r="B61" s="63"/>
      <c r="C61" s="63"/>
      <c r="D61" s="63"/>
      <c r="E61" s="63"/>
      <c r="F61" s="63"/>
      <c r="G61" s="63"/>
      <c r="H61" s="63"/>
      <c r="I61" s="63"/>
      <c r="J61" s="358"/>
      <c r="K61" s="358"/>
    </row>
    <row r="62" spans="1:11">
      <c r="A62" s="358"/>
      <c r="B62" s="63"/>
      <c r="C62" s="63"/>
      <c r="D62" s="63"/>
      <c r="E62" s="63"/>
      <c r="F62" s="63"/>
      <c r="G62" s="63"/>
      <c r="H62" s="63"/>
      <c r="I62" s="63"/>
      <c r="J62" s="358"/>
      <c r="K62" s="358"/>
    </row>
    <row r="63" spans="1:11">
      <c r="A63" s="358"/>
      <c r="B63" s="63"/>
      <c r="C63" s="63"/>
      <c r="D63" s="63"/>
      <c r="E63" s="63"/>
      <c r="F63" s="63"/>
      <c r="G63" s="63"/>
      <c r="H63" s="63"/>
      <c r="I63" s="63"/>
      <c r="J63" s="358"/>
      <c r="K63" s="358"/>
    </row>
  </sheetData>
  <mergeCells count="7">
    <mergeCell ref="A55:I55"/>
    <mergeCell ref="A56:I56"/>
    <mergeCell ref="B5:I5"/>
    <mergeCell ref="B6:C6"/>
    <mergeCell ref="D6:E6"/>
    <mergeCell ref="F6:G6"/>
    <mergeCell ref="H6:I6"/>
  </mergeCells>
  <pageMargins left="0.7" right="0.7" top="0.75" bottom="0.75" header="0.3" footer="0.3"/>
  <pageSetup paperSize="9" scale="80" orientation="portrait" r:id="rId1"/>
  <customProperties>
    <customPr name="GUID" r:id="rId2"/>
  </customProperties>
</worksheet>
</file>

<file path=xl/worksheets/sheet23.xml><?xml version="1.0" encoding="utf-8"?>
<worksheet xmlns="http://schemas.openxmlformats.org/spreadsheetml/2006/main" xmlns:r="http://schemas.openxmlformats.org/officeDocument/2006/relationships">
  <sheetPr codeName="Sheet23"/>
  <dimension ref="A1:O64"/>
  <sheetViews>
    <sheetView topLeftCell="A37" workbookViewId="0">
      <selection activeCell="A56" sqref="A56:M56"/>
    </sheetView>
  </sheetViews>
  <sheetFormatPr defaultRowHeight="12.75"/>
  <cols>
    <col min="1" max="1" width="19.7109375" customWidth="1"/>
    <col min="2" max="13" width="6.5703125" customWidth="1"/>
    <col min="14" max="14" width="0" hidden="1" customWidth="1"/>
  </cols>
  <sheetData>
    <row r="1" spans="1:15" ht="35.25" customHeight="1">
      <c r="A1" s="426" t="s">
        <v>306</v>
      </c>
      <c r="B1" s="426"/>
      <c r="C1" s="426"/>
      <c r="D1" s="426"/>
      <c r="E1" s="426"/>
      <c r="F1" s="426"/>
      <c r="G1" s="426"/>
      <c r="H1" s="426"/>
      <c r="I1" s="426"/>
      <c r="J1" s="426"/>
      <c r="K1" s="426"/>
      <c r="L1" s="426"/>
      <c r="M1" s="426"/>
      <c r="N1" s="358"/>
      <c r="O1" s="358"/>
    </row>
    <row r="2" spans="1:15">
      <c r="A2" s="359" t="s">
        <v>278</v>
      </c>
      <c r="B2" s="358"/>
      <c r="C2" s="4"/>
      <c r="D2" s="4"/>
      <c r="E2" s="4"/>
      <c r="F2" s="4"/>
      <c r="G2" s="4"/>
      <c r="H2" s="4"/>
      <c r="I2" s="4"/>
      <c r="J2" s="4"/>
      <c r="K2" s="4"/>
      <c r="L2" s="4"/>
      <c r="M2" s="4"/>
      <c r="N2" s="358"/>
      <c r="O2" s="358"/>
    </row>
    <row r="3" spans="1:15">
      <c r="A3" s="5"/>
      <c r="B3" s="4"/>
      <c r="C3" s="4"/>
      <c r="D3" s="4"/>
      <c r="E3" s="4"/>
      <c r="F3" s="4"/>
      <c r="G3" s="4"/>
      <c r="H3" s="4"/>
      <c r="I3" s="4"/>
      <c r="J3" s="4"/>
      <c r="K3" s="4"/>
      <c r="L3" s="4"/>
      <c r="M3" s="4"/>
      <c r="N3" s="358"/>
      <c r="O3" s="358"/>
    </row>
    <row r="4" spans="1:15">
      <c r="A4" s="359"/>
      <c r="B4" s="28"/>
      <c r="C4" s="28"/>
      <c r="D4" s="28"/>
      <c r="E4" s="28"/>
      <c r="F4" s="28"/>
      <c r="G4" s="28"/>
      <c r="H4" s="28"/>
      <c r="I4" s="28"/>
      <c r="J4" s="28"/>
      <c r="K4" s="28"/>
      <c r="L4" s="28"/>
      <c r="M4" s="28"/>
      <c r="N4" s="358"/>
      <c r="O4" s="358"/>
    </row>
    <row r="5" spans="1:15">
      <c r="A5" s="5"/>
      <c r="B5" s="427" t="s">
        <v>308</v>
      </c>
      <c r="C5" s="428"/>
      <c r="D5" s="428"/>
      <c r="E5" s="428"/>
      <c r="F5" s="428"/>
      <c r="G5" s="429"/>
      <c r="H5" s="427" t="s">
        <v>309</v>
      </c>
      <c r="I5" s="428"/>
      <c r="J5" s="428"/>
      <c r="K5" s="428"/>
      <c r="L5" s="428"/>
      <c r="M5" s="429"/>
      <c r="N5" s="358"/>
      <c r="O5" s="358"/>
    </row>
    <row r="6" spans="1:15" ht="47.25" customHeight="1">
      <c r="A6" s="401"/>
      <c r="B6" s="430" t="s">
        <v>347</v>
      </c>
      <c r="C6" s="431"/>
      <c r="D6" s="432"/>
      <c r="E6" s="430" t="s">
        <v>348</v>
      </c>
      <c r="F6" s="431"/>
      <c r="G6" s="432"/>
      <c r="H6" s="430" t="s">
        <v>347</v>
      </c>
      <c r="I6" s="431"/>
      <c r="J6" s="432"/>
      <c r="K6" s="430" t="s">
        <v>348</v>
      </c>
      <c r="L6" s="431"/>
      <c r="M6" s="432"/>
      <c r="N6" s="358"/>
      <c r="O6" s="358"/>
    </row>
    <row r="7" spans="1:15" ht="61.5" customHeight="1">
      <c r="A7" s="414"/>
      <c r="B7" s="2" t="s">
        <v>279</v>
      </c>
      <c r="C7" s="2" t="s">
        <v>280</v>
      </c>
      <c r="D7" s="2" t="s">
        <v>281</v>
      </c>
      <c r="E7" s="2" t="s">
        <v>279</v>
      </c>
      <c r="F7" s="2" t="s">
        <v>280</v>
      </c>
      <c r="G7" s="2" t="s">
        <v>281</v>
      </c>
      <c r="H7" s="2" t="s">
        <v>279</v>
      </c>
      <c r="I7" s="2" t="s">
        <v>280</v>
      </c>
      <c r="J7" s="2" t="s">
        <v>281</v>
      </c>
      <c r="K7" s="2" t="s">
        <v>279</v>
      </c>
      <c r="L7" s="2" t="s">
        <v>280</v>
      </c>
      <c r="M7" s="2" t="s">
        <v>281</v>
      </c>
      <c r="N7" s="358"/>
      <c r="O7" s="358"/>
    </row>
    <row r="8" spans="1:15">
      <c r="A8" s="6" t="s">
        <v>209</v>
      </c>
      <c r="B8" s="47"/>
      <c r="C8" s="47"/>
      <c r="D8" s="48"/>
      <c r="E8" s="47"/>
      <c r="F8" s="47"/>
      <c r="G8" s="48"/>
      <c r="H8" s="49"/>
      <c r="I8" s="47"/>
      <c r="J8" s="48"/>
      <c r="K8" s="49"/>
      <c r="L8" s="47"/>
      <c r="M8" s="48"/>
      <c r="N8" s="358"/>
      <c r="O8" s="358"/>
    </row>
    <row r="9" spans="1:15">
      <c r="A9" s="9" t="s">
        <v>212</v>
      </c>
      <c r="B9" s="12" t="s">
        <v>8</v>
      </c>
      <c r="C9" s="12" t="s">
        <v>8</v>
      </c>
      <c r="D9" s="13" t="s">
        <v>8</v>
      </c>
      <c r="E9" s="12" t="s">
        <v>8</v>
      </c>
      <c r="F9" s="12" t="s">
        <v>8</v>
      </c>
      <c r="G9" s="13" t="s">
        <v>8</v>
      </c>
      <c r="H9" s="21" t="s">
        <v>8</v>
      </c>
      <c r="I9" s="12" t="s">
        <v>8</v>
      </c>
      <c r="J9" s="13" t="s">
        <v>8</v>
      </c>
      <c r="K9" s="21" t="s">
        <v>8</v>
      </c>
      <c r="L9" s="12" t="s">
        <v>8</v>
      </c>
      <c r="M9" s="13" t="s">
        <v>8</v>
      </c>
      <c r="N9" s="358"/>
      <c r="O9" s="358"/>
    </row>
    <row r="10" spans="1:15">
      <c r="A10" s="9" t="s">
        <v>213</v>
      </c>
      <c r="B10" s="12" t="s">
        <v>8</v>
      </c>
      <c r="C10" s="12" t="s">
        <v>8</v>
      </c>
      <c r="D10" s="13" t="s">
        <v>8</v>
      </c>
      <c r="E10" s="12" t="s">
        <v>8</v>
      </c>
      <c r="F10" s="12" t="s">
        <v>8</v>
      </c>
      <c r="G10" s="13" t="s">
        <v>8</v>
      </c>
      <c r="H10" s="21" t="s">
        <v>8</v>
      </c>
      <c r="I10" s="12" t="s">
        <v>8</v>
      </c>
      <c r="J10" s="13" t="s">
        <v>8</v>
      </c>
      <c r="K10" s="21" t="s">
        <v>8</v>
      </c>
      <c r="L10" s="12" t="s">
        <v>8</v>
      </c>
      <c r="M10" s="13" t="s">
        <v>8</v>
      </c>
      <c r="N10" s="19" t="s">
        <v>277</v>
      </c>
      <c r="O10" s="358"/>
    </row>
    <row r="11" spans="1:15">
      <c r="A11" s="9" t="s">
        <v>214</v>
      </c>
      <c r="B11" s="12">
        <v>3.5</v>
      </c>
      <c r="C11" s="12">
        <v>4.2</v>
      </c>
      <c r="D11" s="13">
        <v>3.4</v>
      </c>
      <c r="E11" s="12">
        <v>2.8</v>
      </c>
      <c r="F11" s="12">
        <v>2.6</v>
      </c>
      <c r="G11" s="13">
        <v>2.6</v>
      </c>
      <c r="H11" s="21">
        <v>4.5999999999999996</v>
      </c>
      <c r="I11" s="12">
        <v>4.8</v>
      </c>
      <c r="J11" s="13">
        <v>0.4</v>
      </c>
      <c r="K11" s="21">
        <v>4.2</v>
      </c>
      <c r="L11" s="12">
        <v>4.0999999999999996</v>
      </c>
      <c r="M11" s="13">
        <v>1.2</v>
      </c>
      <c r="N11" s="19" t="s">
        <v>277</v>
      </c>
      <c r="O11" s="358"/>
    </row>
    <row r="12" spans="1:15">
      <c r="A12" s="9" t="s">
        <v>11</v>
      </c>
      <c r="B12" s="233">
        <v>8.9</v>
      </c>
      <c r="C12" s="233">
        <v>12.1</v>
      </c>
      <c r="D12" s="234">
        <v>9.9</v>
      </c>
      <c r="E12" s="233">
        <v>6.1</v>
      </c>
      <c r="F12" s="233">
        <v>7.8</v>
      </c>
      <c r="G12" s="234">
        <v>5.7</v>
      </c>
      <c r="H12" s="235">
        <v>5.7</v>
      </c>
      <c r="I12" s="233">
        <v>5.8999999999999995</v>
      </c>
      <c r="J12" s="234">
        <v>3.4000000000000004</v>
      </c>
      <c r="K12" s="235">
        <v>5.2</v>
      </c>
      <c r="L12" s="233">
        <v>5.2</v>
      </c>
      <c r="M12" s="234">
        <v>3</v>
      </c>
      <c r="N12" s="19"/>
      <c r="O12" s="358"/>
    </row>
    <row r="13" spans="1:15">
      <c r="A13" s="9" t="s">
        <v>215</v>
      </c>
      <c r="B13" s="12" t="s">
        <v>8</v>
      </c>
      <c r="C13" s="12" t="s">
        <v>8</v>
      </c>
      <c r="D13" s="13" t="s">
        <v>8</v>
      </c>
      <c r="E13" s="12" t="s">
        <v>8</v>
      </c>
      <c r="F13" s="12" t="s">
        <v>8</v>
      </c>
      <c r="G13" s="13" t="s">
        <v>8</v>
      </c>
      <c r="H13" s="21" t="s">
        <v>8</v>
      </c>
      <c r="I13" s="12" t="s">
        <v>8</v>
      </c>
      <c r="J13" s="13" t="s">
        <v>8</v>
      </c>
      <c r="K13" s="21" t="s">
        <v>8</v>
      </c>
      <c r="L13" s="12" t="s">
        <v>8</v>
      </c>
      <c r="M13" s="13" t="s">
        <v>8</v>
      </c>
      <c r="N13" s="19"/>
      <c r="O13" s="358"/>
    </row>
    <row r="14" spans="1:15">
      <c r="A14" s="9" t="s">
        <v>216</v>
      </c>
      <c r="B14" s="55">
        <v>21.7</v>
      </c>
      <c r="C14" s="55">
        <v>23.9</v>
      </c>
      <c r="D14" s="53">
        <v>22.1</v>
      </c>
      <c r="E14" s="55">
        <v>13.7</v>
      </c>
      <c r="F14" s="55">
        <v>14.6</v>
      </c>
      <c r="G14" s="53">
        <v>12.6</v>
      </c>
      <c r="H14" s="54">
        <v>21.3</v>
      </c>
      <c r="I14" s="55">
        <v>21.2</v>
      </c>
      <c r="J14" s="53">
        <v>15.6</v>
      </c>
      <c r="K14" s="54">
        <v>11.6</v>
      </c>
      <c r="L14" s="55">
        <v>10.7</v>
      </c>
      <c r="M14" s="13">
        <v>7.2</v>
      </c>
      <c r="N14" s="19" t="s">
        <v>277</v>
      </c>
      <c r="O14" s="358"/>
    </row>
    <row r="15" spans="1:15">
      <c r="A15" s="9" t="s">
        <v>217</v>
      </c>
      <c r="B15" s="12">
        <v>0.1</v>
      </c>
      <c r="C15" s="12">
        <v>1.9</v>
      </c>
      <c r="D15" s="13">
        <v>1.5</v>
      </c>
      <c r="E15" s="12">
        <v>2</v>
      </c>
      <c r="F15" s="12">
        <v>2.1</v>
      </c>
      <c r="G15" s="13">
        <v>1.5</v>
      </c>
      <c r="H15" s="21">
        <v>2.4</v>
      </c>
      <c r="I15" s="12">
        <v>3.1</v>
      </c>
      <c r="J15" s="13">
        <v>1.6</v>
      </c>
      <c r="K15" s="21">
        <v>2.5</v>
      </c>
      <c r="L15" s="12">
        <v>2.7</v>
      </c>
      <c r="M15" s="13">
        <v>0.3</v>
      </c>
      <c r="N15" s="19" t="s">
        <v>277</v>
      </c>
      <c r="O15" s="358"/>
    </row>
    <row r="16" spans="1:15">
      <c r="A16" s="9" t="s">
        <v>218</v>
      </c>
      <c r="B16" s="55">
        <v>14.4</v>
      </c>
      <c r="C16" s="55">
        <v>12.5</v>
      </c>
      <c r="D16" s="53">
        <v>10.7</v>
      </c>
      <c r="E16" s="55">
        <v>18.100000000000001</v>
      </c>
      <c r="F16" s="55">
        <v>17.399999999999999</v>
      </c>
      <c r="G16" s="53">
        <v>13.2</v>
      </c>
      <c r="H16" s="21">
        <v>5.3</v>
      </c>
      <c r="I16" s="12">
        <v>4.7</v>
      </c>
      <c r="J16" s="13">
        <v>0.2</v>
      </c>
      <c r="K16" s="54">
        <v>23</v>
      </c>
      <c r="L16" s="55">
        <v>21.9</v>
      </c>
      <c r="M16" s="53">
        <v>14.4</v>
      </c>
      <c r="N16" s="19" t="s">
        <v>277</v>
      </c>
      <c r="O16" s="358"/>
    </row>
    <row r="17" spans="1:15">
      <c r="A17" s="9" t="s">
        <v>219</v>
      </c>
      <c r="B17" s="55">
        <v>9.3000000000000007</v>
      </c>
      <c r="C17" s="55">
        <v>12.6</v>
      </c>
      <c r="D17" s="53">
        <v>10.199999999999999</v>
      </c>
      <c r="E17" s="55">
        <v>12.8</v>
      </c>
      <c r="F17" s="55">
        <v>12.7</v>
      </c>
      <c r="G17" s="53">
        <v>10.199999999999999</v>
      </c>
      <c r="H17" s="21">
        <v>3.3</v>
      </c>
      <c r="I17" s="12">
        <v>3.7</v>
      </c>
      <c r="J17" s="13">
        <v>-1.4</v>
      </c>
      <c r="K17" s="54">
        <v>8.6999999999999993</v>
      </c>
      <c r="L17" s="55">
        <v>8.1999999999999993</v>
      </c>
      <c r="M17" s="13">
        <v>3.4</v>
      </c>
      <c r="N17" s="19" t="s">
        <v>277</v>
      </c>
      <c r="O17" s="358"/>
    </row>
    <row r="18" spans="1:15">
      <c r="A18" s="9" t="s">
        <v>17</v>
      </c>
      <c r="B18" s="12">
        <v>1.6</v>
      </c>
      <c r="C18" s="55">
        <v>8.8000000000000007</v>
      </c>
      <c r="D18" s="13">
        <v>6.2</v>
      </c>
      <c r="E18" s="55">
        <v>9.6999999999999993</v>
      </c>
      <c r="F18" s="55">
        <v>13.2</v>
      </c>
      <c r="G18" s="53">
        <v>11.4</v>
      </c>
      <c r="H18" s="21">
        <v>3.9</v>
      </c>
      <c r="I18" s="12">
        <v>3.1</v>
      </c>
      <c r="J18" s="13">
        <v>-3.1</v>
      </c>
      <c r="K18" s="54">
        <v>14.4</v>
      </c>
      <c r="L18" s="55">
        <v>14.4</v>
      </c>
      <c r="M18" s="53">
        <v>7.6</v>
      </c>
      <c r="N18" s="19" t="s">
        <v>277</v>
      </c>
      <c r="O18" s="358"/>
    </row>
    <row r="19" spans="1:15">
      <c r="A19" s="9" t="s">
        <v>220</v>
      </c>
      <c r="B19" s="55">
        <v>25.9</v>
      </c>
      <c r="C19" s="55">
        <v>25.7</v>
      </c>
      <c r="D19" s="53">
        <v>22.1</v>
      </c>
      <c r="E19" s="55">
        <v>15.3</v>
      </c>
      <c r="F19" s="55">
        <v>15</v>
      </c>
      <c r="G19" s="53">
        <v>10.7</v>
      </c>
      <c r="H19" s="54">
        <v>9.5</v>
      </c>
      <c r="I19" s="55">
        <v>10.7</v>
      </c>
      <c r="J19" s="13">
        <v>2.8</v>
      </c>
      <c r="K19" s="54">
        <v>12.7</v>
      </c>
      <c r="L19" s="55">
        <v>13.4</v>
      </c>
      <c r="M19" s="53">
        <v>6</v>
      </c>
      <c r="N19" s="19" t="s">
        <v>277</v>
      </c>
      <c r="O19" s="358"/>
    </row>
    <row r="20" spans="1:15">
      <c r="A20" s="9" t="s">
        <v>221</v>
      </c>
      <c r="B20" s="12" t="s">
        <v>8</v>
      </c>
      <c r="C20" s="12" t="s">
        <v>8</v>
      </c>
      <c r="D20" s="13" t="s">
        <v>8</v>
      </c>
      <c r="E20" s="12" t="s">
        <v>8</v>
      </c>
      <c r="F20" s="12" t="s">
        <v>8</v>
      </c>
      <c r="G20" s="13" t="s">
        <v>8</v>
      </c>
      <c r="H20" s="21" t="s">
        <v>8</v>
      </c>
      <c r="I20" s="12" t="s">
        <v>8</v>
      </c>
      <c r="J20" s="13" t="s">
        <v>8</v>
      </c>
      <c r="K20" s="21" t="s">
        <v>8</v>
      </c>
      <c r="L20" s="12" t="s">
        <v>8</v>
      </c>
      <c r="M20" s="13" t="s">
        <v>8</v>
      </c>
      <c r="N20" s="19" t="s">
        <v>277</v>
      </c>
      <c r="O20" s="358"/>
    </row>
    <row r="21" spans="1:15">
      <c r="A21" s="9" t="s">
        <v>222</v>
      </c>
      <c r="B21" s="12">
        <v>0.8</v>
      </c>
      <c r="C21" s="12">
        <v>1.8</v>
      </c>
      <c r="D21" s="13">
        <v>-1</v>
      </c>
      <c r="E21" s="55">
        <v>16.399999999999999</v>
      </c>
      <c r="F21" s="55">
        <v>17.5</v>
      </c>
      <c r="G21" s="53">
        <v>16.399999999999999</v>
      </c>
      <c r="H21" s="54">
        <v>18.899999999999999</v>
      </c>
      <c r="I21" s="55">
        <v>18</v>
      </c>
      <c r="J21" s="53">
        <v>11.8</v>
      </c>
      <c r="K21" s="54">
        <v>20.6</v>
      </c>
      <c r="L21" s="55">
        <v>19</v>
      </c>
      <c r="M21" s="53">
        <v>15.1</v>
      </c>
      <c r="N21" s="19" t="s">
        <v>277</v>
      </c>
      <c r="O21" s="358"/>
    </row>
    <row r="22" spans="1:15">
      <c r="A22" s="9" t="s">
        <v>223</v>
      </c>
      <c r="B22" s="12" t="s">
        <v>8</v>
      </c>
      <c r="C22" s="12" t="s">
        <v>8</v>
      </c>
      <c r="D22" s="13" t="s">
        <v>8</v>
      </c>
      <c r="E22" s="12" t="s">
        <v>8</v>
      </c>
      <c r="F22" s="12" t="s">
        <v>8</v>
      </c>
      <c r="G22" s="13" t="s">
        <v>8</v>
      </c>
      <c r="H22" s="21" t="s">
        <v>8</v>
      </c>
      <c r="I22" s="12" t="s">
        <v>8</v>
      </c>
      <c r="J22" s="13" t="s">
        <v>8</v>
      </c>
      <c r="K22" s="21" t="s">
        <v>8</v>
      </c>
      <c r="L22" s="12" t="s">
        <v>8</v>
      </c>
      <c r="M22" s="13" t="s">
        <v>8</v>
      </c>
      <c r="N22" s="19"/>
      <c r="O22" s="358"/>
    </row>
    <row r="23" spans="1:15">
      <c r="A23" s="9" t="s">
        <v>224</v>
      </c>
      <c r="B23" s="12" t="s">
        <v>8</v>
      </c>
      <c r="C23" s="12" t="s">
        <v>8</v>
      </c>
      <c r="D23" s="13" t="s">
        <v>8</v>
      </c>
      <c r="E23" s="12" t="s">
        <v>8</v>
      </c>
      <c r="F23" s="12" t="s">
        <v>8</v>
      </c>
      <c r="G23" s="13" t="s">
        <v>8</v>
      </c>
      <c r="H23" s="21" t="s">
        <v>8</v>
      </c>
      <c r="I23" s="12" t="s">
        <v>8</v>
      </c>
      <c r="J23" s="13" t="s">
        <v>8</v>
      </c>
      <c r="K23" s="21" t="s">
        <v>8</v>
      </c>
      <c r="L23" s="12" t="s">
        <v>8</v>
      </c>
      <c r="M23" s="13" t="s">
        <v>8</v>
      </c>
      <c r="N23" s="19" t="s">
        <v>277</v>
      </c>
      <c r="O23" s="358"/>
    </row>
    <row r="24" spans="1:15">
      <c r="A24" s="9" t="s">
        <v>225</v>
      </c>
      <c r="B24" s="12">
        <v>0.2</v>
      </c>
      <c r="C24" s="12">
        <v>1.9</v>
      </c>
      <c r="D24" s="13">
        <v>-0.3</v>
      </c>
      <c r="E24" s="55">
        <v>9.8000000000000007</v>
      </c>
      <c r="F24" s="55">
        <v>10.3</v>
      </c>
      <c r="G24" s="53">
        <v>7.5</v>
      </c>
      <c r="H24" s="54">
        <v>8.3000000000000007</v>
      </c>
      <c r="I24" s="12">
        <v>6.9</v>
      </c>
      <c r="J24" s="13">
        <v>5.4</v>
      </c>
      <c r="K24" s="54">
        <v>8.5</v>
      </c>
      <c r="L24" s="55">
        <v>7.9</v>
      </c>
      <c r="M24" s="13">
        <v>3.3</v>
      </c>
      <c r="N24" s="19"/>
      <c r="O24" s="358"/>
    </row>
    <row r="25" spans="1:15">
      <c r="A25" s="9" t="s">
        <v>226</v>
      </c>
      <c r="B25" s="12" t="s">
        <v>8</v>
      </c>
      <c r="C25" s="12" t="s">
        <v>8</v>
      </c>
      <c r="D25" s="13" t="s">
        <v>8</v>
      </c>
      <c r="E25" s="12" t="s">
        <v>8</v>
      </c>
      <c r="F25" s="12" t="s">
        <v>8</v>
      </c>
      <c r="G25" s="13" t="s">
        <v>8</v>
      </c>
      <c r="H25" s="21" t="s">
        <v>8</v>
      </c>
      <c r="I25" s="12" t="s">
        <v>8</v>
      </c>
      <c r="J25" s="13" t="s">
        <v>8</v>
      </c>
      <c r="K25" s="21" t="s">
        <v>8</v>
      </c>
      <c r="L25" s="12" t="s">
        <v>8</v>
      </c>
      <c r="M25" s="13" t="s">
        <v>8</v>
      </c>
      <c r="N25" s="19" t="s">
        <v>277</v>
      </c>
      <c r="O25" s="358"/>
    </row>
    <row r="26" spans="1:15">
      <c r="A26" s="9" t="s">
        <v>227</v>
      </c>
      <c r="B26" s="12" t="s">
        <v>8</v>
      </c>
      <c r="C26" s="12" t="s">
        <v>8</v>
      </c>
      <c r="D26" s="13" t="s">
        <v>8</v>
      </c>
      <c r="E26" s="12" t="s">
        <v>8</v>
      </c>
      <c r="F26" s="12" t="s">
        <v>8</v>
      </c>
      <c r="G26" s="13" t="s">
        <v>8</v>
      </c>
      <c r="H26" s="21" t="s">
        <v>8</v>
      </c>
      <c r="I26" s="12" t="s">
        <v>8</v>
      </c>
      <c r="J26" s="13" t="s">
        <v>8</v>
      </c>
      <c r="K26" s="21" t="s">
        <v>8</v>
      </c>
      <c r="L26" s="12" t="s">
        <v>8</v>
      </c>
      <c r="M26" s="13" t="s">
        <v>8</v>
      </c>
      <c r="N26" s="19"/>
      <c r="O26" s="358"/>
    </row>
    <row r="27" spans="1:15">
      <c r="A27" s="9" t="s">
        <v>228</v>
      </c>
      <c r="B27" s="55">
        <v>-13.3</v>
      </c>
      <c r="C27" s="55">
        <v>-1.0999999999999999</v>
      </c>
      <c r="D27" s="53">
        <v>-1.0999999999999999</v>
      </c>
      <c r="E27" s="55">
        <v>0.5</v>
      </c>
      <c r="F27" s="55">
        <v>5.3</v>
      </c>
      <c r="G27" s="53">
        <v>5.6000000000000005</v>
      </c>
      <c r="H27" s="55">
        <v>7.7112194426259597</v>
      </c>
      <c r="I27" s="55">
        <v>7.9584296711131302</v>
      </c>
      <c r="J27" s="53">
        <v>5.08832505361881</v>
      </c>
      <c r="K27" s="55">
        <v>5.6576537792140398</v>
      </c>
      <c r="L27" s="55">
        <v>6.6987289509083299</v>
      </c>
      <c r="M27" s="53">
        <v>6.21140027424088</v>
      </c>
      <c r="N27" s="19"/>
      <c r="O27" s="358"/>
    </row>
    <row r="28" spans="1:15">
      <c r="A28" s="9" t="s">
        <v>27</v>
      </c>
      <c r="B28" s="12" t="s">
        <v>8</v>
      </c>
      <c r="C28" s="12" t="s">
        <v>8</v>
      </c>
      <c r="D28" s="13" t="s">
        <v>8</v>
      </c>
      <c r="E28" s="12" t="s">
        <v>8</v>
      </c>
      <c r="F28" s="12" t="s">
        <v>8</v>
      </c>
      <c r="G28" s="13" t="s">
        <v>8</v>
      </c>
      <c r="H28" s="21" t="s">
        <v>8</v>
      </c>
      <c r="I28" s="12" t="s">
        <v>8</v>
      </c>
      <c r="J28" s="13" t="s">
        <v>8</v>
      </c>
      <c r="K28" s="21" t="s">
        <v>8</v>
      </c>
      <c r="L28" s="12" t="s">
        <v>8</v>
      </c>
      <c r="M28" s="13" t="s">
        <v>8</v>
      </c>
      <c r="N28" s="19" t="s">
        <v>277</v>
      </c>
      <c r="O28" s="358"/>
    </row>
    <row r="29" spans="1:15">
      <c r="A29" s="9" t="s">
        <v>229</v>
      </c>
      <c r="B29" s="12" t="s">
        <v>8</v>
      </c>
      <c r="C29" s="12" t="s">
        <v>8</v>
      </c>
      <c r="D29" s="13" t="s">
        <v>8</v>
      </c>
      <c r="E29" s="12" t="s">
        <v>8</v>
      </c>
      <c r="F29" s="12" t="s">
        <v>8</v>
      </c>
      <c r="G29" s="13" t="s">
        <v>8</v>
      </c>
      <c r="H29" s="21" t="s">
        <v>8</v>
      </c>
      <c r="I29" s="12" t="s">
        <v>8</v>
      </c>
      <c r="J29" s="13" t="s">
        <v>8</v>
      </c>
      <c r="K29" s="21" t="s">
        <v>8</v>
      </c>
      <c r="L29" s="12" t="s">
        <v>8</v>
      </c>
      <c r="M29" s="13" t="s">
        <v>8</v>
      </c>
      <c r="N29" s="19"/>
      <c r="O29" s="358"/>
    </row>
    <row r="30" spans="1:15">
      <c r="A30" s="9" t="s">
        <v>230</v>
      </c>
      <c r="B30" s="55">
        <v>9.3000000000000007</v>
      </c>
      <c r="C30" s="55">
        <v>10.9</v>
      </c>
      <c r="D30" s="53">
        <v>9</v>
      </c>
      <c r="E30" s="55">
        <v>8.9</v>
      </c>
      <c r="F30" s="55">
        <v>8.6999999999999993</v>
      </c>
      <c r="G30" s="53">
        <v>7</v>
      </c>
      <c r="H30" s="54">
        <v>8</v>
      </c>
      <c r="I30" s="55">
        <v>7.9</v>
      </c>
      <c r="J30" s="13">
        <v>4.4000000000000004</v>
      </c>
      <c r="K30" s="21">
        <v>2.4</v>
      </c>
      <c r="L30" s="12">
        <v>2.5</v>
      </c>
      <c r="M30" s="13">
        <v>-0.3</v>
      </c>
      <c r="N30" s="19" t="s">
        <v>277</v>
      </c>
      <c r="O30" s="358"/>
    </row>
    <row r="31" spans="1:15">
      <c r="A31" s="9" t="s">
        <v>231</v>
      </c>
      <c r="B31" s="55">
        <v>6</v>
      </c>
      <c r="C31" s="55">
        <v>8.2000000000000011</v>
      </c>
      <c r="D31" s="53">
        <v>7.5</v>
      </c>
      <c r="E31" s="55">
        <v>5.8000000000000007</v>
      </c>
      <c r="F31" s="55">
        <v>5.4</v>
      </c>
      <c r="G31" s="53">
        <v>4.3</v>
      </c>
      <c r="H31" s="55">
        <v>4.1000000000000005</v>
      </c>
      <c r="I31" s="55">
        <v>4.2</v>
      </c>
      <c r="J31" s="53">
        <v>2.8000000000000003</v>
      </c>
      <c r="K31" s="55">
        <v>5.0999999999999996</v>
      </c>
      <c r="L31" s="55">
        <v>5.0999999999999996</v>
      </c>
      <c r="M31" s="53">
        <v>3.5999999999999996</v>
      </c>
      <c r="N31" s="19"/>
      <c r="O31" s="358"/>
    </row>
    <row r="32" spans="1:15">
      <c r="A32" s="9" t="s">
        <v>232</v>
      </c>
      <c r="B32" s="55">
        <v>9.5</v>
      </c>
      <c r="C32" s="55">
        <v>10.1</v>
      </c>
      <c r="D32" s="53">
        <v>8.3000000000000007</v>
      </c>
      <c r="E32" s="55">
        <v>8.1999999999999993</v>
      </c>
      <c r="F32" s="55">
        <v>9.5</v>
      </c>
      <c r="G32" s="53">
        <v>8.9</v>
      </c>
      <c r="H32" s="54">
        <v>12.1</v>
      </c>
      <c r="I32" s="55">
        <v>12.3</v>
      </c>
      <c r="J32" s="53">
        <v>9</v>
      </c>
      <c r="K32" s="21">
        <v>-0.6</v>
      </c>
      <c r="L32" s="12">
        <v>-0.6</v>
      </c>
      <c r="M32" s="13">
        <v>-2.9</v>
      </c>
      <c r="N32" s="19"/>
      <c r="O32" s="358"/>
    </row>
    <row r="33" spans="1:15">
      <c r="A33" s="9" t="s">
        <v>233</v>
      </c>
      <c r="B33" s="55">
        <v>9.8000000000000007</v>
      </c>
      <c r="C33" s="55">
        <v>13</v>
      </c>
      <c r="D33" s="53">
        <v>11.8</v>
      </c>
      <c r="E33" s="12">
        <v>4.7</v>
      </c>
      <c r="F33" s="55">
        <v>8.5</v>
      </c>
      <c r="G33" s="53">
        <v>8.1999999999999993</v>
      </c>
      <c r="H33" s="54">
        <v>11.8</v>
      </c>
      <c r="I33" s="55">
        <v>10.199999999999999</v>
      </c>
      <c r="J33" s="13">
        <v>6.3</v>
      </c>
      <c r="K33" s="54">
        <v>13.1</v>
      </c>
      <c r="L33" s="55">
        <v>11.6</v>
      </c>
      <c r="M33" s="53">
        <v>8.6999999999999993</v>
      </c>
      <c r="N33" s="19" t="s">
        <v>277</v>
      </c>
      <c r="O33" s="358"/>
    </row>
    <row r="34" spans="1:15">
      <c r="A34" s="9" t="s">
        <v>33</v>
      </c>
      <c r="B34" s="12">
        <v>2.6</v>
      </c>
      <c r="C34" s="55">
        <v>8.6999999999999993</v>
      </c>
      <c r="D34" s="53">
        <v>8.6999999999999993</v>
      </c>
      <c r="E34" s="12">
        <v>8.1</v>
      </c>
      <c r="F34" s="12">
        <v>7.6</v>
      </c>
      <c r="G34" s="13">
        <v>7.6</v>
      </c>
      <c r="H34" s="54">
        <v>15.8</v>
      </c>
      <c r="I34" s="55">
        <v>14.6</v>
      </c>
      <c r="J34" s="53">
        <v>14.6</v>
      </c>
      <c r="K34" s="21">
        <v>3.4</v>
      </c>
      <c r="L34" s="12">
        <v>3.5</v>
      </c>
      <c r="M34" s="13">
        <v>3.5</v>
      </c>
      <c r="N34" s="19" t="s">
        <v>277</v>
      </c>
      <c r="O34" s="358"/>
    </row>
    <row r="35" spans="1:15">
      <c r="A35" s="9" t="s">
        <v>234</v>
      </c>
      <c r="B35" s="12" t="s">
        <v>8</v>
      </c>
      <c r="C35" s="12" t="s">
        <v>8</v>
      </c>
      <c r="D35" s="13" t="s">
        <v>8</v>
      </c>
      <c r="E35" s="12" t="s">
        <v>8</v>
      </c>
      <c r="F35" s="12" t="s">
        <v>8</v>
      </c>
      <c r="G35" s="13" t="s">
        <v>8</v>
      </c>
      <c r="H35" s="21" t="s">
        <v>8</v>
      </c>
      <c r="I35" s="12" t="s">
        <v>8</v>
      </c>
      <c r="J35" s="13" t="s">
        <v>8</v>
      </c>
      <c r="K35" s="21" t="s">
        <v>8</v>
      </c>
      <c r="L35" s="12" t="s">
        <v>8</v>
      </c>
      <c r="M35" s="13" t="s">
        <v>8</v>
      </c>
      <c r="N35" s="19" t="s">
        <v>277</v>
      </c>
      <c r="O35" s="358"/>
    </row>
    <row r="36" spans="1:15">
      <c r="A36" s="9" t="s">
        <v>235</v>
      </c>
      <c r="B36" s="12" t="s">
        <v>8</v>
      </c>
      <c r="C36" s="12" t="s">
        <v>8</v>
      </c>
      <c r="D36" s="13" t="s">
        <v>8</v>
      </c>
      <c r="E36" s="12" t="s">
        <v>8</v>
      </c>
      <c r="F36" s="12" t="s">
        <v>8</v>
      </c>
      <c r="G36" s="13" t="s">
        <v>8</v>
      </c>
      <c r="H36" s="21" t="s">
        <v>8</v>
      </c>
      <c r="I36" s="12" t="s">
        <v>8</v>
      </c>
      <c r="J36" s="13" t="s">
        <v>8</v>
      </c>
      <c r="K36" s="21" t="s">
        <v>8</v>
      </c>
      <c r="L36" s="12" t="s">
        <v>8</v>
      </c>
      <c r="M36" s="13" t="s">
        <v>8</v>
      </c>
      <c r="N36" s="19" t="s">
        <v>277</v>
      </c>
      <c r="O36" s="358"/>
    </row>
    <row r="37" spans="1:15">
      <c r="A37" s="9" t="s">
        <v>236</v>
      </c>
      <c r="B37" s="12">
        <v>1.6</v>
      </c>
      <c r="C37" s="12">
        <v>3.5</v>
      </c>
      <c r="D37" s="13">
        <v>3.6</v>
      </c>
      <c r="E37" s="12">
        <v>2.6</v>
      </c>
      <c r="F37" s="12">
        <v>3</v>
      </c>
      <c r="G37" s="13">
        <v>3.5</v>
      </c>
      <c r="H37" s="54">
        <v>11.1</v>
      </c>
      <c r="I37" s="55">
        <v>9</v>
      </c>
      <c r="J37" s="13">
        <v>5.7</v>
      </c>
      <c r="K37" s="21">
        <v>1.7</v>
      </c>
      <c r="L37" s="12">
        <v>1.3</v>
      </c>
      <c r="M37" s="13">
        <v>-1.4</v>
      </c>
      <c r="N37" s="19" t="s">
        <v>277</v>
      </c>
      <c r="O37" s="358"/>
    </row>
    <row r="38" spans="1:15">
      <c r="A38" s="9" t="s">
        <v>237</v>
      </c>
      <c r="B38" s="12">
        <v>2.8</v>
      </c>
      <c r="C38" s="12">
        <v>5.3</v>
      </c>
      <c r="D38" s="13">
        <v>4.3</v>
      </c>
      <c r="E38" s="55">
        <v>3.5</v>
      </c>
      <c r="F38" s="55">
        <v>3.7</v>
      </c>
      <c r="G38" s="13">
        <v>2.5</v>
      </c>
      <c r="H38" s="21">
        <v>4.0999999999999996</v>
      </c>
      <c r="I38" s="12">
        <v>5.2</v>
      </c>
      <c r="J38" s="13">
        <v>1.5</v>
      </c>
      <c r="K38" s="21">
        <v>2.4</v>
      </c>
      <c r="L38" s="12">
        <v>2.7</v>
      </c>
      <c r="M38" s="13">
        <v>-0.7</v>
      </c>
      <c r="N38" s="19" t="s">
        <v>277</v>
      </c>
      <c r="O38" s="358"/>
    </row>
    <row r="39" spans="1:15">
      <c r="A39" s="9" t="s">
        <v>238</v>
      </c>
      <c r="B39" s="55">
        <v>23.5</v>
      </c>
      <c r="C39" s="55">
        <v>26.6</v>
      </c>
      <c r="D39" s="53">
        <v>25.3</v>
      </c>
      <c r="E39" s="55">
        <v>9</v>
      </c>
      <c r="F39" s="55">
        <v>9.9</v>
      </c>
      <c r="G39" s="53">
        <v>8.9</v>
      </c>
      <c r="H39" s="54">
        <v>10.5</v>
      </c>
      <c r="I39" s="55">
        <v>11</v>
      </c>
      <c r="J39" s="53">
        <v>7.4</v>
      </c>
      <c r="K39" s="21">
        <v>2.4</v>
      </c>
      <c r="L39" s="12">
        <v>3</v>
      </c>
      <c r="M39" s="13">
        <v>0.6</v>
      </c>
      <c r="N39" s="19"/>
      <c r="O39" s="358"/>
    </row>
    <row r="40" spans="1:15">
      <c r="A40" s="9" t="s">
        <v>239</v>
      </c>
      <c r="B40" s="12" t="s">
        <v>8</v>
      </c>
      <c r="C40" s="12" t="s">
        <v>8</v>
      </c>
      <c r="D40" s="13" t="s">
        <v>8</v>
      </c>
      <c r="E40" s="12" t="s">
        <v>8</v>
      </c>
      <c r="F40" s="12" t="s">
        <v>8</v>
      </c>
      <c r="G40" s="13" t="s">
        <v>8</v>
      </c>
      <c r="H40" s="21" t="s">
        <v>8</v>
      </c>
      <c r="I40" s="12" t="s">
        <v>8</v>
      </c>
      <c r="J40" s="13" t="s">
        <v>8</v>
      </c>
      <c r="K40" s="21" t="s">
        <v>8</v>
      </c>
      <c r="L40" s="12" t="s">
        <v>8</v>
      </c>
      <c r="M40" s="13" t="s">
        <v>8</v>
      </c>
      <c r="N40" s="19"/>
      <c r="O40" s="358"/>
    </row>
    <row r="41" spans="1:15">
      <c r="A41" s="9" t="s">
        <v>240</v>
      </c>
      <c r="B41" s="12">
        <v>1.1000000000000001</v>
      </c>
      <c r="C41" s="12">
        <v>3.8</v>
      </c>
      <c r="D41" s="13">
        <v>2.9</v>
      </c>
      <c r="E41" s="55">
        <v>10.5</v>
      </c>
      <c r="F41" s="55">
        <v>11.4</v>
      </c>
      <c r="G41" s="53">
        <v>9.3000000000000007</v>
      </c>
      <c r="H41" s="54">
        <v>7.6</v>
      </c>
      <c r="I41" s="55">
        <v>7.1</v>
      </c>
      <c r="J41" s="13">
        <v>4.0999999999999996</v>
      </c>
      <c r="K41" s="54">
        <v>8.9</v>
      </c>
      <c r="L41" s="55">
        <v>8.8000000000000007</v>
      </c>
      <c r="M41" s="13">
        <v>4.4000000000000004</v>
      </c>
      <c r="N41" s="19" t="s">
        <v>277</v>
      </c>
      <c r="O41" s="358"/>
    </row>
    <row r="42" spans="1:15">
      <c r="A42" s="9" t="s">
        <v>241</v>
      </c>
      <c r="B42" s="55">
        <v>27.200000000000003</v>
      </c>
      <c r="C42" s="55">
        <v>27.700000000000003</v>
      </c>
      <c r="D42" s="53">
        <v>23.400000000000002</v>
      </c>
      <c r="E42" s="55">
        <v>17.8</v>
      </c>
      <c r="F42" s="55">
        <v>18</v>
      </c>
      <c r="G42" s="53">
        <v>14.099999999999998</v>
      </c>
      <c r="H42" s="21" t="s">
        <v>8</v>
      </c>
      <c r="I42" s="12" t="s">
        <v>8</v>
      </c>
      <c r="J42" s="13" t="s">
        <v>8</v>
      </c>
      <c r="K42" s="21" t="s">
        <v>8</v>
      </c>
      <c r="L42" s="12" t="s">
        <v>8</v>
      </c>
      <c r="M42" s="13" t="s">
        <v>8</v>
      </c>
      <c r="N42" s="358"/>
      <c r="O42" s="358"/>
    </row>
    <row r="43" spans="1:15">
      <c r="A43" s="9"/>
      <c r="B43" s="29"/>
      <c r="C43" s="29"/>
      <c r="D43" s="31"/>
      <c r="E43" s="32"/>
      <c r="F43" s="32"/>
      <c r="G43" s="33"/>
      <c r="H43" s="30"/>
      <c r="I43" s="29"/>
      <c r="J43" s="31"/>
      <c r="K43" s="30"/>
      <c r="L43" s="29"/>
      <c r="M43" s="31"/>
      <c r="N43" s="358"/>
      <c r="O43" s="358"/>
    </row>
    <row r="44" spans="1:15">
      <c r="A44" s="3" t="s">
        <v>242</v>
      </c>
      <c r="B44" s="50">
        <v>7.9285714285714288</v>
      </c>
      <c r="C44" s="50">
        <v>10.576190476190478</v>
      </c>
      <c r="D44" s="51">
        <v>8.9761904761904781</v>
      </c>
      <c r="E44" s="52">
        <v>8.8714285714285701</v>
      </c>
      <c r="F44" s="50">
        <v>9.723809523809523</v>
      </c>
      <c r="G44" s="51">
        <v>8.1761904761904756</v>
      </c>
      <c r="H44" s="52">
        <v>8.8005609721312972</v>
      </c>
      <c r="I44" s="50">
        <v>8.5779214835556576</v>
      </c>
      <c r="J44" s="51">
        <v>4.8794162526809401</v>
      </c>
      <c r="K44" s="52">
        <v>7.7928826889607041</v>
      </c>
      <c r="L44" s="50">
        <v>7.604936447545418</v>
      </c>
      <c r="M44" s="51">
        <v>4.1605700137120429</v>
      </c>
      <c r="N44" s="358"/>
      <c r="O44" s="358"/>
    </row>
    <row r="45" spans="1:15">
      <c r="A45" s="3" t="s">
        <v>245</v>
      </c>
      <c r="B45" s="50">
        <v>7.4642857142857126</v>
      </c>
      <c r="C45" s="50">
        <v>9.757142857142858</v>
      </c>
      <c r="D45" s="51">
        <v>8.2500000000000018</v>
      </c>
      <c r="E45" s="52">
        <v>9.2214285714285733</v>
      </c>
      <c r="F45" s="50">
        <v>9.8571428571428577</v>
      </c>
      <c r="G45" s="51">
        <v>8.3357142857142854</v>
      </c>
      <c r="H45" s="52">
        <v>9.1142857142857121</v>
      </c>
      <c r="I45" s="50">
        <v>8.8071428571428587</v>
      </c>
      <c r="J45" s="51">
        <v>4.6071428571428568</v>
      </c>
      <c r="K45" s="52">
        <v>9.257142857142858</v>
      </c>
      <c r="L45" s="50">
        <v>8.9142857142857128</v>
      </c>
      <c r="M45" s="51">
        <v>4.9571428571428573</v>
      </c>
      <c r="N45" s="358"/>
      <c r="O45" s="358"/>
    </row>
    <row r="46" spans="1:15">
      <c r="A46" s="9"/>
      <c r="B46" s="29"/>
      <c r="C46" s="29"/>
      <c r="D46" s="31"/>
      <c r="E46" s="32"/>
      <c r="F46" s="32"/>
      <c r="G46" s="33"/>
      <c r="H46" s="34"/>
      <c r="I46" s="32"/>
      <c r="J46" s="33"/>
      <c r="K46" s="34"/>
      <c r="L46" s="32"/>
      <c r="M46" s="33"/>
      <c r="N46" s="358"/>
      <c r="O46" s="358"/>
    </row>
    <row r="47" spans="1:15">
      <c r="A47" s="14" t="s">
        <v>246</v>
      </c>
      <c r="B47" s="29"/>
      <c r="C47" s="29"/>
      <c r="D47" s="31"/>
      <c r="E47" s="32"/>
      <c r="F47" s="32"/>
      <c r="G47" s="33"/>
      <c r="H47" s="34"/>
      <c r="I47" s="32"/>
      <c r="J47" s="33"/>
      <c r="K47" s="34"/>
      <c r="L47" s="32"/>
      <c r="M47" s="33"/>
      <c r="N47" s="358"/>
      <c r="O47" s="358"/>
    </row>
    <row r="48" spans="1:15">
      <c r="A48" s="9" t="s">
        <v>247</v>
      </c>
      <c r="B48" s="10" t="s">
        <v>8</v>
      </c>
      <c r="C48" s="10" t="s">
        <v>8</v>
      </c>
      <c r="D48" s="11" t="s">
        <v>8</v>
      </c>
      <c r="E48" s="10" t="s">
        <v>8</v>
      </c>
      <c r="F48" s="10" t="s">
        <v>8</v>
      </c>
      <c r="G48" s="11" t="s">
        <v>8</v>
      </c>
      <c r="H48" s="20" t="s">
        <v>8</v>
      </c>
      <c r="I48" s="10" t="s">
        <v>8</v>
      </c>
      <c r="J48" s="11" t="s">
        <v>8</v>
      </c>
      <c r="K48" s="20" t="s">
        <v>8</v>
      </c>
      <c r="L48" s="10" t="s">
        <v>8</v>
      </c>
      <c r="M48" s="11" t="s">
        <v>8</v>
      </c>
      <c r="N48" s="358"/>
      <c r="O48" s="358"/>
    </row>
    <row r="49" spans="1:15">
      <c r="A49" s="9" t="s">
        <v>248</v>
      </c>
      <c r="B49" s="10" t="s">
        <v>8</v>
      </c>
      <c r="C49" s="10" t="s">
        <v>8</v>
      </c>
      <c r="D49" s="11" t="s">
        <v>8</v>
      </c>
      <c r="E49" s="10" t="s">
        <v>8</v>
      </c>
      <c r="F49" s="10" t="s">
        <v>8</v>
      </c>
      <c r="G49" s="11" t="s">
        <v>8</v>
      </c>
      <c r="H49" s="20" t="s">
        <v>8</v>
      </c>
      <c r="I49" s="10" t="s">
        <v>8</v>
      </c>
      <c r="J49" s="11" t="s">
        <v>8</v>
      </c>
      <c r="K49" s="20" t="s">
        <v>8</v>
      </c>
      <c r="L49" s="10" t="s">
        <v>8</v>
      </c>
      <c r="M49" s="11" t="s">
        <v>8</v>
      </c>
      <c r="N49" s="358"/>
      <c r="O49" s="358"/>
    </row>
    <row r="50" spans="1:15">
      <c r="A50" s="9" t="s">
        <v>249</v>
      </c>
      <c r="B50" s="10" t="s">
        <v>8</v>
      </c>
      <c r="C50" s="10" t="s">
        <v>8</v>
      </c>
      <c r="D50" s="11" t="s">
        <v>8</v>
      </c>
      <c r="E50" s="10" t="s">
        <v>8</v>
      </c>
      <c r="F50" s="10" t="s">
        <v>8</v>
      </c>
      <c r="G50" s="11" t="s">
        <v>8</v>
      </c>
      <c r="H50" s="20" t="s">
        <v>8</v>
      </c>
      <c r="I50" s="10" t="s">
        <v>8</v>
      </c>
      <c r="J50" s="11" t="s">
        <v>8</v>
      </c>
      <c r="K50" s="20" t="s">
        <v>8</v>
      </c>
      <c r="L50" s="10" t="s">
        <v>8</v>
      </c>
      <c r="M50" s="11" t="s">
        <v>8</v>
      </c>
      <c r="N50" s="358"/>
      <c r="O50" s="358"/>
    </row>
    <row r="51" spans="1:15">
      <c r="A51" s="9" t="s">
        <v>256</v>
      </c>
      <c r="B51" s="10" t="s">
        <v>8</v>
      </c>
      <c r="C51" s="10" t="s">
        <v>8</v>
      </c>
      <c r="D51" s="11" t="s">
        <v>8</v>
      </c>
      <c r="E51" s="10" t="s">
        <v>8</v>
      </c>
      <c r="F51" s="10" t="s">
        <v>8</v>
      </c>
      <c r="G51" s="11" t="s">
        <v>8</v>
      </c>
      <c r="H51" s="20" t="s">
        <v>8</v>
      </c>
      <c r="I51" s="10" t="s">
        <v>8</v>
      </c>
      <c r="J51" s="11" t="s">
        <v>8</v>
      </c>
      <c r="K51" s="20" t="s">
        <v>8</v>
      </c>
      <c r="L51" s="10" t="s">
        <v>8</v>
      </c>
      <c r="M51" s="11" t="s">
        <v>8</v>
      </c>
      <c r="N51" s="358"/>
      <c r="O51" s="358"/>
    </row>
    <row r="52" spans="1:15">
      <c r="A52" s="9" t="s">
        <v>270</v>
      </c>
      <c r="B52" s="10" t="s">
        <v>8</v>
      </c>
      <c r="C52" s="10" t="s">
        <v>8</v>
      </c>
      <c r="D52" s="11" t="s">
        <v>8</v>
      </c>
      <c r="E52" s="10" t="s">
        <v>8</v>
      </c>
      <c r="F52" s="10" t="s">
        <v>8</v>
      </c>
      <c r="G52" s="11" t="s">
        <v>8</v>
      </c>
      <c r="H52" s="20" t="s">
        <v>8</v>
      </c>
      <c r="I52" s="10" t="s">
        <v>8</v>
      </c>
      <c r="J52" s="11" t="s">
        <v>8</v>
      </c>
      <c r="K52" s="20" t="s">
        <v>8</v>
      </c>
      <c r="L52" s="10" t="s">
        <v>8</v>
      </c>
      <c r="M52" s="11" t="s">
        <v>8</v>
      </c>
      <c r="N52" s="358"/>
      <c r="O52" s="358"/>
    </row>
    <row r="53" spans="1:15">
      <c r="A53" s="9" t="s">
        <v>250</v>
      </c>
      <c r="B53" s="21">
        <v>8.6999999999999993</v>
      </c>
      <c r="C53" s="12">
        <v>8.4</v>
      </c>
      <c r="D53" s="13">
        <v>8.1999999999999993</v>
      </c>
      <c r="E53" s="21">
        <v>2.4</v>
      </c>
      <c r="F53" s="12">
        <v>3.1</v>
      </c>
      <c r="G53" s="53">
        <v>5.6</v>
      </c>
      <c r="H53" s="21">
        <v>-8.5</v>
      </c>
      <c r="I53" s="12">
        <v>-7.2</v>
      </c>
      <c r="J53" s="13">
        <v>-8.1</v>
      </c>
      <c r="K53" s="54">
        <v>5.0999999999999996</v>
      </c>
      <c r="L53" s="12">
        <v>4.4000000000000004</v>
      </c>
      <c r="M53" s="13">
        <v>0.8</v>
      </c>
      <c r="N53" s="358"/>
      <c r="O53" s="358"/>
    </row>
    <row r="54" spans="1:15">
      <c r="A54" s="9" t="s">
        <v>271</v>
      </c>
      <c r="B54" s="10" t="s">
        <v>8</v>
      </c>
      <c r="C54" s="10" t="s">
        <v>8</v>
      </c>
      <c r="D54" s="11" t="s">
        <v>8</v>
      </c>
      <c r="E54" s="10" t="s">
        <v>8</v>
      </c>
      <c r="F54" s="10" t="s">
        <v>8</v>
      </c>
      <c r="G54" s="11" t="s">
        <v>8</v>
      </c>
      <c r="H54" s="20" t="s">
        <v>8</v>
      </c>
      <c r="I54" s="10" t="s">
        <v>8</v>
      </c>
      <c r="J54" s="11" t="s">
        <v>8</v>
      </c>
      <c r="K54" s="20" t="s">
        <v>8</v>
      </c>
      <c r="L54" s="10" t="s">
        <v>8</v>
      </c>
      <c r="M54" s="11" t="s">
        <v>8</v>
      </c>
      <c r="N54" s="358"/>
      <c r="O54" s="358"/>
    </row>
    <row r="55" spans="1:15">
      <c r="A55" s="15" t="s">
        <v>272</v>
      </c>
      <c r="B55" s="10" t="s">
        <v>8</v>
      </c>
      <c r="C55" s="10" t="s">
        <v>8</v>
      </c>
      <c r="D55" s="11" t="s">
        <v>8</v>
      </c>
      <c r="E55" s="10" t="s">
        <v>8</v>
      </c>
      <c r="F55" s="10" t="s">
        <v>8</v>
      </c>
      <c r="G55" s="11" t="s">
        <v>8</v>
      </c>
      <c r="H55" s="20" t="s">
        <v>8</v>
      </c>
      <c r="I55" s="10" t="s">
        <v>8</v>
      </c>
      <c r="J55" s="11" t="s">
        <v>8</v>
      </c>
      <c r="K55" s="20" t="s">
        <v>8</v>
      </c>
      <c r="L55" s="10" t="s">
        <v>8</v>
      </c>
      <c r="M55" s="11" t="s">
        <v>8</v>
      </c>
      <c r="N55" s="358"/>
      <c r="O55" s="358"/>
    </row>
    <row r="56" spans="1:15" ht="58.5" customHeight="1">
      <c r="A56" s="466" t="s">
        <v>349</v>
      </c>
      <c r="B56" s="410"/>
      <c r="C56" s="410"/>
      <c r="D56" s="410"/>
      <c r="E56" s="410"/>
      <c r="F56" s="410"/>
      <c r="G56" s="410"/>
      <c r="H56" s="410"/>
      <c r="I56" s="410"/>
      <c r="J56" s="410"/>
      <c r="K56" s="410"/>
      <c r="L56" s="410"/>
      <c r="M56" s="410"/>
      <c r="N56" s="358"/>
      <c r="O56" s="358"/>
    </row>
    <row r="57" spans="1:15">
      <c r="A57" s="410"/>
      <c r="B57" s="410"/>
      <c r="C57" s="410"/>
      <c r="D57" s="410"/>
      <c r="E57" s="410"/>
      <c r="F57" s="410"/>
      <c r="G57" s="410"/>
      <c r="H57" s="410"/>
      <c r="I57" s="410"/>
      <c r="J57" s="410"/>
      <c r="K57" s="410"/>
      <c r="L57" s="410"/>
      <c r="M57" s="410"/>
      <c r="N57" s="358"/>
      <c r="O57" s="358"/>
    </row>
    <row r="58" spans="1:15">
      <c r="A58" s="5"/>
      <c r="B58" s="5"/>
      <c r="C58" s="4"/>
      <c r="D58" s="4"/>
      <c r="E58" s="4"/>
      <c r="F58" s="4"/>
      <c r="G58" s="4"/>
      <c r="H58" s="5"/>
      <c r="I58" s="4"/>
      <c r="J58" s="4"/>
      <c r="K58" s="4"/>
      <c r="L58" s="4"/>
      <c r="M58" s="4"/>
      <c r="N58" s="358"/>
      <c r="O58" s="358"/>
    </row>
    <row r="59" spans="1:15">
      <c r="A59" s="358"/>
      <c r="B59" s="358"/>
      <c r="C59" s="358"/>
      <c r="D59" s="358"/>
      <c r="E59" s="358"/>
      <c r="F59" s="358"/>
      <c r="G59" s="358"/>
      <c r="H59" s="358"/>
      <c r="I59" s="358"/>
      <c r="J59" s="358"/>
      <c r="K59" s="358"/>
      <c r="L59" s="358"/>
      <c r="M59" s="358"/>
      <c r="N59" s="358"/>
      <c r="O59" s="358"/>
    </row>
    <row r="60" spans="1:15">
      <c r="A60" s="358"/>
      <c r="B60" s="358"/>
      <c r="C60" s="358"/>
      <c r="D60" s="358"/>
      <c r="E60" s="358"/>
      <c r="F60" s="358"/>
      <c r="G60" s="358"/>
      <c r="H60" s="358"/>
      <c r="I60" s="358"/>
      <c r="J60" s="358"/>
      <c r="K60" s="358"/>
      <c r="L60" s="358"/>
      <c r="M60" s="358"/>
      <c r="N60" s="358"/>
      <c r="O60" s="358"/>
    </row>
    <row r="61" spans="1:15">
      <c r="A61" s="358"/>
      <c r="B61" s="358"/>
      <c r="C61" s="358"/>
      <c r="D61" s="358"/>
      <c r="E61" s="358"/>
      <c r="F61" s="358"/>
      <c r="G61" s="358"/>
      <c r="H61" s="358"/>
      <c r="I61" s="358"/>
      <c r="J61" s="358"/>
      <c r="K61" s="358"/>
      <c r="L61" s="358"/>
      <c r="M61" s="358"/>
      <c r="N61" s="358"/>
      <c r="O61" s="358"/>
    </row>
    <row r="62" spans="1:15">
      <c r="A62" s="358"/>
      <c r="B62" s="358"/>
      <c r="C62" s="358"/>
      <c r="D62" s="358"/>
      <c r="E62" s="358"/>
      <c r="F62" s="358"/>
      <c r="G62" s="358"/>
      <c r="H62" s="358"/>
      <c r="I62" s="358"/>
      <c r="J62" s="358"/>
      <c r="K62" s="358"/>
      <c r="L62" s="358"/>
      <c r="M62" s="358"/>
      <c r="N62" s="358"/>
      <c r="O62" s="358"/>
    </row>
    <row r="63" spans="1:15">
      <c r="A63" s="358"/>
      <c r="B63" s="358"/>
      <c r="C63" s="358"/>
      <c r="D63" s="358"/>
      <c r="E63" s="358"/>
      <c r="F63" s="358"/>
      <c r="G63" s="358"/>
      <c r="H63" s="358"/>
      <c r="I63" s="358"/>
      <c r="J63" s="358"/>
      <c r="K63" s="358"/>
      <c r="L63" s="358"/>
      <c r="M63" s="358"/>
      <c r="N63" s="358"/>
      <c r="O63" s="358"/>
    </row>
    <row r="64" spans="1:15">
      <c r="A64" s="358"/>
      <c r="B64" s="358"/>
      <c r="C64" s="358"/>
      <c r="D64" s="358"/>
      <c r="E64" s="358"/>
      <c r="F64" s="358"/>
      <c r="G64" s="358"/>
      <c r="H64" s="358"/>
      <c r="I64" s="358"/>
      <c r="J64" s="358"/>
      <c r="K64" s="358"/>
      <c r="L64" s="358"/>
      <c r="M64" s="358"/>
      <c r="N64" s="358"/>
      <c r="O64" s="358"/>
    </row>
  </sheetData>
  <mergeCells count="10">
    <mergeCell ref="A56:M56"/>
    <mergeCell ref="A57:M57"/>
    <mergeCell ref="A1:M1"/>
    <mergeCell ref="B5:G5"/>
    <mergeCell ref="H5:M5"/>
    <mergeCell ref="A6:A7"/>
    <mergeCell ref="B6:D6"/>
    <mergeCell ref="E6:G6"/>
    <mergeCell ref="H6:J6"/>
    <mergeCell ref="K6:M6"/>
  </mergeCells>
  <conditionalFormatting sqref="B12:G12">
    <cfRule type="containsText" dxfId="17" priority="2" operator="containsText" text="~*">
      <formula>NOT(ISERROR(SEARCH("~*",B12)))</formula>
    </cfRule>
  </conditionalFormatting>
  <conditionalFormatting sqref="B12:G12">
    <cfRule type="expression" dxfId="16" priority="1">
      <formula>"search(""~*"",j6)&gt;1"</formula>
    </cfRule>
  </conditionalFormatting>
  <pageMargins left="0.7" right="0.7" top="0.75" bottom="0.75" header="0.3" footer="0.3"/>
  <pageSetup paperSize="9" scale="75" orientation="portrait" r:id="rId1"/>
  <customProperties>
    <customPr name="GUID" r:id="rId2"/>
  </customProperties>
</worksheet>
</file>

<file path=xl/worksheets/sheet24.xml><?xml version="1.0" encoding="utf-8"?>
<worksheet xmlns="http://schemas.openxmlformats.org/spreadsheetml/2006/main" xmlns:r="http://schemas.openxmlformats.org/officeDocument/2006/relationships">
  <sheetPr codeName="Sheet24"/>
  <dimension ref="A1:P64"/>
  <sheetViews>
    <sheetView topLeftCell="C40" zoomScale="85" zoomScaleNormal="85" workbookViewId="0">
      <selection activeCell="D48" sqref="D48"/>
    </sheetView>
  </sheetViews>
  <sheetFormatPr defaultRowHeight="12.75"/>
  <cols>
    <col min="1" max="1" width="13.7109375" style="259" bestFit="1" customWidth="1"/>
    <col min="2" max="2" width="10" style="259" bestFit="1" customWidth="1"/>
    <col min="3" max="3" width="45.7109375" style="259" customWidth="1"/>
    <col min="4" max="4" width="89.7109375" style="259" customWidth="1"/>
    <col min="5" max="5" width="11.42578125" style="259" hidden="1" customWidth="1"/>
    <col min="6" max="6" width="11.7109375" style="259" hidden="1" customWidth="1"/>
    <col min="7" max="7" width="12.140625" style="259" hidden="1" customWidth="1"/>
    <col min="8" max="8" width="9.5703125" style="259" hidden="1" customWidth="1"/>
    <col min="9" max="9" width="12.140625" style="259" hidden="1" customWidth="1"/>
    <col min="10" max="10" width="15.85546875" style="259" hidden="1" customWidth="1"/>
    <col min="11" max="11" width="13.7109375" style="259" hidden="1" customWidth="1"/>
    <col min="12" max="12" width="12.140625" style="259" hidden="1" customWidth="1"/>
    <col min="13" max="13" width="8.140625" style="259" customWidth="1"/>
    <col min="14" max="14" width="43" style="259" customWidth="1"/>
    <col min="15" max="15" width="9" style="259" customWidth="1"/>
    <col min="16" max="16" width="26.5703125" style="259" customWidth="1"/>
    <col min="17" max="16384" width="9.140625" style="259"/>
  </cols>
  <sheetData>
    <row r="1" spans="1:16" ht="15.75">
      <c r="C1" s="261" t="s">
        <v>163</v>
      </c>
      <c r="D1" s="261" t="s">
        <v>164</v>
      </c>
      <c r="E1" s="261" t="s">
        <v>165</v>
      </c>
      <c r="F1" s="261" t="s">
        <v>166</v>
      </c>
      <c r="G1" s="261" t="s">
        <v>167</v>
      </c>
      <c r="H1" s="261" t="s">
        <v>168</v>
      </c>
      <c r="I1" s="261" t="s">
        <v>169</v>
      </c>
      <c r="J1" s="261" t="s">
        <v>170</v>
      </c>
      <c r="K1" s="261" t="s">
        <v>171</v>
      </c>
      <c r="L1" s="261" t="s">
        <v>172</v>
      </c>
      <c r="M1" s="300" t="s">
        <v>251</v>
      </c>
      <c r="N1" s="300" t="s">
        <v>252</v>
      </c>
      <c r="O1" s="300" t="s">
        <v>253</v>
      </c>
      <c r="P1" s="300" t="s">
        <v>254</v>
      </c>
    </row>
    <row r="2" spans="1:16" ht="15">
      <c r="A2" s="260" t="s">
        <v>159</v>
      </c>
      <c r="B2" s="262">
        <v>41103</v>
      </c>
      <c r="C2" s="301" t="s">
        <v>66</v>
      </c>
      <c r="D2" s="267" t="s">
        <v>285</v>
      </c>
      <c r="N2" s="259" t="s">
        <v>285</v>
      </c>
    </row>
    <row r="3" spans="1:16" ht="15">
      <c r="A3" s="260" t="s">
        <v>160</v>
      </c>
      <c r="B3" s="263">
        <v>0.59513888888888888</v>
      </c>
      <c r="C3" s="301" t="s">
        <v>65</v>
      </c>
      <c r="D3" s="267" t="s">
        <v>312</v>
      </c>
    </row>
    <row r="4" spans="1:16" ht="99.75">
      <c r="A4" s="260" t="s">
        <v>161</v>
      </c>
      <c r="B4" s="266" t="s">
        <v>177</v>
      </c>
      <c r="C4" s="264" t="s">
        <v>173</v>
      </c>
      <c r="D4" s="348" t="s">
        <v>321</v>
      </c>
    </row>
    <row r="5" spans="1:16" ht="114.75">
      <c r="A5" s="260" t="s">
        <v>162</v>
      </c>
      <c r="B5" s="260" t="s">
        <v>178</v>
      </c>
      <c r="C5" s="302" t="s">
        <v>174</v>
      </c>
      <c r="D5" s="348" t="s">
        <v>323</v>
      </c>
      <c r="M5" s="363">
        <v>44013</v>
      </c>
      <c r="N5" s="364" t="s">
        <v>335</v>
      </c>
    </row>
    <row r="6" spans="1:16" ht="200.25">
      <c r="A6" s="260"/>
      <c r="B6" s="266" t="s">
        <v>183</v>
      </c>
      <c r="C6" s="303" t="s">
        <v>175</v>
      </c>
      <c r="D6" s="348" t="s">
        <v>322</v>
      </c>
      <c r="M6" s="329" t="s">
        <v>267</v>
      </c>
      <c r="N6" s="303" t="s">
        <v>266</v>
      </c>
      <c r="O6" s="329" t="s">
        <v>268</v>
      </c>
    </row>
    <row r="7" spans="1:16" ht="14.25">
      <c r="A7" s="260"/>
      <c r="B7" s="260" t="s">
        <v>184</v>
      </c>
      <c r="C7" s="265" t="s">
        <v>176</v>
      </c>
      <c r="D7" s="267" t="s">
        <v>313</v>
      </c>
    </row>
    <row r="8" spans="1:16" ht="14.25">
      <c r="A8" s="260"/>
      <c r="B8" s="266" t="s">
        <v>189</v>
      </c>
      <c r="C8" s="264" t="s">
        <v>33</v>
      </c>
      <c r="D8" s="267" t="str">
        <f>VLOOKUP(OECDGraphDictionaryTable[[#This Row],[Extracted Texts]],Country!$A$1:$B$50,2,FALSE)</f>
        <v>Portugal</v>
      </c>
    </row>
    <row r="9" spans="1:16" ht="14.25">
      <c r="A9" s="260"/>
      <c r="B9" s="260" t="s">
        <v>190</v>
      </c>
      <c r="C9" s="264" t="s">
        <v>37</v>
      </c>
      <c r="D9" s="267" t="str">
        <f>VLOOKUP(OECDGraphDictionaryTable[[#This Row],[Extracted Texts]],Country!$A$1:$B$50,2,FALSE)</f>
        <v>Suède</v>
      </c>
    </row>
    <row r="10" spans="1:16" ht="14.25">
      <c r="A10" s="260"/>
      <c r="B10" s="260"/>
      <c r="C10" s="264" t="s">
        <v>80</v>
      </c>
      <c r="D10" s="267" t="s">
        <v>314</v>
      </c>
    </row>
    <row r="11" spans="1:16" ht="14.25">
      <c r="A11" s="260"/>
      <c r="B11" s="260"/>
      <c r="C11" s="264" t="s">
        <v>78</v>
      </c>
      <c r="D11" s="267" t="s">
        <v>315</v>
      </c>
    </row>
    <row r="12" spans="1:16" ht="14.25">
      <c r="A12" s="260"/>
      <c r="B12" s="260"/>
      <c r="C12" s="264" t="s">
        <v>11</v>
      </c>
      <c r="D12" s="267" t="str">
        <f>VLOOKUP(OECDGraphDictionaryTable[[#This Row],[Extracted Texts]],Country!$A$1:$B$50,2,FALSE)</f>
        <v>Canada</v>
      </c>
    </row>
    <row r="13" spans="1:16" ht="14.25">
      <c r="A13" s="260"/>
      <c r="B13" s="260"/>
      <c r="C13" s="264" t="s">
        <v>14</v>
      </c>
      <c r="D13" s="267" t="str">
        <f>VLOOKUP(OECDGraphDictionaryTable[[#This Row],[Extracted Texts]],Country!$A$1:$B$50,2,FALSE)</f>
        <v>Danemark</v>
      </c>
    </row>
    <row r="14" spans="1:16" ht="14.25">
      <c r="A14" s="260"/>
      <c r="B14" s="260"/>
      <c r="C14" s="264" t="s">
        <v>16</v>
      </c>
      <c r="D14" s="267" t="str">
        <f>VLOOKUP(OECDGraphDictionaryTable[[#This Row],[Extracted Texts]],Country!$A$1:$B$50,2,FALSE)</f>
        <v>Finlande</v>
      </c>
    </row>
    <row r="15" spans="1:16" ht="14.25">
      <c r="A15" s="260"/>
      <c r="B15" s="260"/>
      <c r="C15" s="264" t="s">
        <v>31</v>
      </c>
      <c r="D15" s="267" t="str">
        <f>VLOOKUP(OECDGraphDictionaryTable[[#This Row],[Extracted Texts]],Country!$A$1:$B$50,2,FALSE)</f>
        <v>Norvège</v>
      </c>
    </row>
    <row r="16" spans="1:16" ht="14.25">
      <c r="A16" s="260"/>
      <c r="B16" s="260"/>
      <c r="C16" s="264" t="s">
        <v>79</v>
      </c>
      <c r="D16" s="267" t="s">
        <v>316</v>
      </c>
    </row>
    <row r="17" spans="1:4" ht="14.25">
      <c r="A17" s="260"/>
      <c r="B17" s="260"/>
      <c r="C17" s="264" t="s">
        <v>42</v>
      </c>
      <c r="D17" s="267" t="str">
        <f>VLOOKUP(OECDGraphDictionaryTable[[#This Row],[Extracted Texts]],Country!$A$1:$B$50,2,FALSE)</f>
        <v>Moyenne OCDE</v>
      </c>
    </row>
    <row r="18" spans="1:4" ht="14.25">
      <c r="A18" s="260"/>
      <c r="B18" s="260"/>
      <c r="C18" s="264" t="s">
        <v>81</v>
      </c>
      <c r="D18" s="267" t="s">
        <v>317</v>
      </c>
    </row>
    <row r="19" spans="1:4" ht="14.25">
      <c r="A19" s="260"/>
      <c r="B19" s="260"/>
      <c r="C19" s="264" t="s">
        <v>77</v>
      </c>
      <c r="D19" s="267" t="s">
        <v>318</v>
      </c>
    </row>
    <row r="20" spans="1:4" ht="14.25">
      <c r="A20" s="260"/>
      <c r="B20" s="260"/>
      <c r="C20" s="264" t="s">
        <v>32</v>
      </c>
      <c r="D20" s="267" t="str">
        <f>VLOOKUP(OECDGraphDictionaryTable[[#This Row],[Extracted Texts]],Country!$A$1:$B$50,2,FALSE)</f>
        <v>Pologne</v>
      </c>
    </row>
    <row r="21" spans="1:4" ht="14.25">
      <c r="A21" s="260"/>
      <c r="B21" s="260"/>
      <c r="C21" s="264" t="s">
        <v>20</v>
      </c>
      <c r="D21" s="267" t="str">
        <f>VLOOKUP(OECDGraphDictionaryTable[[#This Row],[Extracted Texts]],Country!$A$1:$B$50,2,FALSE)</f>
        <v>Hongrie</v>
      </c>
    </row>
    <row r="22" spans="1:4" ht="14.25">
      <c r="A22" s="260"/>
      <c r="B22" s="260"/>
      <c r="C22" s="264" t="s">
        <v>15</v>
      </c>
      <c r="D22" s="267" t="str">
        <f>VLOOKUP(OECDGraphDictionaryTable[[#This Row],[Extracted Texts]],Country!$A$1:$B$50,2,FALSE)</f>
        <v>Estonie</v>
      </c>
    </row>
    <row r="23" spans="1:4" ht="14.25">
      <c r="A23" s="260"/>
      <c r="B23" s="260"/>
      <c r="C23" s="264" t="s">
        <v>13</v>
      </c>
      <c r="D23" s="267" t="str">
        <f>VLOOKUP(OECDGraphDictionaryTable[[#This Row],[Extracted Texts]],Country!$A$1:$B$50,2,FALSE)</f>
        <v>Rép. tchèque</v>
      </c>
    </row>
    <row r="24" spans="1:4" ht="45">
      <c r="A24" s="260"/>
      <c r="B24" s="260"/>
      <c r="C24" s="302" t="s">
        <v>179</v>
      </c>
      <c r="D24" s="267" t="s">
        <v>319</v>
      </c>
    </row>
    <row r="25" spans="1:4" ht="14.25">
      <c r="A25" s="260"/>
      <c r="B25" s="260"/>
      <c r="C25" s="264" t="s">
        <v>19</v>
      </c>
      <c r="D25" s="267" t="str">
        <f>VLOOKUP(OECDGraphDictionaryTable[[#This Row],[Extracted Texts]],Country!$A$1:$B$50,2,FALSE)</f>
        <v>Grèce</v>
      </c>
    </row>
    <row r="26" spans="1:4" ht="14.25">
      <c r="C26" s="264" t="s">
        <v>22</v>
      </c>
      <c r="D26" s="267" t="str">
        <f>VLOOKUP(OECDGraphDictionaryTable[[#This Row],[Extracted Texts]],Country!$A$1:$B$50,2,FALSE)</f>
        <v>Irlande</v>
      </c>
    </row>
    <row r="27" spans="1:4" ht="14.25">
      <c r="C27" s="264" t="s">
        <v>46</v>
      </c>
      <c r="D27" s="267" t="str">
        <f>VLOOKUP(OECDGraphDictionaryTable[[#This Row],[Extracted Texts]],Country!$A$1:$B$50,2,FALSE)</f>
        <v>Brésil</v>
      </c>
    </row>
    <row r="28" spans="1:4" ht="14.25">
      <c r="C28" s="264" t="s">
        <v>39</v>
      </c>
      <c r="D28" s="267" t="str">
        <f>VLOOKUP(OECDGraphDictionaryTable[[#This Row],[Extracted Texts]],Country!$A$1:$B$50,2,FALSE)</f>
        <v>Turquie</v>
      </c>
    </row>
    <row r="29" spans="1:4" ht="14.25">
      <c r="C29" s="265" t="s">
        <v>36</v>
      </c>
      <c r="D29" s="267" t="str">
        <f>VLOOKUP(OECDGraphDictionaryTable[[#This Row],[Extracted Texts]],Country!$A$1:$B$50,2,FALSE)</f>
        <v>Espagne</v>
      </c>
    </row>
    <row r="30" spans="1:4" ht="14.25">
      <c r="C30" s="264" t="s">
        <v>34</v>
      </c>
      <c r="D30" s="267" t="str">
        <f>VLOOKUP(OECDGraphDictionaryTable[[#This Row],[Extracted Texts]],Country!$A$1:$B$50,2,FALSE)</f>
        <v>Rép. slovaque</v>
      </c>
    </row>
    <row r="31" spans="1:4" ht="14.25">
      <c r="C31" s="264" t="s">
        <v>23</v>
      </c>
      <c r="D31" s="267" t="str">
        <f>VLOOKUP(OECDGraphDictionaryTable[[#This Row],[Extracted Texts]],Country!$A$1:$B$50,2,FALSE)</f>
        <v>Israël</v>
      </c>
    </row>
    <row r="32" spans="1:4" ht="14.25">
      <c r="C32" s="264" t="s">
        <v>50</v>
      </c>
      <c r="D32" s="267" t="str">
        <f>VLOOKUP(OECDGraphDictionaryTable[[#This Row],[Extracted Texts]],Country!$A$1:$B$50,2,FALSE)</f>
        <v>Fédération de Russie</v>
      </c>
    </row>
    <row r="33" spans="3:14" ht="14.25">
      <c r="C33" s="264" t="s">
        <v>10</v>
      </c>
      <c r="D33" s="267" t="str">
        <f>VLOOKUP(OECDGraphDictionaryTable[[#This Row],[Extracted Texts]],Country!$A$1:$B$50,2,FALSE)</f>
        <v>Belgique</v>
      </c>
    </row>
    <row r="34" spans="3:14" ht="14.25">
      <c r="C34" s="264" t="s">
        <v>35</v>
      </c>
      <c r="D34" s="267" t="str">
        <f>VLOOKUP(OECDGraphDictionaryTable[[#This Row],[Extracted Texts]],Country!$A$1:$B$50,2,FALSE)</f>
        <v>Slovénie</v>
      </c>
    </row>
    <row r="35" spans="3:14" ht="14.25">
      <c r="C35" s="264" t="s">
        <v>29</v>
      </c>
      <c r="D35" s="267" t="str">
        <f>VLOOKUP(OECDGraphDictionaryTable[[#This Row],[Extracted Texts]],Country!$A$1:$B$50,2,FALSE)</f>
        <v>Pays-Bas</v>
      </c>
    </row>
    <row r="36" spans="3:14" ht="14.25">
      <c r="C36" s="264" t="s">
        <v>40</v>
      </c>
      <c r="D36" s="267" t="str">
        <f>VLOOKUP(OECDGraphDictionaryTable[[#This Row],[Extracted Texts]],Country!$A$1:$B$50,2,FALSE)</f>
        <v>Royaume-Uni</v>
      </c>
    </row>
    <row r="37" spans="3:14" ht="14.25">
      <c r="C37" s="264" t="s">
        <v>38</v>
      </c>
      <c r="D37" s="267" t="str">
        <f>VLOOKUP(OECDGraphDictionaryTable[[#This Row],[Extracted Texts]],Country!$A$1:$B$50,2,FALSE)</f>
        <v>Suisse</v>
      </c>
    </row>
    <row r="38" spans="3:14" ht="14.25">
      <c r="C38" s="264" t="s">
        <v>17</v>
      </c>
      <c r="D38" s="267" t="str">
        <f>VLOOKUP(OECDGraphDictionaryTable[[#This Row],[Extracted Texts]],Country!$A$1:$B$50,2,FALSE)</f>
        <v>France</v>
      </c>
    </row>
    <row r="39" spans="3:14" ht="14.25">
      <c r="C39" s="264" t="s">
        <v>9</v>
      </c>
      <c r="D39" s="267" t="str">
        <f>VLOOKUP(OECDGraphDictionaryTable[[#This Row],[Extracted Texts]],Country!$A$1:$B$50,2,FALSE)</f>
        <v>Autriche</v>
      </c>
    </row>
    <row r="40" spans="3:14" ht="14.25">
      <c r="C40" s="264" t="s">
        <v>18</v>
      </c>
      <c r="D40" s="267" t="str">
        <f>VLOOKUP(OECDGraphDictionaryTable[[#This Row],[Extracted Texts]],Country!$A$1:$B$50,2,FALSE)</f>
        <v>Allemagne</v>
      </c>
    </row>
    <row r="41" spans="3:14" ht="14.25">
      <c r="C41" s="264" t="s">
        <v>41</v>
      </c>
      <c r="D41" s="267" t="str">
        <f>VLOOKUP(OECDGraphDictionaryTable[[#This Row],[Extracted Texts]],Country!$A$1:$B$50,2,FALSE)</f>
        <v>États-Unis</v>
      </c>
    </row>
    <row r="42" spans="3:14" ht="45">
      <c r="C42" s="302" t="s">
        <v>180</v>
      </c>
      <c r="D42" s="267" t="s">
        <v>320</v>
      </c>
    </row>
    <row r="43" spans="3:14" ht="153">
      <c r="C43" s="302" t="s">
        <v>181</v>
      </c>
      <c r="D43" s="348" t="s">
        <v>334</v>
      </c>
      <c r="M43" s="363" t="s">
        <v>336</v>
      </c>
      <c r="N43" s="342" t="s">
        <v>337</v>
      </c>
    </row>
    <row r="44" spans="3:14" ht="86.25">
      <c r="C44" s="264" t="s">
        <v>255</v>
      </c>
      <c r="D44" s="348" t="s">
        <v>324</v>
      </c>
    </row>
    <row r="45" spans="3:14" ht="14.25">
      <c r="C45" s="264" t="s">
        <v>182</v>
      </c>
      <c r="D45" s="267" t="s">
        <v>325</v>
      </c>
    </row>
    <row r="46" spans="3:14" ht="72.75">
      <c r="C46" s="302" t="s">
        <v>185</v>
      </c>
      <c r="D46" s="349" t="s">
        <v>311</v>
      </c>
    </row>
    <row r="47" spans="3:14" ht="15">
      <c r="C47" s="304" t="s">
        <v>186</v>
      </c>
      <c r="D47" s="267"/>
    </row>
    <row r="48" spans="3:14" ht="14.25">
      <c r="C48" s="264" t="s">
        <v>187</v>
      </c>
      <c r="D48" s="367" t="s">
        <v>350</v>
      </c>
    </row>
    <row r="49" spans="3:15" ht="215.25">
      <c r="C49" s="302" t="s">
        <v>188</v>
      </c>
      <c r="D49" s="348" t="s">
        <v>327</v>
      </c>
      <c r="M49" s="329" t="s">
        <v>267</v>
      </c>
      <c r="N49" s="302" t="s">
        <v>269</v>
      </c>
      <c r="O49" s="329" t="s">
        <v>268</v>
      </c>
    </row>
    <row r="50" spans="3:15" ht="14.25">
      <c r="C50" s="265" t="s">
        <v>12</v>
      </c>
      <c r="D50" s="267" t="str">
        <f>VLOOKUP(OECDGraphDictionaryTable[[#This Row],[Extracted Texts]],Country!$A$1:$B$50,2,FALSE)</f>
        <v>Chili</v>
      </c>
    </row>
    <row r="51" spans="3:15" ht="14.25">
      <c r="C51" s="264" t="s">
        <v>28</v>
      </c>
      <c r="D51" s="267" t="str">
        <f>VLOOKUP(OECDGraphDictionaryTable[[#This Row],[Extracted Texts]],Country!$A$1:$B$50,2,FALSE)</f>
        <v>Mexique</v>
      </c>
    </row>
    <row r="52" spans="3:15" ht="14.25">
      <c r="C52" s="264" t="s">
        <v>27</v>
      </c>
      <c r="D52" s="267" t="str">
        <f>VLOOKUP(OECDGraphDictionaryTable[[#This Row],[Extracted Texts]],Country!$A$1:$B$50,2,FALSE)</f>
        <v>Luxembourg</v>
      </c>
    </row>
    <row r="53" spans="3:15" ht="14.25">
      <c r="C53" s="264" t="s">
        <v>49</v>
      </c>
      <c r="D53" s="267" t="s">
        <v>270</v>
      </c>
    </row>
    <row r="54" spans="3:15" ht="14.25">
      <c r="C54" s="264" t="s">
        <v>30</v>
      </c>
      <c r="D54" s="267" t="str">
        <f>VLOOKUP(OECDGraphDictionaryTable[[#This Row],[Extracted Texts]],Country!$A$1:$B$50,2,FALSE)</f>
        <v>Nouvelle-Zélande</v>
      </c>
    </row>
    <row r="55" spans="3:15" ht="14.25">
      <c r="C55" s="264" t="s">
        <v>63</v>
      </c>
      <c r="D55" s="267" t="s">
        <v>298</v>
      </c>
    </row>
    <row r="56" spans="3:15" ht="14.25">
      <c r="C56" s="265" t="s">
        <v>24</v>
      </c>
      <c r="D56" s="267" t="str">
        <f>VLOOKUP(OECDGraphDictionaryTable[[#This Row],[Extracted Texts]],Country!$A$1:$B$50,2,FALSE)</f>
        <v>Italie</v>
      </c>
    </row>
    <row r="57" spans="3:15" ht="14.25">
      <c r="C57" s="264" t="s">
        <v>61</v>
      </c>
      <c r="D57" s="267" t="s">
        <v>329</v>
      </c>
    </row>
    <row r="58" spans="3:15" ht="14.25">
      <c r="C58" s="264" t="s">
        <v>62</v>
      </c>
      <c r="D58" s="267" t="s">
        <v>284</v>
      </c>
    </row>
    <row r="59" spans="3:15" ht="14.25">
      <c r="C59" s="265" t="s">
        <v>26</v>
      </c>
      <c r="D59" s="267" t="str">
        <f>VLOOKUP(OECDGraphDictionaryTable[[#This Row],[Extracted Texts]],Country!$A$1:$B$50,2,FALSE)</f>
        <v>Corée</v>
      </c>
    </row>
    <row r="60" spans="3:15" ht="14.25">
      <c r="C60" s="264" t="s">
        <v>109</v>
      </c>
      <c r="D60" s="267" t="s">
        <v>300</v>
      </c>
    </row>
    <row r="61" spans="3:15" ht="14.25">
      <c r="C61" s="264" t="s">
        <v>56</v>
      </c>
      <c r="D61" s="267" t="s">
        <v>303</v>
      </c>
    </row>
    <row r="62" spans="3:15" ht="14.25">
      <c r="C62" s="264" t="s">
        <v>57</v>
      </c>
      <c r="D62" s="267" t="s">
        <v>304</v>
      </c>
    </row>
    <row r="63" spans="3:15" ht="14.25">
      <c r="C63" s="264" t="s">
        <v>58</v>
      </c>
      <c r="D63" s="267" t="s">
        <v>305</v>
      </c>
    </row>
    <row r="64" spans="3:15" ht="14.25">
      <c r="C64" s="264"/>
    </row>
  </sheetData>
  <pageMargins left="0.7" right="0.7" top="0.75" bottom="0.75" header="0.3" footer="0.3"/>
  <pageSetup paperSize="9" orientation="portrait" r:id="rId1"/>
  <customProperties>
    <customPr name="GUID" r:id="rId2"/>
  </customProperties>
  <tableParts count="1">
    <tablePart r:id="rId3"/>
  </tableParts>
</worksheet>
</file>

<file path=xl/worksheets/sheet25.xml><?xml version="1.0" encoding="utf-8"?>
<worksheet xmlns="http://schemas.openxmlformats.org/spreadsheetml/2006/main" xmlns:r="http://schemas.openxmlformats.org/officeDocument/2006/relationships">
  <sheetPr codeName="Sheet25"/>
  <dimension ref="A1:S45"/>
  <sheetViews>
    <sheetView workbookViewId="0">
      <selection activeCell="B43" sqref="B43"/>
    </sheetView>
  </sheetViews>
  <sheetFormatPr defaultRowHeight="12.75"/>
  <cols>
    <col min="1" max="1" width="17.140625" customWidth="1"/>
    <col min="2" max="5" width="11" customWidth="1"/>
    <col min="6" max="6" width="12.5703125" customWidth="1"/>
    <col min="7" max="10" width="11" customWidth="1"/>
    <col min="11" max="11" width="13.5703125" customWidth="1"/>
    <col min="12" max="19" width="11" customWidth="1"/>
  </cols>
  <sheetData>
    <row r="1" spans="1:19" ht="11.25" customHeight="1">
      <c r="A1" s="433"/>
      <c r="B1" s="433"/>
      <c r="C1" s="433"/>
      <c r="D1" s="433"/>
      <c r="E1" s="433"/>
      <c r="F1" s="433"/>
      <c r="G1" s="433"/>
      <c r="H1" s="433"/>
      <c r="I1" s="433"/>
      <c r="J1" s="433"/>
      <c r="K1" s="433"/>
      <c r="L1" s="433"/>
      <c r="M1" s="433"/>
      <c r="N1" s="433"/>
      <c r="O1" s="64"/>
      <c r="P1" s="64"/>
      <c r="Q1" s="64"/>
      <c r="R1" s="64"/>
      <c r="S1" s="64"/>
    </row>
    <row r="2" spans="1:19" ht="11.25" customHeight="1">
      <c r="A2" s="434"/>
      <c r="B2" s="434"/>
      <c r="C2" s="434"/>
      <c r="D2" s="434"/>
      <c r="E2" s="434"/>
      <c r="F2" s="434"/>
      <c r="G2" s="434"/>
      <c r="H2" s="434"/>
      <c r="I2" s="434"/>
      <c r="J2" s="434"/>
      <c r="K2" s="434"/>
      <c r="L2" s="434"/>
      <c r="M2" s="434"/>
      <c r="N2" s="435"/>
      <c r="O2" s="64"/>
      <c r="P2" s="64"/>
      <c r="Q2" s="64"/>
      <c r="R2" s="64"/>
      <c r="S2" s="64"/>
    </row>
    <row r="3" spans="1:19">
      <c r="A3" s="358"/>
      <c r="B3" s="358"/>
      <c r="C3" s="358"/>
      <c r="D3" s="358"/>
      <c r="E3" s="358"/>
      <c r="F3" s="358"/>
      <c r="G3" s="358"/>
      <c r="H3" s="358"/>
      <c r="I3" s="358"/>
      <c r="J3" s="358"/>
      <c r="K3" s="358"/>
      <c r="L3" s="358"/>
      <c r="M3" s="358"/>
      <c r="N3" s="358"/>
      <c r="O3" s="358"/>
      <c r="P3" s="358"/>
      <c r="Q3" s="358"/>
      <c r="R3" s="358"/>
      <c r="S3" s="358"/>
    </row>
    <row r="4" spans="1:19">
      <c r="A4" s="358"/>
      <c r="B4" s="358"/>
      <c r="C4" s="358"/>
      <c r="D4" s="358"/>
      <c r="E4" s="358"/>
      <c r="F4" s="358"/>
      <c r="G4" s="358"/>
      <c r="H4" s="358"/>
      <c r="I4" s="358"/>
      <c r="J4" s="358"/>
      <c r="K4" s="358"/>
      <c r="L4" s="358"/>
      <c r="M4" s="358"/>
      <c r="N4" s="358"/>
      <c r="O4" s="358"/>
      <c r="P4" s="358"/>
      <c r="Q4" s="358"/>
      <c r="R4" s="358"/>
      <c r="S4" s="358"/>
    </row>
    <row r="5" spans="1:19">
      <c r="A5" s="358"/>
      <c r="B5" s="358"/>
      <c r="C5" s="358"/>
      <c r="D5" s="358"/>
      <c r="E5" s="358"/>
      <c r="F5" s="358"/>
      <c r="G5" s="358"/>
      <c r="H5" s="358"/>
      <c r="I5" s="358"/>
      <c r="J5" s="358"/>
      <c r="K5" s="358"/>
      <c r="L5" s="358"/>
      <c r="M5" s="358"/>
      <c r="N5" s="358"/>
      <c r="O5" s="358"/>
      <c r="P5" s="358"/>
      <c r="Q5" s="358"/>
      <c r="R5" s="358"/>
      <c r="S5" s="358"/>
    </row>
    <row r="6" spans="1:19">
      <c r="A6" s="358"/>
      <c r="B6" s="358"/>
      <c r="C6" s="358"/>
      <c r="D6" s="358"/>
      <c r="E6" s="358"/>
      <c r="F6" s="358"/>
      <c r="G6" s="358"/>
      <c r="H6" s="358"/>
      <c r="I6" s="358"/>
      <c r="J6" s="358"/>
      <c r="K6" s="358"/>
      <c r="L6" s="358"/>
      <c r="M6" s="358"/>
      <c r="N6" s="358"/>
      <c r="O6" s="358"/>
      <c r="P6" s="358"/>
      <c r="Q6" s="358"/>
      <c r="R6" s="358"/>
      <c r="S6" s="358"/>
    </row>
    <row r="7" spans="1:19">
      <c r="A7" s="358"/>
      <c r="B7" s="358"/>
      <c r="C7" s="358"/>
      <c r="D7" s="358"/>
      <c r="E7" s="358"/>
      <c r="F7" s="358"/>
      <c r="G7" s="358"/>
      <c r="H7" s="358"/>
      <c r="I7" s="358"/>
      <c r="J7" s="358"/>
      <c r="K7" s="358"/>
      <c r="L7" s="358"/>
      <c r="M7" s="358"/>
      <c r="N7" s="358"/>
      <c r="O7" s="358"/>
      <c r="P7" s="358"/>
      <c r="Q7" s="358"/>
      <c r="R7" s="358"/>
      <c r="S7" s="358"/>
    </row>
    <row r="8" spans="1:19">
      <c r="A8" s="358"/>
      <c r="B8" s="358"/>
      <c r="C8" s="358"/>
      <c r="D8" s="358"/>
      <c r="E8" s="358"/>
      <c r="F8" s="358"/>
      <c r="G8" s="358"/>
      <c r="H8" s="358"/>
      <c r="I8" s="358"/>
      <c r="J8" s="358"/>
      <c r="K8" s="358"/>
      <c r="L8" s="358"/>
      <c r="M8" s="358"/>
      <c r="N8" s="358"/>
      <c r="O8" s="358"/>
      <c r="P8" s="358"/>
      <c r="Q8" s="358"/>
      <c r="R8" s="358"/>
      <c r="S8" s="358"/>
    </row>
    <row r="9" spans="1:19">
      <c r="A9" s="358"/>
      <c r="B9" s="358"/>
      <c r="C9" s="358"/>
      <c r="D9" s="358"/>
      <c r="E9" s="358"/>
      <c r="F9" s="358"/>
      <c r="G9" s="358"/>
      <c r="H9" s="358"/>
      <c r="I9" s="358"/>
      <c r="J9" s="358"/>
      <c r="K9" s="358"/>
      <c r="L9" s="358"/>
      <c r="M9" s="358"/>
      <c r="N9" s="358"/>
      <c r="O9" s="358"/>
      <c r="P9" s="358"/>
      <c r="Q9" s="358"/>
      <c r="R9" s="358"/>
      <c r="S9" s="358"/>
    </row>
    <row r="10" spans="1:19">
      <c r="A10" s="358"/>
      <c r="B10" s="358"/>
      <c r="C10" s="358"/>
      <c r="D10" s="358"/>
      <c r="E10" s="358"/>
      <c r="F10" s="358"/>
      <c r="G10" s="358"/>
      <c r="H10" s="358"/>
      <c r="I10" s="358"/>
      <c r="J10" s="358"/>
      <c r="K10" s="358"/>
      <c r="L10" s="358"/>
      <c r="M10" s="358"/>
      <c r="N10" s="358"/>
      <c r="O10" s="358"/>
      <c r="P10" s="358"/>
      <c r="Q10" s="358"/>
      <c r="R10" s="358"/>
      <c r="S10" s="358"/>
    </row>
    <row r="11" spans="1:19">
      <c r="A11" s="358"/>
      <c r="B11" s="358"/>
      <c r="C11" s="358"/>
      <c r="D11" s="358"/>
      <c r="E11" s="358"/>
      <c r="F11" s="358"/>
      <c r="G11" s="358"/>
      <c r="H11" s="358"/>
      <c r="I11" s="358"/>
      <c r="J11" s="358"/>
      <c r="K11" s="358"/>
      <c r="L11" s="358"/>
      <c r="M11" s="358"/>
      <c r="N11" s="358"/>
      <c r="O11" s="358"/>
      <c r="P11" s="358"/>
      <c r="Q11" s="358"/>
      <c r="R11" s="358"/>
      <c r="S11" s="358"/>
    </row>
    <row r="12" spans="1:19">
      <c r="A12" s="358"/>
      <c r="B12" s="358"/>
      <c r="C12" s="358"/>
      <c r="D12" s="358"/>
      <c r="E12" s="358"/>
      <c r="F12" s="358"/>
      <c r="G12" s="358"/>
      <c r="H12" s="358"/>
      <c r="I12" s="358"/>
      <c r="J12" s="358"/>
      <c r="K12" s="358"/>
      <c r="L12" s="358"/>
      <c r="M12" s="358"/>
      <c r="N12" s="358"/>
      <c r="O12" s="358"/>
      <c r="P12" s="358"/>
      <c r="Q12" s="358"/>
      <c r="R12" s="358"/>
      <c r="S12" s="358"/>
    </row>
    <row r="13" spans="1:19">
      <c r="A13" s="358"/>
      <c r="B13" s="358"/>
      <c r="C13" s="358"/>
      <c r="D13" s="358"/>
      <c r="E13" s="358"/>
      <c r="F13" s="358"/>
      <c r="G13" s="358"/>
      <c r="H13" s="358"/>
      <c r="I13" s="358"/>
      <c r="J13" s="358"/>
      <c r="K13" s="358"/>
      <c r="L13" s="358"/>
      <c r="M13" s="358"/>
      <c r="N13" s="358"/>
      <c r="O13" s="358"/>
      <c r="P13" s="358"/>
      <c r="Q13" s="358"/>
      <c r="R13" s="358"/>
      <c r="S13" s="358"/>
    </row>
    <row r="14" spans="1:19">
      <c r="A14" s="358"/>
      <c r="B14" s="358"/>
      <c r="C14" s="358"/>
      <c r="D14" s="358"/>
      <c r="E14" s="358"/>
      <c r="F14" s="358"/>
      <c r="G14" s="358"/>
      <c r="H14" s="358"/>
      <c r="I14" s="358"/>
      <c r="J14" s="358"/>
      <c r="K14" s="358"/>
      <c r="L14" s="358"/>
      <c r="M14" s="358"/>
      <c r="N14" s="358"/>
      <c r="O14" s="358"/>
      <c r="P14" s="358"/>
      <c r="Q14" s="358"/>
      <c r="R14" s="358"/>
      <c r="S14" s="358"/>
    </row>
    <row r="15" spans="1:19">
      <c r="A15" s="358"/>
      <c r="B15" s="358"/>
      <c r="C15" s="358"/>
      <c r="D15" s="358"/>
      <c r="E15" s="358"/>
      <c r="F15" s="358"/>
      <c r="G15" s="358"/>
      <c r="H15" s="358"/>
      <c r="I15" s="358"/>
      <c r="J15" s="358"/>
      <c r="K15" s="358"/>
      <c r="L15" s="358"/>
      <c r="M15" s="358"/>
      <c r="N15" s="358"/>
      <c r="O15" s="358"/>
      <c r="P15" s="358"/>
      <c r="Q15" s="358"/>
      <c r="R15" s="358"/>
      <c r="S15" s="358"/>
    </row>
    <row r="16" spans="1:19">
      <c r="A16" s="358"/>
      <c r="B16" s="358"/>
      <c r="C16" s="358"/>
      <c r="D16" s="358"/>
      <c r="E16" s="358"/>
      <c r="F16" s="358"/>
      <c r="G16" s="358"/>
      <c r="H16" s="358"/>
      <c r="I16" s="358"/>
      <c r="J16" s="358"/>
      <c r="K16" s="358"/>
      <c r="L16" s="358"/>
      <c r="M16" s="358"/>
      <c r="N16" s="358"/>
      <c r="O16" s="358"/>
      <c r="P16" s="358"/>
      <c r="Q16" s="358"/>
      <c r="R16" s="358"/>
      <c r="S16" s="358"/>
    </row>
    <row r="17" spans="1:19">
      <c r="A17" s="358"/>
      <c r="B17" s="358"/>
      <c r="C17" s="358"/>
      <c r="D17" s="358"/>
      <c r="E17" s="358"/>
      <c r="F17" s="358"/>
      <c r="G17" s="358"/>
      <c r="H17" s="358"/>
      <c r="I17" s="358"/>
      <c r="J17" s="358"/>
      <c r="K17" s="358"/>
      <c r="L17" s="358"/>
      <c r="M17" s="358"/>
      <c r="N17" s="358"/>
      <c r="O17" s="358"/>
      <c r="P17" s="358"/>
      <c r="Q17" s="358"/>
      <c r="R17" s="358"/>
      <c r="S17" s="358"/>
    </row>
    <row r="18" spans="1:19">
      <c r="A18" s="358"/>
      <c r="B18" s="358"/>
      <c r="C18" s="358"/>
      <c r="D18" s="358"/>
      <c r="E18" s="358"/>
      <c r="F18" s="358"/>
      <c r="G18" s="358"/>
      <c r="H18" s="358"/>
      <c r="I18" s="358"/>
      <c r="J18" s="358"/>
      <c r="K18" s="358"/>
      <c r="L18" s="358"/>
      <c r="M18" s="358"/>
      <c r="N18" s="358"/>
      <c r="O18" s="358"/>
      <c r="P18" s="358"/>
      <c r="Q18" s="358"/>
      <c r="R18" s="358"/>
      <c r="S18" s="358"/>
    </row>
    <row r="19" spans="1:19">
      <c r="A19" s="358"/>
      <c r="B19" s="358"/>
      <c r="C19" s="358"/>
      <c r="D19" s="358"/>
      <c r="E19" s="358"/>
      <c r="F19" s="358"/>
      <c r="G19" s="358"/>
      <c r="H19" s="358"/>
      <c r="I19" s="358"/>
      <c r="J19" s="358"/>
      <c r="K19" s="358"/>
      <c r="L19" s="358"/>
      <c r="M19" s="358"/>
      <c r="N19" s="358"/>
      <c r="O19" s="358"/>
      <c r="P19" s="358"/>
      <c r="Q19" s="358"/>
      <c r="R19" s="358"/>
      <c r="S19" s="358"/>
    </row>
    <row r="20" spans="1:19">
      <c r="A20" s="358"/>
      <c r="B20" s="358"/>
      <c r="C20" s="358"/>
      <c r="D20" s="358"/>
      <c r="E20" s="358"/>
      <c r="F20" s="358"/>
      <c r="G20" s="358"/>
      <c r="H20" s="358"/>
      <c r="I20" s="358"/>
      <c r="J20" s="358"/>
      <c r="K20" s="358"/>
      <c r="L20" s="358"/>
      <c r="M20" s="358"/>
      <c r="N20" s="358"/>
      <c r="O20" s="358"/>
      <c r="P20" s="358"/>
      <c r="Q20" s="358"/>
      <c r="R20" s="358"/>
      <c r="S20" s="358"/>
    </row>
    <row r="21" spans="1:19">
      <c r="A21" s="358"/>
      <c r="B21" s="358"/>
      <c r="C21" s="358"/>
      <c r="D21" s="358"/>
      <c r="E21" s="358"/>
      <c r="F21" s="358"/>
      <c r="G21" s="358"/>
      <c r="H21" s="358"/>
      <c r="I21" s="358"/>
      <c r="J21" s="358"/>
      <c r="K21" s="358"/>
      <c r="L21" s="358"/>
      <c r="M21" s="358"/>
      <c r="N21" s="358"/>
      <c r="O21" s="358"/>
      <c r="P21" s="358"/>
      <c r="Q21" s="358"/>
      <c r="R21" s="358"/>
      <c r="S21" s="358"/>
    </row>
    <row r="22" spans="1:19">
      <c r="A22" s="358"/>
      <c r="B22" s="358"/>
      <c r="C22" s="358"/>
      <c r="D22" s="358"/>
      <c r="E22" s="358"/>
      <c r="F22" s="358"/>
      <c r="G22" s="358"/>
      <c r="H22" s="358"/>
      <c r="I22" s="358"/>
      <c r="J22" s="358"/>
      <c r="K22" s="358"/>
      <c r="L22" s="358"/>
      <c r="M22" s="358"/>
      <c r="N22" s="358"/>
      <c r="O22" s="358"/>
      <c r="P22" s="358"/>
      <c r="Q22" s="358"/>
      <c r="R22" s="358"/>
      <c r="S22" s="358"/>
    </row>
    <row r="23" spans="1:19">
      <c r="A23" s="358"/>
      <c r="B23" s="358"/>
      <c r="C23" s="358"/>
      <c r="D23" s="358"/>
      <c r="E23" s="358"/>
      <c r="F23" s="358"/>
      <c r="G23" s="358"/>
      <c r="H23" s="358"/>
      <c r="I23" s="358"/>
      <c r="J23" s="358"/>
      <c r="K23" s="358"/>
      <c r="L23" s="358"/>
      <c r="M23" s="358"/>
      <c r="N23" s="358"/>
      <c r="O23" s="358"/>
      <c r="P23" s="358"/>
      <c r="Q23" s="358"/>
      <c r="R23" s="358"/>
      <c r="S23" s="358"/>
    </row>
    <row r="24" spans="1:19">
      <c r="A24" s="358"/>
      <c r="B24" s="358"/>
      <c r="C24" s="358"/>
      <c r="D24" s="358"/>
      <c r="E24" s="358"/>
      <c r="F24" s="358"/>
      <c r="G24" s="358"/>
      <c r="H24" s="358"/>
      <c r="I24" s="358"/>
      <c r="J24" s="358"/>
      <c r="K24" s="358"/>
      <c r="L24" s="358"/>
      <c r="M24" s="358"/>
      <c r="N24" s="358"/>
      <c r="O24" s="358"/>
      <c r="P24" s="358"/>
      <c r="Q24" s="358"/>
      <c r="R24" s="358"/>
      <c r="S24" s="358"/>
    </row>
    <row r="25" spans="1:19">
      <c r="A25" s="358"/>
      <c r="B25" s="358"/>
      <c r="C25" s="358"/>
      <c r="D25" s="358"/>
      <c r="E25" s="358"/>
      <c r="F25" s="358"/>
      <c r="G25" s="358"/>
      <c r="H25" s="358"/>
      <c r="I25" s="358"/>
      <c r="J25" s="358"/>
      <c r="K25" s="358"/>
      <c r="L25" s="358"/>
      <c r="M25" s="358"/>
      <c r="N25" s="358"/>
      <c r="O25" s="358"/>
      <c r="P25" s="358"/>
      <c r="Q25" s="358"/>
      <c r="R25" s="358"/>
      <c r="S25" s="358"/>
    </row>
    <row r="26" spans="1:19">
      <c r="A26" s="358"/>
      <c r="B26" s="358"/>
      <c r="C26" s="358"/>
      <c r="D26" s="358"/>
      <c r="E26" s="358"/>
      <c r="F26" s="358"/>
      <c r="G26" s="358"/>
      <c r="H26" s="358"/>
      <c r="I26" s="358"/>
      <c r="J26" s="358"/>
      <c r="K26" s="358"/>
      <c r="L26" s="358"/>
      <c r="M26" s="358"/>
      <c r="N26" s="358"/>
      <c r="O26" s="358"/>
      <c r="P26" s="358"/>
      <c r="Q26" s="358"/>
      <c r="R26" s="358"/>
      <c r="S26" s="358"/>
    </row>
    <row r="27" spans="1:19">
      <c r="A27" s="358"/>
      <c r="B27" s="358"/>
      <c r="C27" s="358"/>
      <c r="D27" s="358"/>
      <c r="E27" s="358"/>
      <c r="F27" s="358"/>
      <c r="G27" s="358"/>
      <c r="H27" s="358"/>
      <c r="I27" s="358"/>
      <c r="J27" s="358"/>
      <c r="K27" s="358"/>
      <c r="L27" s="358"/>
      <c r="M27" s="358"/>
      <c r="N27" s="358"/>
      <c r="O27" s="358"/>
      <c r="P27" s="358"/>
      <c r="Q27" s="358"/>
      <c r="R27" s="358"/>
      <c r="S27" s="358"/>
    </row>
    <row r="28" spans="1:19">
      <c r="A28" s="358"/>
      <c r="B28" s="358"/>
      <c r="C28" s="358"/>
      <c r="D28" s="358"/>
      <c r="E28" s="358"/>
      <c r="F28" s="358"/>
      <c r="G28" s="358"/>
      <c r="H28" s="358"/>
      <c r="I28" s="358"/>
      <c r="J28" s="358"/>
      <c r="K28" s="358"/>
      <c r="L28" s="358"/>
      <c r="M28" s="358"/>
      <c r="N28" s="358"/>
      <c r="O28" s="358"/>
      <c r="P28" s="358"/>
      <c r="Q28" s="358"/>
      <c r="R28" s="358"/>
      <c r="S28" s="358"/>
    </row>
    <row r="29" spans="1:19">
      <c r="A29" s="358"/>
      <c r="B29" s="358"/>
      <c r="C29" s="358"/>
      <c r="D29" s="358"/>
      <c r="E29" s="358"/>
      <c r="F29" s="358"/>
      <c r="G29" s="358"/>
      <c r="H29" s="358"/>
      <c r="I29" s="358"/>
      <c r="J29" s="358"/>
      <c r="K29" s="358"/>
      <c r="L29" s="358"/>
      <c r="M29" s="358"/>
      <c r="N29" s="358"/>
      <c r="O29" s="358"/>
      <c r="P29" s="358"/>
      <c r="Q29" s="358"/>
      <c r="R29" s="358"/>
      <c r="S29" s="358"/>
    </row>
    <row r="30" spans="1:19">
      <c r="A30" s="358"/>
      <c r="B30" s="358"/>
      <c r="C30" s="358"/>
      <c r="D30" s="358"/>
      <c r="E30" s="358"/>
      <c r="F30" s="358"/>
      <c r="G30" s="358"/>
      <c r="H30" s="358"/>
      <c r="I30" s="358"/>
      <c r="J30" s="358"/>
      <c r="K30" s="358"/>
      <c r="L30" s="358"/>
      <c r="M30" s="358"/>
      <c r="N30" s="358"/>
      <c r="O30" s="358"/>
      <c r="P30" s="358"/>
      <c r="Q30" s="358"/>
      <c r="R30" s="358"/>
      <c r="S30" s="358"/>
    </row>
    <row r="31" spans="1:19">
      <c r="A31" s="358" t="s">
        <v>119</v>
      </c>
      <c r="B31" s="358"/>
      <c r="C31" s="358"/>
      <c r="D31" s="358"/>
      <c r="E31" s="358"/>
      <c r="F31" s="358"/>
      <c r="G31" s="358"/>
      <c r="H31" s="358"/>
      <c r="I31" s="358"/>
      <c r="J31" s="358"/>
      <c r="K31" s="358"/>
      <c r="L31" s="358"/>
      <c r="M31" s="358"/>
      <c r="N31" s="358"/>
      <c r="O31" s="358"/>
      <c r="P31" s="358"/>
      <c r="Q31" s="358"/>
      <c r="R31" s="358"/>
      <c r="S31" s="358"/>
    </row>
    <row r="32" spans="1:19" ht="96" customHeight="1">
      <c r="A32" s="439" t="s">
        <v>98</v>
      </c>
      <c r="B32" s="440"/>
      <c r="C32" s="440"/>
      <c r="D32" s="440"/>
      <c r="E32" s="440"/>
      <c r="F32" s="440"/>
      <c r="G32" s="440"/>
      <c r="H32" s="440"/>
      <c r="I32" s="440"/>
      <c r="J32" s="440"/>
      <c r="K32" s="440"/>
      <c r="L32" s="440"/>
      <c r="M32" s="440"/>
      <c r="N32" s="440"/>
      <c r="O32" s="64"/>
      <c r="P32" s="64"/>
      <c r="Q32" s="64"/>
      <c r="R32" s="64"/>
      <c r="S32" s="64"/>
    </row>
    <row r="33" spans="1:19">
      <c r="A33" s="440"/>
      <c r="B33" s="440"/>
      <c r="C33" s="440"/>
      <c r="D33" s="440"/>
      <c r="E33" s="440"/>
      <c r="F33" s="440"/>
      <c r="G33" s="440"/>
      <c r="H33" s="440"/>
      <c r="I33" s="440"/>
      <c r="J33" s="440"/>
      <c r="K33" s="440"/>
      <c r="L33" s="440"/>
      <c r="M33" s="440"/>
      <c r="N33" s="440"/>
      <c r="O33" s="64"/>
      <c r="P33" s="64"/>
      <c r="Q33" s="64"/>
      <c r="R33" s="64"/>
      <c r="S33" s="64"/>
    </row>
    <row r="34" spans="1:19" ht="11.25" customHeight="1">
      <c r="A34" s="440"/>
      <c r="B34" s="440"/>
      <c r="C34" s="440"/>
      <c r="D34" s="440"/>
      <c r="E34" s="440"/>
      <c r="F34" s="440"/>
      <c r="G34" s="440"/>
      <c r="H34" s="440"/>
      <c r="I34" s="440"/>
      <c r="J34" s="440"/>
      <c r="K34" s="440"/>
      <c r="L34" s="440"/>
      <c r="M34" s="440"/>
      <c r="N34" s="440"/>
      <c r="O34" s="64"/>
      <c r="P34" s="64"/>
      <c r="Q34" s="64"/>
      <c r="R34" s="64"/>
      <c r="S34" s="64"/>
    </row>
    <row r="35" spans="1:19" ht="11.25" customHeight="1">
      <c r="A35" s="437"/>
      <c r="B35" s="437"/>
      <c r="C35" s="437"/>
      <c r="D35" s="437"/>
      <c r="E35" s="437"/>
      <c r="F35" s="437"/>
      <c r="G35" s="437"/>
      <c r="H35" s="437"/>
      <c r="I35" s="437"/>
      <c r="J35" s="64"/>
      <c r="K35" s="64"/>
      <c r="L35" s="64"/>
      <c r="M35" s="64"/>
      <c r="N35" s="64"/>
      <c r="O35" s="64"/>
      <c r="P35" s="64"/>
      <c r="Q35" s="64"/>
      <c r="R35" s="64"/>
      <c r="S35" s="64"/>
    </row>
    <row r="36" spans="1:19" ht="15">
      <c r="A36" s="436"/>
      <c r="B36" s="436"/>
      <c r="C36" s="436"/>
      <c r="D36" s="436"/>
      <c r="E36" s="436"/>
      <c r="F36" s="436"/>
      <c r="G36" s="436"/>
      <c r="H36" s="436"/>
      <c r="I36" s="436"/>
      <c r="J36" s="85"/>
      <c r="K36" s="85"/>
      <c r="L36" s="85"/>
      <c r="M36" s="358"/>
      <c r="N36" s="358"/>
      <c r="O36" s="358"/>
      <c r="P36" s="358"/>
      <c r="Q36" s="358"/>
      <c r="R36" s="358"/>
      <c r="S36" s="358"/>
    </row>
    <row r="37" spans="1:19" ht="15">
      <c r="A37" s="436"/>
      <c r="B37" s="436"/>
      <c r="C37" s="436"/>
      <c r="D37" s="87"/>
      <c r="E37" s="87"/>
      <c r="F37" s="87"/>
      <c r="G37" s="85"/>
      <c r="H37" s="85"/>
      <c r="I37" s="85"/>
      <c r="J37" s="85"/>
      <c r="K37" s="361"/>
      <c r="L37" s="361"/>
      <c r="M37" s="358"/>
      <c r="N37" s="358"/>
      <c r="O37" s="358"/>
      <c r="P37" s="358"/>
      <c r="Q37" s="358"/>
      <c r="R37" s="358"/>
      <c r="S37" s="358"/>
    </row>
    <row r="38" spans="1:19" ht="15">
      <c r="A38" s="438"/>
      <c r="B38" s="438"/>
      <c r="C38" s="438"/>
      <c r="D38" s="438"/>
      <c r="E38" s="438"/>
      <c r="F38" s="438"/>
      <c r="G38" s="438"/>
      <c r="H38" s="438"/>
      <c r="I38" s="438"/>
      <c r="J38" s="438"/>
      <c r="K38" s="438"/>
      <c r="L38" s="438"/>
      <c r="M38" s="438"/>
      <c r="N38" s="438"/>
      <c r="O38" s="438"/>
      <c r="P38" s="438"/>
      <c r="Q38" s="358"/>
      <c r="R38" s="358"/>
      <c r="S38" s="358"/>
    </row>
    <row r="39" spans="1:19" ht="15">
      <c r="A39" s="436"/>
      <c r="B39" s="436"/>
      <c r="C39" s="436"/>
      <c r="D39" s="85"/>
      <c r="E39" s="85"/>
      <c r="F39" s="85"/>
      <c r="G39" s="85"/>
      <c r="H39" s="85"/>
      <c r="I39" s="85"/>
      <c r="J39" s="85"/>
      <c r="K39" s="358"/>
      <c r="L39" s="358"/>
      <c r="M39" s="358"/>
      <c r="N39" s="358"/>
      <c r="O39" s="358"/>
      <c r="P39" s="358"/>
      <c r="Q39" s="358"/>
      <c r="R39" s="358"/>
      <c r="S39" s="358"/>
    </row>
    <row r="40" spans="1:19">
      <c r="A40" s="358"/>
      <c r="B40" s="358"/>
      <c r="C40" s="358"/>
      <c r="D40" s="358"/>
      <c r="E40" s="358"/>
      <c r="F40" s="358"/>
      <c r="G40" s="358"/>
      <c r="H40" s="358"/>
      <c r="I40" s="358"/>
      <c r="J40" s="358"/>
      <c r="K40" s="358"/>
      <c r="L40" s="358"/>
      <c r="M40" s="358"/>
      <c r="N40" s="358"/>
      <c r="O40" s="358"/>
      <c r="P40" s="358"/>
      <c r="Q40" s="358"/>
      <c r="R40" s="358"/>
      <c r="S40" s="358"/>
    </row>
    <row r="41" spans="1:19">
      <c r="A41" s="358"/>
      <c r="B41" s="358"/>
      <c r="C41" s="358"/>
      <c r="D41" s="358"/>
      <c r="E41" s="358"/>
      <c r="F41" s="358"/>
      <c r="G41" s="358"/>
      <c r="H41" s="358"/>
      <c r="I41" s="358"/>
      <c r="J41" s="358"/>
      <c r="K41" s="358"/>
      <c r="L41" s="358"/>
      <c r="M41" s="358"/>
      <c r="N41" s="358"/>
      <c r="O41" s="358"/>
      <c r="P41" s="358"/>
      <c r="Q41" s="358"/>
      <c r="R41" s="358"/>
      <c r="S41" s="358"/>
    </row>
    <row r="42" spans="1:19">
      <c r="A42" s="358"/>
      <c r="B42" s="358"/>
      <c r="C42" s="358"/>
      <c r="D42" s="358"/>
      <c r="E42" s="358"/>
      <c r="F42" s="358"/>
      <c r="G42" s="358"/>
      <c r="H42" s="358"/>
      <c r="I42" s="358"/>
      <c r="J42" s="358"/>
      <c r="K42" s="358"/>
      <c r="L42" s="358"/>
      <c r="M42" s="358"/>
      <c r="N42" s="358"/>
      <c r="O42" s="358"/>
      <c r="P42" s="358"/>
      <c r="Q42" s="358"/>
      <c r="R42" s="358"/>
      <c r="S42" s="358"/>
    </row>
    <row r="43" spans="1:19">
      <c r="A43" s="358"/>
      <c r="B43" s="358"/>
      <c r="C43" s="358"/>
      <c r="D43" s="358"/>
      <c r="E43" s="358"/>
      <c r="F43" s="358"/>
      <c r="G43" s="358"/>
      <c r="H43" s="358"/>
      <c r="I43" s="358"/>
      <c r="J43" s="358"/>
      <c r="K43" s="358"/>
      <c r="L43" s="358"/>
      <c r="M43" s="358"/>
      <c r="N43" s="358"/>
      <c r="O43" s="358"/>
      <c r="P43" s="358"/>
      <c r="Q43" s="358"/>
      <c r="R43" s="358"/>
      <c r="S43" s="358"/>
    </row>
    <row r="44" spans="1:19">
      <c r="A44" s="358"/>
      <c r="B44" s="358"/>
      <c r="C44" s="358"/>
      <c r="D44" s="358"/>
      <c r="E44" s="358"/>
      <c r="F44" s="358"/>
      <c r="G44" s="358"/>
      <c r="H44" s="358"/>
      <c r="I44" s="358"/>
      <c r="J44" s="358"/>
      <c r="K44" s="358"/>
      <c r="L44" s="358"/>
      <c r="M44" s="358"/>
      <c r="N44" s="358"/>
      <c r="O44" s="358"/>
      <c r="P44" s="358"/>
      <c r="Q44" s="358"/>
      <c r="R44" s="358"/>
      <c r="S44" s="358"/>
    </row>
    <row r="45" spans="1:19">
      <c r="A45" s="358"/>
      <c r="B45" s="358"/>
      <c r="C45" s="358"/>
      <c r="D45" s="358"/>
      <c r="E45" s="358"/>
      <c r="F45" s="358"/>
      <c r="G45" s="358"/>
      <c r="H45" s="358"/>
      <c r="I45" s="358"/>
      <c r="J45" s="358"/>
      <c r="K45" s="358"/>
      <c r="L45" s="358"/>
      <c r="M45" s="358"/>
      <c r="N45" s="358"/>
      <c r="O45" s="358"/>
      <c r="P45" s="358"/>
      <c r="Q45" s="358"/>
      <c r="R45" s="358"/>
      <c r="S45" s="358"/>
    </row>
  </sheetData>
  <mergeCells count="14">
    <mergeCell ref="A39:C39"/>
    <mergeCell ref="A1:N1"/>
    <mergeCell ref="A2:N2"/>
    <mergeCell ref="A32:N32"/>
    <mergeCell ref="A33:N33"/>
    <mergeCell ref="A34:N34"/>
    <mergeCell ref="A35:C35"/>
    <mergeCell ref="D35:F35"/>
    <mergeCell ref="G35:I35"/>
    <mergeCell ref="A36:C36"/>
    <mergeCell ref="D36:F36"/>
    <mergeCell ref="G36:I36"/>
    <mergeCell ref="A37:C37"/>
    <mergeCell ref="A38:P38"/>
  </mergeCells>
  <pageMargins left="0.70866141732283472" right="0.70866141732283472" top="0.74803149606299213" bottom="0.74803149606299213" header="0.3" footer="0.3"/>
  <pageSetup paperSize="9" scale="75" orientation="portrait" r:id="rId1"/>
  <customProperties>
    <customPr name="GUID" r:id="rId2"/>
  </customProperties>
  <drawing r:id="rId3"/>
</worksheet>
</file>

<file path=xl/worksheets/sheet26.xml><?xml version="1.0" encoding="utf-8"?>
<worksheet xmlns="http://schemas.openxmlformats.org/spreadsheetml/2006/main" xmlns:r="http://schemas.openxmlformats.org/officeDocument/2006/relationships">
  <sheetPr codeName="Sheet26"/>
  <dimension ref="A1:V56"/>
  <sheetViews>
    <sheetView workbookViewId="0"/>
  </sheetViews>
  <sheetFormatPr defaultRowHeight="12.75"/>
  <sheetData>
    <row r="1" spans="1:22" ht="15">
      <c r="A1" s="88"/>
      <c r="B1" s="88"/>
      <c r="C1" s="253"/>
      <c r="D1" s="253"/>
      <c r="E1" s="253"/>
      <c r="F1" s="253"/>
      <c r="G1" s="253"/>
      <c r="H1" s="253"/>
      <c r="I1" s="253"/>
      <c r="J1" s="253"/>
      <c r="K1" s="253"/>
      <c r="L1" s="253"/>
      <c r="M1" s="253"/>
      <c r="N1" s="253"/>
      <c r="O1" s="253"/>
      <c r="P1" s="253"/>
      <c r="Q1" s="88"/>
      <c r="R1" s="88"/>
      <c r="S1" s="88"/>
      <c r="T1" s="88"/>
      <c r="U1" s="88"/>
      <c r="V1" s="88"/>
    </row>
    <row r="2" spans="1:22" ht="15">
      <c r="A2" s="88"/>
      <c r="B2" s="255"/>
      <c r="C2" s="254"/>
      <c r="D2" s="254"/>
      <c r="E2" s="254"/>
      <c r="F2" s="254"/>
      <c r="G2" s="254"/>
      <c r="H2" s="254"/>
      <c r="I2" s="254"/>
      <c r="J2" s="254"/>
      <c r="K2" s="254"/>
      <c r="L2" s="254"/>
      <c r="M2" s="252"/>
      <c r="N2" s="252"/>
      <c r="O2" s="252"/>
      <c r="P2" s="252"/>
      <c r="Q2" s="88"/>
      <c r="R2" s="88"/>
      <c r="S2" s="88"/>
      <c r="T2" s="88"/>
      <c r="U2" s="88"/>
      <c r="V2" s="88"/>
    </row>
    <row r="3" spans="1:22" ht="15">
      <c r="A3" s="88"/>
      <c r="B3" s="88"/>
      <c r="C3" s="88"/>
      <c r="D3" s="88"/>
      <c r="E3" s="88"/>
      <c r="F3" s="88"/>
      <c r="G3" s="88"/>
      <c r="H3" s="88"/>
      <c r="I3" s="88"/>
      <c r="J3" s="88"/>
      <c r="K3" s="88"/>
      <c r="L3" s="88"/>
      <c r="M3" s="88"/>
      <c r="N3" s="88"/>
      <c r="O3" s="88"/>
      <c r="P3" s="88"/>
      <c r="Q3" s="88"/>
      <c r="R3" s="88"/>
      <c r="S3" s="88"/>
      <c r="T3" s="88"/>
      <c r="U3" s="88"/>
      <c r="V3" s="88"/>
    </row>
    <row r="4" spans="1:22" ht="15">
      <c r="A4" s="88"/>
      <c r="B4" s="88"/>
      <c r="C4" s="88"/>
      <c r="D4" s="88"/>
      <c r="E4" s="88"/>
      <c r="F4" s="88"/>
      <c r="G4" s="88"/>
      <c r="H4" s="88"/>
      <c r="I4" s="88"/>
      <c r="J4" s="88"/>
      <c r="K4" s="88"/>
      <c r="L4" s="88"/>
      <c r="M4" s="88"/>
      <c r="N4" s="88"/>
      <c r="O4" s="88"/>
      <c r="P4" s="88"/>
      <c r="Q4" s="88"/>
      <c r="R4" s="88"/>
      <c r="S4" s="88"/>
      <c r="T4" s="88"/>
      <c r="U4" s="88"/>
      <c r="V4" s="88"/>
    </row>
    <row r="5" spans="1:22" ht="15">
      <c r="A5" s="88"/>
      <c r="B5" s="88"/>
      <c r="C5" s="88"/>
      <c r="D5" s="88"/>
      <c r="E5" s="88"/>
      <c r="F5" s="88"/>
      <c r="G5" s="88"/>
      <c r="H5" s="88"/>
      <c r="I5" s="88"/>
      <c r="J5" s="88"/>
      <c r="K5" s="88"/>
      <c r="L5" s="88"/>
      <c r="M5" s="88"/>
      <c r="N5" s="88"/>
      <c r="O5" s="88"/>
      <c r="P5" s="88"/>
      <c r="Q5" s="88"/>
      <c r="R5" s="88"/>
      <c r="S5" s="88"/>
      <c r="T5" s="88"/>
      <c r="U5" s="88"/>
      <c r="V5" s="88"/>
    </row>
    <row r="6" spans="1:22" ht="15">
      <c r="A6" s="88"/>
      <c r="B6" s="88"/>
      <c r="C6" s="88"/>
      <c r="D6" s="88"/>
      <c r="E6" s="88"/>
      <c r="F6" s="88"/>
      <c r="G6" s="88"/>
      <c r="H6" s="88"/>
      <c r="I6" s="88"/>
      <c r="J6" s="88"/>
      <c r="K6" s="88"/>
      <c r="L6" s="88"/>
      <c r="M6" s="88"/>
      <c r="N6" s="88"/>
      <c r="O6" s="88"/>
      <c r="P6" s="88"/>
      <c r="Q6" s="88"/>
      <c r="R6" s="88"/>
      <c r="S6" s="88"/>
      <c r="T6" s="88"/>
      <c r="U6" s="88"/>
      <c r="V6" s="88"/>
    </row>
    <row r="7" spans="1:22" ht="15">
      <c r="A7" s="88"/>
      <c r="B7" s="88"/>
      <c r="C7" s="88"/>
      <c r="D7" s="88"/>
      <c r="E7" s="88"/>
      <c r="F7" s="88"/>
      <c r="G7" s="88"/>
      <c r="H7" s="88"/>
      <c r="I7" s="88"/>
      <c r="J7" s="88"/>
      <c r="K7" s="88"/>
      <c r="L7" s="88"/>
      <c r="M7" s="88"/>
      <c r="N7" s="88"/>
      <c r="O7" s="88"/>
      <c r="P7" s="88"/>
      <c r="Q7" s="88"/>
      <c r="R7" s="88"/>
      <c r="S7" s="88"/>
      <c r="T7" s="88"/>
      <c r="U7" s="88"/>
      <c r="V7" s="88"/>
    </row>
    <row r="8" spans="1:22" ht="15">
      <c r="A8" s="88"/>
      <c r="B8" s="88"/>
      <c r="C8" s="88"/>
      <c r="D8" s="88"/>
      <c r="E8" s="88"/>
      <c r="F8" s="88"/>
      <c r="G8" s="88"/>
      <c r="H8" s="88"/>
      <c r="I8" s="88"/>
      <c r="J8" s="88"/>
      <c r="K8" s="88"/>
      <c r="L8" s="88"/>
      <c r="M8" s="88"/>
      <c r="N8" s="88"/>
      <c r="O8" s="88"/>
      <c r="P8" s="88"/>
      <c r="Q8" s="88"/>
      <c r="R8" s="88"/>
      <c r="S8" s="88"/>
      <c r="T8" s="88"/>
      <c r="U8" s="88"/>
      <c r="V8" s="88"/>
    </row>
    <row r="9" spans="1:22" ht="15">
      <c r="A9" s="88"/>
      <c r="B9" s="88"/>
      <c r="C9" s="88"/>
      <c r="D9" s="88"/>
      <c r="E9" s="88"/>
      <c r="F9" s="88"/>
      <c r="G9" s="88"/>
      <c r="H9" s="88"/>
      <c r="I9" s="88"/>
      <c r="J9" s="88"/>
      <c r="K9" s="88"/>
      <c r="L9" s="88"/>
      <c r="M9" s="88"/>
      <c r="N9" s="88"/>
      <c r="O9" s="88"/>
      <c r="P9" s="88"/>
      <c r="Q9" s="88"/>
      <c r="R9" s="88"/>
      <c r="S9" s="88"/>
      <c r="T9" s="88"/>
      <c r="U9" s="88"/>
      <c r="V9" s="88"/>
    </row>
    <row r="10" spans="1:22" ht="15">
      <c r="A10" s="88"/>
      <c r="B10" s="88"/>
      <c r="C10" s="88"/>
      <c r="D10" s="88"/>
      <c r="E10" s="88"/>
      <c r="F10" s="88"/>
      <c r="G10" s="88"/>
      <c r="H10" s="88"/>
      <c r="I10" s="88"/>
      <c r="J10" s="88"/>
      <c r="K10" s="88"/>
      <c r="L10" s="88"/>
      <c r="M10" s="88"/>
      <c r="N10" s="88"/>
      <c r="O10" s="88"/>
      <c r="P10" s="88"/>
      <c r="Q10" s="88"/>
      <c r="R10" s="88"/>
      <c r="S10" s="88"/>
      <c r="T10" s="88"/>
      <c r="U10" s="88"/>
      <c r="V10" s="88"/>
    </row>
    <row r="11" spans="1:22" ht="15">
      <c r="A11" s="88"/>
      <c r="B11" s="88"/>
      <c r="C11" s="88"/>
      <c r="D11" s="88"/>
      <c r="E11" s="88"/>
      <c r="F11" s="88"/>
      <c r="G11" s="88"/>
      <c r="H11" s="88"/>
      <c r="I11" s="88"/>
      <c r="J11" s="88"/>
      <c r="K11" s="88"/>
      <c r="L11" s="88"/>
      <c r="M11" s="88"/>
      <c r="N11" s="88"/>
      <c r="O11" s="88"/>
      <c r="P11" s="88"/>
      <c r="Q11" s="88"/>
      <c r="R11" s="88"/>
      <c r="S11" s="88"/>
      <c r="T11" s="88"/>
      <c r="U11" s="88"/>
      <c r="V11" s="88"/>
    </row>
    <row r="12" spans="1:22" ht="15">
      <c r="A12" s="88"/>
      <c r="B12" s="88"/>
      <c r="C12" s="88"/>
      <c r="D12" s="88"/>
      <c r="E12" s="88"/>
      <c r="F12" s="88"/>
      <c r="G12" s="88"/>
      <c r="H12" s="88"/>
      <c r="I12" s="88"/>
      <c r="J12" s="88"/>
      <c r="K12" s="88"/>
      <c r="L12" s="88"/>
      <c r="M12" s="88"/>
      <c r="N12" s="88"/>
      <c r="O12" s="88"/>
      <c r="P12" s="88"/>
      <c r="Q12" s="88"/>
      <c r="R12" s="88"/>
      <c r="S12" s="88"/>
      <c r="T12" s="88"/>
      <c r="U12" s="88"/>
      <c r="V12" s="88"/>
    </row>
    <row r="13" spans="1:22" ht="15">
      <c r="A13" s="88"/>
      <c r="B13" s="88"/>
      <c r="C13" s="88"/>
      <c r="D13" s="88"/>
      <c r="E13" s="88"/>
      <c r="F13" s="88"/>
      <c r="G13" s="88"/>
      <c r="H13" s="88"/>
      <c r="I13" s="88"/>
      <c r="J13" s="88"/>
      <c r="K13" s="88"/>
      <c r="L13" s="88"/>
      <c r="M13" s="88"/>
      <c r="N13" s="88"/>
      <c r="O13" s="88"/>
      <c r="P13" s="88"/>
      <c r="Q13" s="88"/>
      <c r="R13" s="88"/>
      <c r="S13" s="88"/>
      <c r="T13" s="88"/>
      <c r="U13" s="88"/>
      <c r="V13" s="88"/>
    </row>
    <row r="14" spans="1:22" ht="15">
      <c r="A14" s="88"/>
      <c r="B14" s="88"/>
      <c r="C14" s="88"/>
      <c r="D14" s="88"/>
      <c r="E14" s="88"/>
      <c r="F14" s="88"/>
      <c r="G14" s="88"/>
      <c r="H14" s="88"/>
      <c r="I14" s="88"/>
      <c r="J14" s="88"/>
      <c r="K14" s="88"/>
      <c r="L14" s="88"/>
      <c r="M14" s="88"/>
      <c r="N14" s="88"/>
      <c r="O14" s="88"/>
      <c r="P14" s="88"/>
      <c r="Q14" s="88"/>
      <c r="R14" s="88"/>
      <c r="S14" s="88"/>
      <c r="T14" s="88"/>
      <c r="U14" s="88"/>
      <c r="V14" s="88"/>
    </row>
    <row r="15" spans="1:22" ht="15">
      <c r="A15" s="88"/>
      <c r="B15" s="88"/>
      <c r="C15" s="88"/>
      <c r="D15" s="88"/>
      <c r="E15" s="88"/>
      <c r="F15" s="88"/>
      <c r="G15" s="88"/>
      <c r="H15" s="88"/>
      <c r="I15" s="88"/>
      <c r="J15" s="88"/>
      <c r="K15" s="88"/>
      <c r="L15" s="88"/>
      <c r="M15" s="88"/>
      <c r="N15" s="88"/>
      <c r="O15" s="88"/>
      <c r="P15" s="88"/>
      <c r="Q15" s="88"/>
      <c r="R15" s="88"/>
      <c r="S15" s="88"/>
      <c r="T15" s="88"/>
      <c r="U15" s="88"/>
      <c r="V15" s="88"/>
    </row>
    <row r="16" spans="1:22" ht="15">
      <c r="A16" s="88"/>
      <c r="B16" s="88"/>
      <c r="C16" s="88"/>
      <c r="D16" s="88"/>
      <c r="E16" s="88"/>
      <c r="F16" s="88"/>
      <c r="G16" s="88"/>
      <c r="H16" s="88"/>
      <c r="I16" s="88"/>
      <c r="J16" s="88"/>
      <c r="K16" s="88"/>
      <c r="L16" s="88"/>
      <c r="M16" s="88"/>
      <c r="N16" s="88"/>
      <c r="O16" s="88"/>
      <c r="P16" s="88"/>
      <c r="Q16" s="88"/>
      <c r="R16" s="88"/>
      <c r="S16" s="88"/>
      <c r="T16" s="88"/>
      <c r="U16" s="88"/>
      <c r="V16" s="88"/>
    </row>
    <row r="17" spans="1:22" ht="15">
      <c r="A17" s="88"/>
      <c r="B17" s="88"/>
      <c r="C17" s="88"/>
      <c r="D17" s="88"/>
      <c r="E17" s="88"/>
      <c r="F17" s="88"/>
      <c r="G17" s="88"/>
      <c r="H17" s="88"/>
      <c r="I17" s="88"/>
      <c r="J17" s="88"/>
      <c r="K17" s="88"/>
      <c r="L17" s="88"/>
      <c r="M17" s="88"/>
      <c r="N17" s="88"/>
      <c r="O17" s="88"/>
      <c r="P17" s="88"/>
      <c r="Q17" s="88"/>
      <c r="R17" s="88"/>
      <c r="S17" s="88"/>
      <c r="T17" s="88"/>
      <c r="U17" s="88"/>
      <c r="V17" s="88"/>
    </row>
    <row r="18" spans="1:22" ht="15">
      <c r="A18" s="88"/>
      <c r="B18" s="88"/>
      <c r="C18" s="88"/>
      <c r="D18" s="88"/>
      <c r="E18" s="88"/>
      <c r="F18" s="88"/>
      <c r="G18" s="88"/>
      <c r="H18" s="88"/>
      <c r="I18" s="88"/>
      <c r="J18" s="88"/>
      <c r="K18" s="88"/>
      <c r="L18" s="88"/>
      <c r="M18" s="88"/>
      <c r="N18" s="88"/>
      <c r="O18" s="88"/>
      <c r="P18" s="88"/>
      <c r="Q18" s="88"/>
      <c r="R18" s="88"/>
      <c r="S18" s="88"/>
      <c r="T18" s="88"/>
      <c r="U18" s="88"/>
      <c r="V18" s="88"/>
    </row>
    <row r="19" spans="1:22" ht="15">
      <c r="A19" s="88"/>
      <c r="B19" s="88"/>
      <c r="C19" s="88"/>
      <c r="D19" s="88"/>
      <c r="E19" s="88"/>
      <c r="F19" s="88"/>
      <c r="G19" s="88"/>
      <c r="H19" s="88"/>
      <c r="I19" s="88"/>
      <c r="J19" s="88"/>
      <c r="K19" s="88"/>
      <c r="L19" s="88"/>
      <c r="M19" s="88"/>
      <c r="N19" s="88"/>
      <c r="O19" s="88"/>
      <c r="P19" s="88"/>
      <c r="Q19" s="88"/>
      <c r="R19" s="88"/>
      <c r="S19" s="88"/>
      <c r="T19" s="88"/>
      <c r="U19" s="88"/>
      <c r="V19" s="88"/>
    </row>
    <row r="20" spans="1:22" ht="15">
      <c r="A20" s="88"/>
      <c r="B20" s="88"/>
      <c r="C20" s="88"/>
      <c r="D20" s="88"/>
      <c r="E20" s="88"/>
      <c r="F20" s="88"/>
      <c r="G20" s="88"/>
      <c r="H20" s="88"/>
      <c r="I20" s="88"/>
      <c r="J20" s="88"/>
      <c r="K20" s="88"/>
      <c r="L20" s="88"/>
      <c r="M20" s="88"/>
      <c r="N20" s="88"/>
      <c r="O20" s="88"/>
      <c r="P20" s="88"/>
      <c r="Q20" s="88"/>
      <c r="R20" s="88"/>
      <c r="S20" s="88"/>
      <c r="T20" s="88"/>
      <c r="U20" s="88"/>
      <c r="V20" s="88"/>
    </row>
    <row r="21" spans="1:22" ht="15">
      <c r="A21" s="88"/>
      <c r="B21" s="88"/>
      <c r="C21" s="88"/>
      <c r="D21" s="88"/>
      <c r="E21" s="88"/>
      <c r="F21" s="88"/>
      <c r="G21" s="88"/>
      <c r="H21" s="88"/>
      <c r="I21" s="88"/>
      <c r="J21" s="88"/>
      <c r="K21" s="88"/>
      <c r="L21" s="88"/>
      <c r="M21" s="88"/>
      <c r="N21" s="88"/>
      <c r="O21" s="88"/>
      <c r="P21" s="88"/>
      <c r="Q21" s="88"/>
      <c r="R21" s="88"/>
      <c r="S21" s="88"/>
      <c r="T21" s="88"/>
      <c r="U21" s="88"/>
      <c r="V21" s="88"/>
    </row>
    <row r="22" spans="1:22" ht="15">
      <c r="A22" s="88"/>
      <c r="B22" s="88"/>
      <c r="C22" s="88"/>
      <c r="D22" s="88"/>
      <c r="E22" s="88"/>
      <c r="F22" s="88"/>
      <c r="G22" s="88"/>
      <c r="H22" s="88"/>
      <c r="I22" s="88"/>
      <c r="J22" s="88"/>
      <c r="K22" s="88"/>
      <c r="L22" s="88"/>
      <c r="M22" s="88"/>
      <c r="N22" s="88"/>
      <c r="O22" s="88"/>
      <c r="P22" s="88"/>
      <c r="Q22" s="88"/>
      <c r="R22" s="88"/>
      <c r="S22" s="88"/>
      <c r="T22" s="88"/>
      <c r="U22" s="88"/>
      <c r="V22" s="88"/>
    </row>
    <row r="23" spans="1:22" ht="15">
      <c r="A23" s="88"/>
      <c r="B23" s="88"/>
      <c r="C23" s="88"/>
      <c r="D23" s="88"/>
      <c r="E23" s="88"/>
      <c r="F23" s="88"/>
      <c r="G23" s="88"/>
      <c r="H23" s="88"/>
      <c r="I23" s="88"/>
      <c r="J23" s="88"/>
      <c r="K23" s="88"/>
      <c r="L23" s="88"/>
      <c r="M23" s="88"/>
      <c r="N23" s="88"/>
      <c r="O23" s="88"/>
      <c r="P23" s="88"/>
      <c r="Q23" s="88"/>
      <c r="R23" s="88"/>
      <c r="S23" s="88"/>
      <c r="T23" s="88"/>
      <c r="U23" s="88"/>
      <c r="V23" s="88"/>
    </row>
    <row r="24" spans="1:22" ht="15">
      <c r="A24" s="88"/>
      <c r="B24" s="88"/>
      <c r="C24" s="88"/>
      <c r="D24" s="88"/>
      <c r="E24" s="88"/>
      <c r="F24" s="88"/>
      <c r="G24" s="88"/>
      <c r="H24" s="88"/>
      <c r="I24" s="88"/>
      <c r="J24" s="88"/>
      <c r="K24" s="88"/>
      <c r="L24" s="88"/>
      <c r="M24" s="88"/>
      <c r="N24" s="88"/>
      <c r="O24" s="88"/>
      <c r="P24" s="88"/>
      <c r="Q24" s="88"/>
      <c r="R24" s="88"/>
      <c r="S24" s="88"/>
      <c r="T24" s="88"/>
      <c r="U24" s="88"/>
      <c r="V24" s="88"/>
    </row>
    <row r="25" spans="1:22" ht="15">
      <c r="A25" s="88"/>
      <c r="B25" s="88"/>
      <c r="C25" s="88"/>
      <c r="D25" s="88"/>
      <c r="E25" s="88"/>
      <c r="F25" s="88"/>
      <c r="G25" s="88"/>
      <c r="H25" s="88"/>
      <c r="I25" s="88"/>
      <c r="J25" s="88"/>
      <c r="K25" s="88"/>
      <c r="L25" s="88"/>
      <c r="M25" s="88"/>
      <c r="N25" s="88"/>
      <c r="O25" s="88"/>
      <c r="P25" s="88"/>
      <c r="Q25" s="88"/>
      <c r="R25" s="88"/>
      <c r="S25" s="88"/>
      <c r="T25" s="88"/>
      <c r="U25" s="88"/>
      <c r="V25" s="88"/>
    </row>
    <row r="26" spans="1:22" ht="15">
      <c r="A26" s="88"/>
      <c r="B26" s="88"/>
      <c r="C26" s="88"/>
      <c r="D26" s="88"/>
      <c r="E26" s="88"/>
      <c r="F26" s="88"/>
      <c r="G26" s="88"/>
      <c r="H26" s="88"/>
      <c r="I26" s="88"/>
      <c r="J26" s="88"/>
      <c r="K26" s="88"/>
      <c r="L26" s="88"/>
      <c r="M26" s="88"/>
      <c r="N26" s="88"/>
      <c r="O26" s="88"/>
      <c r="P26" s="88"/>
      <c r="Q26" s="88"/>
      <c r="R26" s="88"/>
      <c r="S26" s="88"/>
      <c r="T26" s="88"/>
      <c r="U26" s="88"/>
      <c r="V26" s="88"/>
    </row>
    <row r="27" spans="1:22" ht="15">
      <c r="A27" s="88"/>
      <c r="B27" s="88"/>
      <c r="C27" s="88"/>
      <c r="D27" s="88"/>
      <c r="E27" s="88"/>
      <c r="F27" s="88"/>
      <c r="G27" s="88"/>
      <c r="H27" s="88"/>
      <c r="I27" s="88"/>
      <c r="J27" s="88"/>
      <c r="K27" s="88"/>
      <c r="L27" s="88"/>
      <c r="M27" s="88"/>
      <c r="N27" s="88"/>
      <c r="O27" s="88"/>
      <c r="P27" s="88"/>
      <c r="Q27" s="88"/>
      <c r="R27" s="88"/>
      <c r="S27" s="88"/>
      <c r="T27" s="88"/>
      <c r="U27" s="88"/>
      <c r="V27" s="88"/>
    </row>
    <row r="28" spans="1:22" ht="15">
      <c r="A28" s="88"/>
      <c r="B28" s="88"/>
      <c r="C28" s="88"/>
      <c r="D28" s="88"/>
      <c r="E28" s="88"/>
      <c r="F28" s="88"/>
      <c r="G28" s="88"/>
      <c r="H28" s="88"/>
      <c r="I28" s="88"/>
      <c r="J28" s="88"/>
      <c r="K28" s="88"/>
      <c r="L28" s="88"/>
      <c r="M28" s="88"/>
      <c r="N28" s="88"/>
      <c r="O28" s="88"/>
      <c r="P28" s="88"/>
      <c r="Q28" s="88"/>
      <c r="R28" s="88"/>
      <c r="S28" s="88"/>
      <c r="T28" s="88"/>
      <c r="U28" s="88"/>
      <c r="V28" s="88"/>
    </row>
    <row r="29" spans="1:22" ht="15">
      <c r="A29" s="88"/>
      <c r="B29" s="88"/>
      <c r="C29" s="88"/>
      <c r="D29" s="88"/>
      <c r="E29" s="88"/>
      <c r="F29" s="88"/>
      <c r="G29" s="88"/>
      <c r="H29" s="88"/>
      <c r="I29" s="88"/>
      <c r="J29" s="88"/>
      <c r="K29" s="88"/>
      <c r="L29" s="88"/>
      <c r="M29" s="88"/>
      <c r="N29" s="88"/>
      <c r="O29" s="88"/>
      <c r="P29" s="88"/>
      <c r="Q29" s="88"/>
      <c r="R29" s="88"/>
      <c r="S29" s="88"/>
      <c r="T29" s="88"/>
      <c r="U29" s="88"/>
      <c r="V29" s="88"/>
    </row>
    <row r="30" spans="1:22" ht="15">
      <c r="A30" s="88"/>
      <c r="B30" s="88"/>
      <c r="C30" s="88"/>
      <c r="D30" s="88"/>
      <c r="E30" s="88"/>
      <c r="F30" s="88"/>
      <c r="G30" s="88"/>
      <c r="H30" s="88"/>
      <c r="I30" s="88"/>
      <c r="J30" s="88"/>
      <c r="K30" s="88"/>
      <c r="L30" s="88"/>
      <c r="M30" s="88"/>
      <c r="N30" s="88"/>
      <c r="O30" s="88"/>
      <c r="P30" s="88"/>
      <c r="Q30" s="88"/>
      <c r="R30" s="88"/>
      <c r="S30" s="88"/>
      <c r="T30" s="88"/>
      <c r="U30" s="88"/>
      <c r="V30" s="88"/>
    </row>
    <row r="31" spans="1:22" ht="15">
      <c r="A31" s="88"/>
      <c r="B31" s="88"/>
      <c r="C31" s="88"/>
      <c r="D31" s="88"/>
      <c r="E31" s="88"/>
      <c r="F31" s="88"/>
      <c r="G31" s="88"/>
      <c r="H31" s="88"/>
      <c r="I31" s="88"/>
      <c r="J31" s="88"/>
      <c r="K31" s="88"/>
      <c r="L31" s="88"/>
      <c r="M31" s="88"/>
      <c r="N31" s="88"/>
      <c r="O31" s="88"/>
      <c r="P31" s="88"/>
      <c r="Q31" s="88"/>
      <c r="R31" s="88"/>
      <c r="S31" s="88"/>
      <c r="T31" s="88"/>
      <c r="U31" s="88"/>
      <c r="V31" s="88"/>
    </row>
    <row r="32" spans="1:22" ht="15">
      <c r="A32" s="88"/>
      <c r="B32" s="88"/>
      <c r="C32" s="88"/>
      <c r="D32" s="88"/>
      <c r="E32" s="88"/>
      <c r="F32" s="88"/>
      <c r="G32" s="88"/>
      <c r="H32" s="88"/>
      <c r="I32" s="88"/>
      <c r="J32" s="88"/>
      <c r="K32" s="88"/>
      <c r="L32" s="88"/>
      <c r="M32" s="88"/>
      <c r="N32" s="88"/>
      <c r="O32" s="88"/>
      <c r="P32" s="88"/>
      <c r="Q32" s="88"/>
      <c r="R32" s="88"/>
      <c r="S32" s="88"/>
      <c r="T32" s="88"/>
      <c r="U32" s="88"/>
      <c r="V32" s="88"/>
    </row>
    <row r="33" spans="1:22" ht="15">
      <c r="A33" s="88"/>
      <c r="B33" s="88"/>
      <c r="C33" s="88"/>
      <c r="D33" s="88"/>
      <c r="E33" s="88"/>
      <c r="F33" s="88"/>
      <c r="G33" s="88"/>
      <c r="H33" s="88"/>
      <c r="I33" s="88"/>
      <c r="J33" s="88"/>
      <c r="K33" s="88"/>
      <c r="L33" s="88"/>
      <c r="M33" s="88"/>
      <c r="N33" s="88"/>
      <c r="O33" s="88"/>
      <c r="P33" s="88"/>
      <c r="Q33" s="88"/>
      <c r="R33" s="88"/>
      <c r="S33" s="88"/>
      <c r="T33" s="88"/>
      <c r="U33" s="88"/>
      <c r="V33" s="88"/>
    </row>
    <row r="34" spans="1:22" ht="15">
      <c r="A34" s="88"/>
      <c r="B34" s="88"/>
      <c r="C34" s="88"/>
      <c r="D34" s="88"/>
      <c r="E34" s="88"/>
      <c r="F34" s="88"/>
      <c r="G34" s="88"/>
      <c r="H34" s="88"/>
      <c r="I34" s="88"/>
      <c r="J34" s="88"/>
      <c r="K34" s="88"/>
      <c r="L34" s="88"/>
      <c r="M34" s="88"/>
      <c r="N34" s="88"/>
      <c r="O34" s="88"/>
      <c r="P34" s="88"/>
      <c r="Q34" s="88"/>
      <c r="R34" s="88"/>
      <c r="S34" s="88"/>
      <c r="T34" s="88"/>
      <c r="U34" s="88"/>
      <c r="V34" s="88"/>
    </row>
    <row r="35" spans="1:22" ht="15">
      <c r="A35" s="88"/>
      <c r="B35" s="88"/>
      <c r="C35" s="88"/>
      <c r="D35" s="88"/>
      <c r="E35" s="88"/>
      <c r="F35" s="88"/>
      <c r="G35" s="88"/>
      <c r="H35" s="88"/>
      <c r="I35" s="88"/>
      <c r="J35" s="88"/>
      <c r="K35" s="88"/>
      <c r="L35" s="88"/>
      <c r="M35" s="88"/>
      <c r="N35" s="88"/>
      <c r="O35" s="88"/>
      <c r="P35" s="88"/>
      <c r="Q35" s="88"/>
      <c r="R35" s="88"/>
      <c r="S35" s="88"/>
      <c r="T35" s="88"/>
      <c r="U35" s="88"/>
      <c r="V35" s="88"/>
    </row>
    <row r="36" spans="1:22" ht="15">
      <c r="A36" s="88"/>
      <c r="B36" s="88"/>
      <c r="C36" s="88"/>
      <c r="D36" s="88"/>
      <c r="E36" s="88"/>
      <c r="F36" s="88"/>
      <c r="G36" s="88"/>
      <c r="H36" s="88"/>
      <c r="I36" s="88"/>
      <c r="J36" s="88"/>
      <c r="K36" s="88"/>
      <c r="L36" s="88"/>
      <c r="M36" s="88"/>
      <c r="N36" s="88"/>
      <c r="O36" s="88"/>
      <c r="P36" s="88"/>
      <c r="Q36" s="88"/>
      <c r="R36" s="88"/>
      <c r="S36" s="88"/>
      <c r="T36" s="88"/>
      <c r="U36" s="88"/>
      <c r="V36" s="88"/>
    </row>
    <row r="37" spans="1:22" ht="15">
      <c r="A37" s="88"/>
      <c r="B37" s="88"/>
      <c r="C37" s="88"/>
      <c r="D37" s="88"/>
      <c r="E37" s="88"/>
      <c r="F37" s="88"/>
      <c r="G37" s="88"/>
      <c r="H37" s="88"/>
      <c r="I37" s="88"/>
      <c r="J37" s="88"/>
      <c r="K37" s="88"/>
      <c r="L37" s="88"/>
      <c r="M37" s="88"/>
      <c r="N37" s="88"/>
      <c r="O37" s="88"/>
      <c r="P37" s="88"/>
      <c r="Q37" s="88"/>
      <c r="R37" s="88"/>
      <c r="S37" s="88"/>
      <c r="T37" s="88"/>
      <c r="U37" s="88"/>
      <c r="V37" s="88"/>
    </row>
    <row r="38" spans="1:22" ht="15">
      <c r="A38" s="88"/>
      <c r="B38" s="88"/>
      <c r="C38" s="88"/>
      <c r="D38" s="88"/>
      <c r="E38" s="88"/>
      <c r="F38" s="88"/>
      <c r="G38" s="88"/>
      <c r="H38" s="88"/>
      <c r="I38" s="88"/>
      <c r="J38" s="88"/>
      <c r="K38" s="88"/>
      <c r="L38" s="88"/>
      <c r="M38" s="88"/>
      <c r="N38" s="88"/>
      <c r="O38" s="88"/>
      <c r="P38" s="88"/>
      <c r="Q38" s="88"/>
      <c r="R38" s="88"/>
      <c r="S38" s="88"/>
      <c r="T38" s="88"/>
      <c r="U38" s="88"/>
      <c r="V38" s="88"/>
    </row>
    <row r="39" spans="1:22" ht="15">
      <c r="A39" s="88"/>
      <c r="B39" s="88"/>
      <c r="C39" s="88"/>
      <c r="D39" s="88"/>
      <c r="E39" s="88"/>
      <c r="F39" s="88"/>
      <c r="G39" s="88"/>
      <c r="H39" s="88"/>
      <c r="I39" s="88"/>
      <c r="J39" s="88"/>
      <c r="K39" s="88"/>
      <c r="L39" s="88"/>
      <c r="M39" s="88"/>
      <c r="N39" s="88"/>
      <c r="O39" s="88"/>
      <c r="P39" s="88"/>
      <c r="Q39" s="88"/>
      <c r="R39" s="88"/>
      <c r="S39" s="88"/>
      <c r="T39" s="88"/>
      <c r="U39" s="88"/>
      <c r="V39" s="88"/>
    </row>
    <row r="40" spans="1:22" ht="15">
      <c r="A40" s="88"/>
      <c r="B40" s="88"/>
      <c r="C40" s="88"/>
      <c r="D40" s="88"/>
      <c r="E40" s="88"/>
      <c r="F40" s="88"/>
      <c r="G40" s="88"/>
      <c r="H40" s="88"/>
      <c r="I40" s="88"/>
      <c r="J40" s="88"/>
      <c r="K40" s="88"/>
      <c r="L40" s="88"/>
      <c r="M40" s="88"/>
      <c r="N40" s="88"/>
      <c r="O40" s="88"/>
      <c r="P40" s="88"/>
      <c r="Q40" s="88"/>
      <c r="R40" s="88"/>
      <c r="S40" s="88"/>
      <c r="T40" s="88"/>
      <c r="U40" s="88"/>
      <c r="V40" s="88"/>
    </row>
    <row r="41" spans="1:22" ht="15">
      <c r="A41" s="88"/>
      <c r="B41" s="88"/>
      <c r="C41" s="88"/>
      <c r="D41" s="88"/>
      <c r="E41" s="88"/>
      <c r="F41" s="88"/>
      <c r="G41" s="88"/>
      <c r="H41" s="88"/>
      <c r="I41" s="88"/>
      <c r="J41" s="88"/>
      <c r="K41" s="88"/>
      <c r="L41" s="88"/>
      <c r="M41" s="88"/>
      <c r="N41" s="88"/>
      <c r="O41" s="88"/>
      <c r="P41" s="88"/>
      <c r="Q41" s="88"/>
      <c r="R41" s="88"/>
      <c r="S41" s="88"/>
      <c r="T41" s="88"/>
      <c r="U41" s="88"/>
      <c r="V41" s="88"/>
    </row>
    <row r="42" spans="1:22" ht="36" customHeight="1">
      <c r="A42" s="88"/>
      <c r="B42" s="88"/>
      <c r="C42" s="256"/>
      <c r="D42" s="257"/>
      <c r="E42" s="257"/>
      <c r="F42" s="257"/>
      <c r="G42" s="257"/>
      <c r="H42" s="257"/>
      <c r="I42" s="257"/>
      <c r="J42" s="257"/>
      <c r="K42" s="257"/>
      <c r="L42" s="257"/>
      <c r="M42" s="257"/>
      <c r="N42" s="257"/>
      <c r="O42" s="257"/>
      <c r="P42" s="257"/>
      <c r="Q42" s="88"/>
      <c r="R42" s="88"/>
      <c r="S42" s="88"/>
      <c r="T42" s="88"/>
      <c r="U42" s="88"/>
      <c r="V42" s="88"/>
    </row>
    <row r="43" spans="1:22" ht="11.25" customHeight="1">
      <c r="A43" s="139"/>
      <c r="B43" s="139"/>
      <c r="C43" s="146"/>
      <c r="D43" s="146"/>
      <c r="E43" s="146"/>
      <c r="F43" s="146"/>
      <c r="G43" s="146"/>
      <c r="H43" s="146"/>
      <c r="I43" s="146"/>
      <c r="J43" s="146"/>
      <c r="K43" s="146"/>
      <c r="L43" s="146"/>
      <c r="M43" s="146"/>
      <c r="N43" s="146"/>
      <c r="O43" s="146"/>
      <c r="P43" s="146"/>
      <c r="Q43" s="139"/>
      <c r="R43" s="139"/>
      <c r="S43" s="139"/>
      <c r="T43" s="139"/>
      <c r="U43" s="139"/>
      <c r="V43" s="139"/>
    </row>
    <row r="44" spans="1:22" ht="11.25" customHeight="1">
      <c r="A44" s="139"/>
      <c r="B44" s="139"/>
      <c r="C44" s="146"/>
      <c r="D44" s="146"/>
      <c r="E44" s="146"/>
      <c r="F44" s="146"/>
      <c r="G44" s="146"/>
      <c r="H44" s="146"/>
      <c r="I44" s="146"/>
      <c r="J44" s="146"/>
      <c r="K44" s="146"/>
      <c r="L44" s="146"/>
      <c r="M44" s="146"/>
      <c r="N44" s="146"/>
      <c r="O44" s="146"/>
      <c r="P44" s="146"/>
      <c r="Q44" s="139"/>
      <c r="R44" s="139"/>
      <c r="S44" s="139"/>
      <c r="T44" s="139"/>
      <c r="U44" s="139"/>
      <c r="V44" s="139"/>
    </row>
    <row r="45" spans="1:22" ht="11.25" customHeight="1">
      <c r="A45" s="139"/>
      <c r="B45" s="139"/>
      <c r="C45" s="139"/>
      <c r="D45" s="139"/>
      <c r="E45" s="139"/>
      <c r="F45" s="437"/>
      <c r="G45" s="437"/>
      <c r="H45" s="437"/>
      <c r="I45" s="437"/>
      <c r="J45" s="437"/>
      <c r="K45" s="437"/>
      <c r="L45" s="64"/>
      <c r="M45" s="64"/>
      <c r="N45" s="64"/>
      <c r="O45" s="64"/>
      <c r="P45" s="64"/>
      <c r="Q45" s="139"/>
      <c r="R45" s="139"/>
      <c r="S45" s="139"/>
      <c r="T45" s="139"/>
      <c r="U45" s="139"/>
      <c r="V45" s="139"/>
    </row>
    <row r="46" spans="1:22" ht="11.25" customHeight="1">
      <c r="A46" s="139"/>
      <c r="B46" s="139"/>
      <c r="C46" s="139"/>
      <c r="D46" s="139"/>
      <c r="E46" s="139"/>
      <c r="F46" s="139"/>
      <c r="G46" s="139"/>
      <c r="H46" s="139"/>
      <c r="I46" s="139"/>
      <c r="J46" s="139"/>
      <c r="K46" s="139"/>
      <c r="L46" s="139"/>
      <c r="M46" s="139"/>
      <c r="N46" s="139"/>
      <c r="O46" s="139"/>
      <c r="P46" s="139"/>
      <c r="Q46" s="139"/>
      <c r="R46" s="139"/>
      <c r="S46" s="139"/>
      <c r="T46" s="139"/>
      <c r="U46" s="139"/>
      <c r="V46" s="139"/>
    </row>
    <row r="47" spans="1:22" ht="15">
      <c r="A47" s="88"/>
      <c r="B47" s="88"/>
      <c r="C47" s="88"/>
      <c r="D47" s="88"/>
      <c r="E47" s="88"/>
      <c r="F47" s="88"/>
      <c r="G47" s="88"/>
      <c r="H47" s="88"/>
      <c r="I47" s="88"/>
      <c r="J47" s="88"/>
      <c r="K47" s="88"/>
      <c r="L47" s="88"/>
      <c r="M47" s="88"/>
      <c r="N47" s="88"/>
      <c r="O47" s="88"/>
      <c r="P47" s="88"/>
      <c r="Q47" s="88"/>
      <c r="R47" s="88"/>
      <c r="S47" s="88"/>
      <c r="T47" s="88"/>
      <c r="U47" s="88"/>
      <c r="V47" s="88"/>
    </row>
    <row r="48" spans="1:22" ht="15">
      <c r="A48" s="88"/>
      <c r="B48" s="88"/>
      <c r="C48" s="88"/>
      <c r="D48" s="88"/>
      <c r="E48" s="88"/>
      <c r="F48" s="88"/>
      <c r="G48" s="88"/>
      <c r="H48" s="88"/>
      <c r="I48" s="88"/>
      <c r="J48" s="88"/>
      <c r="K48" s="88"/>
      <c r="L48" s="88"/>
      <c r="M48" s="88"/>
      <c r="N48" s="88"/>
      <c r="O48" s="88"/>
      <c r="P48" s="88"/>
      <c r="Q48" s="88"/>
      <c r="R48" s="88"/>
      <c r="S48" s="88"/>
      <c r="T48" s="88"/>
      <c r="U48" s="88"/>
      <c r="V48" s="88"/>
    </row>
    <row r="49" spans="1:22" ht="15">
      <c r="A49" s="88"/>
      <c r="B49" s="88"/>
      <c r="C49" s="88"/>
      <c r="D49" s="88"/>
      <c r="E49" s="88"/>
      <c r="F49" s="88"/>
      <c r="G49" s="88"/>
      <c r="H49" s="88"/>
      <c r="I49" s="88"/>
      <c r="J49" s="88"/>
      <c r="K49" s="88"/>
      <c r="L49" s="88"/>
      <c r="M49" s="88"/>
      <c r="N49" s="88"/>
      <c r="O49" s="88"/>
      <c r="P49" s="88"/>
      <c r="Q49" s="88"/>
      <c r="R49" s="88"/>
      <c r="S49" s="88"/>
      <c r="T49" s="88"/>
      <c r="U49" s="88"/>
      <c r="V49" s="88"/>
    </row>
    <row r="50" spans="1:22" ht="15">
      <c r="A50" s="88"/>
      <c r="B50" s="88"/>
      <c r="C50" s="88"/>
      <c r="D50" s="88"/>
      <c r="E50" s="88"/>
      <c r="F50" s="88"/>
      <c r="G50" s="88"/>
      <c r="H50" s="88"/>
      <c r="I50" s="88"/>
      <c r="J50" s="88"/>
      <c r="K50" s="88"/>
      <c r="L50" s="88"/>
      <c r="M50" s="88"/>
      <c r="N50" s="88"/>
      <c r="O50" s="88"/>
      <c r="P50" s="88"/>
      <c r="Q50" s="88"/>
      <c r="R50" s="88"/>
      <c r="S50" s="88"/>
      <c r="T50" s="88"/>
      <c r="U50" s="88"/>
      <c r="V50" s="88"/>
    </row>
    <row r="51" spans="1:22" ht="15">
      <c r="A51" s="88"/>
      <c r="B51" s="88"/>
      <c r="C51" s="88"/>
      <c r="D51" s="88"/>
      <c r="E51" s="88"/>
      <c r="F51" s="88"/>
      <c r="G51" s="88"/>
      <c r="H51" s="88"/>
      <c r="I51" s="88"/>
      <c r="J51" s="88"/>
      <c r="K51" s="88"/>
      <c r="L51" s="88"/>
      <c r="M51" s="88"/>
      <c r="N51" s="88"/>
      <c r="O51" s="88"/>
      <c r="P51" s="88"/>
      <c r="Q51" s="88"/>
      <c r="R51" s="88"/>
      <c r="S51" s="88"/>
      <c r="T51" s="88"/>
      <c r="U51" s="88"/>
      <c r="V51" s="88"/>
    </row>
    <row r="52" spans="1:22" ht="15">
      <c r="A52" s="88"/>
      <c r="B52" s="88"/>
      <c r="C52" s="88"/>
      <c r="D52" s="88"/>
      <c r="E52" s="88"/>
      <c r="F52" s="88"/>
      <c r="G52" s="88"/>
      <c r="H52" s="88"/>
      <c r="I52" s="88"/>
      <c r="J52" s="88"/>
      <c r="K52" s="88"/>
      <c r="L52" s="88"/>
      <c r="M52" s="88"/>
      <c r="N52" s="88"/>
      <c r="O52" s="88"/>
      <c r="P52" s="88"/>
      <c r="Q52" s="88"/>
      <c r="R52" s="88"/>
      <c r="S52" s="88"/>
      <c r="T52" s="88"/>
      <c r="U52" s="88"/>
      <c r="V52" s="88"/>
    </row>
    <row r="53" spans="1:22" ht="15">
      <c r="A53" s="88"/>
      <c r="B53" s="88"/>
      <c r="C53" s="88"/>
      <c r="D53" s="88"/>
      <c r="E53" s="88"/>
      <c r="F53" s="88"/>
      <c r="G53" s="88"/>
      <c r="H53" s="88"/>
      <c r="I53" s="88"/>
      <c r="J53" s="88"/>
      <c r="K53" s="88"/>
      <c r="L53" s="88"/>
      <c r="M53" s="88"/>
      <c r="N53" s="88"/>
      <c r="O53" s="88"/>
      <c r="P53" s="88"/>
      <c r="Q53" s="88"/>
      <c r="R53" s="88"/>
      <c r="S53" s="88"/>
      <c r="T53" s="88"/>
      <c r="U53" s="88"/>
      <c r="V53" s="88"/>
    </row>
    <row r="54" spans="1:22" ht="15">
      <c r="A54" s="88"/>
      <c r="B54" s="88"/>
      <c r="C54" s="88"/>
      <c r="D54" s="88"/>
      <c r="E54" s="88"/>
      <c r="F54" s="88"/>
      <c r="G54" s="88"/>
      <c r="H54" s="88"/>
      <c r="I54" s="88"/>
      <c r="J54" s="88"/>
      <c r="K54" s="88"/>
      <c r="L54" s="88"/>
      <c r="M54" s="88"/>
      <c r="N54" s="88"/>
      <c r="O54" s="88"/>
      <c r="P54" s="88"/>
      <c r="Q54" s="88"/>
      <c r="R54" s="88"/>
      <c r="S54" s="88"/>
      <c r="T54" s="88"/>
      <c r="U54" s="88"/>
      <c r="V54" s="88"/>
    </row>
    <row r="55" spans="1:22" ht="15">
      <c r="A55" s="88"/>
      <c r="B55" s="88"/>
      <c r="C55" s="88"/>
      <c r="D55" s="88"/>
      <c r="E55" s="88"/>
      <c r="F55" s="88"/>
      <c r="G55" s="88"/>
      <c r="H55" s="88"/>
      <c r="I55" s="88"/>
      <c r="J55" s="88"/>
      <c r="K55" s="88"/>
      <c r="L55" s="88"/>
      <c r="M55" s="88"/>
      <c r="N55" s="88"/>
      <c r="O55" s="88"/>
      <c r="P55" s="88"/>
      <c r="Q55" s="88"/>
      <c r="R55" s="88"/>
      <c r="S55" s="88"/>
      <c r="T55" s="88"/>
      <c r="U55" s="88"/>
      <c r="V55" s="88"/>
    </row>
    <row r="56" spans="1:22" ht="15">
      <c r="A56" s="88"/>
      <c r="B56" s="88"/>
      <c r="C56" s="256"/>
      <c r="D56" s="256"/>
      <c r="E56" s="256"/>
      <c r="F56" s="256"/>
      <c r="G56" s="256"/>
      <c r="H56" s="256"/>
      <c r="I56" s="256"/>
      <c r="J56" s="256"/>
      <c r="K56" s="256"/>
      <c r="L56" s="256"/>
      <c r="M56" s="256"/>
      <c r="N56" s="256"/>
      <c r="O56" s="256"/>
      <c r="P56" s="256"/>
      <c r="Q56" s="88"/>
      <c r="R56" s="88"/>
      <c r="S56" s="88"/>
      <c r="T56" s="88"/>
      <c r="U56" s="88"/>
      <c r="V56" s="88"/>
    </row>
  </sheetData>
  <mergeCells count="2">
    <mergeCell ref="F45:H45"/>
    <mergeCell ref="I45:K45"/>
  </mergeCells>
  <pageMargins left="0.70866141732283472" right="0.70866141732283472" top="0.74803149606299213" bottom="0.74803149606299213" header="0.3" footer="0.3"/>
  <pageSetup paperSize="9" scale="70" orientation="portrait" r:id="rId1"/>
  <customProperties>
    <customPr name="GUID" r:id="rId2"/>
  </customProperties>
  <drawing r:id="rId3"/>
</worksheet>
</file>

<file path=xl/worksheets/sheet27.xml><?xml version="1.0" encoding="utf-8"?>
<worksheet xmlns="http://schemas.openxmlformats.org/spreadsheetml/2006/main" xmlns:r="http://schemas.openxmlformats.org/officeDocument/2006/relationships">
  <sheetPr codeName="Sheet27"/>
  <dimension ref="A1:S46"/>
  <sheetViews>
    <sheetView topLeftCell="A16" workbookViewId="0">
      <selection activeCell="X37" sqref="X37"/>
    </sheetView>
  </sheetViews>
  <sheetFormatPr defaultRowHeight="12.75"/>
  <sheetData>
    <row r="1" spans="1:19">
      <c r="A1" s="455"/>
      <c r="B1" s="455"/>
      <c r="C1" s="455"/>
      <c r="D1" s="455"/>
      <c r="E1" s="455"/>
      <c r="F1" s="455"/>
      <c r="G1" s="455"/>
      <c r="H1" s="455"/>
      <c r="I1" s="455"/>
      <c r="J1" s="455"/>
      <c r="K1" s="455"/>
      <c r="L1" s="455"/>
      <c r="M1" s="358"/>
      <c r="N1" s="358"/>
      <c r="O1" s="358"/>
      <c r="P1" s="358"/>
      <c r="Q1" s="358"/>
      <c r="R1" s="358"/>
      <c r="S1" s="358"/>
    </row>
    <row r="2" spans="1:19">
      <c r="A2" s="454"/>
      <c r="B2" s="454"/>
      <c r="C2" s="454"/>
      <c r="D2" s="454"/>
      <c r="E2" s="454"/>
      <c r="F2" s="454"/>
      <c r="G2" s="454"/>
      <c r="H2" s="454"/>
      <c r="I2" s="454"/>
      <c r="J2" s="454"/>
      <c r="K2" s="454"/>
      <c r="L2" s="454"/>
      <c r="M2" s="358"/>
      <c r="N2" s="358"/>
      <c r="O2" s="358"/>
      <c r="P2" s="358"/>
      <c r="Q2" s="358"/>
      <c r="R2" s="358"/>
      <c r="S2" s="358"/>
    </row>
    <row r="3" spans="1:19">
      <c r="A3" s="362"/>
      <c r="B3" s="152"/>
      <c r="C3" s="152"/>
      <c r="D3" s="152"/>
      <c r="E3" s="152"/>
      <c r="F3" s="152"/>
      <c r="G3" s="152"/>
      <c r="H3" s="152"/>
      <c r="I3" s="152"/>
      <c r="J3" s="152"/>
      <c r="K3" s="358"/>
      <c r="L3" s="358"/>
      <c r="M3" s="358"/>
      <c r="N3" s="358"/>
      <c r="O3" s="358"/>
      <c r="P3" s="358"/>
      <c r="Q3" s="358"/>
      <c r="R3" s="358"/>
      <c r="S3" s="358"/>
    </row>
    <row r="4" spans="1:19">
      <c r="A4" s="152"/>
      <c r="B4" s="152"/>
      <c r="C4" s="152"/>
      <c r="D4" s="152"/>
      <c r="E4" s="152"/>
      <c r="F4" s="152"/>
      <c r="G4" s="152"/>
      <c r="H4" s="152"/>
      <c r="I4" s="152"/>
      <c r="J4" s="152"/>
      <c r="K4" s="358"/>
      <c r="L4" s="358"/>
      <c r="M4" s="358"/>
      <c r="N4" s="358"/>
      <c r="O4" s="358"/>
      <c r="P4" s="358"/>
      <c r="Q4" s="358"/>
      <c r="R4" s="358"/>
      <c r="S4" s="358"/>
    </row>
    <row r="5" spans="1:19">
      <c r="A5" s="152"/>
      <c r="B5" s="152"/>
      <c r="C5" s="152"/>
      <c r="D5" s="152"/>
      <c r="E5" s="152"/>
      <c r="F5" s="152"/>
      <c r="G5" s="152"/>
      <c r="H5" s="152"/>
      <c r="I5" s="152"/>
      <c r="J5" s="152"/>
      <c r="K5" s="358"/>
      <c r="L5" s="358"/>
      <c r="M5" s="358"/>
      <c r="N5" s="358"/>
      <c r="O5" s="358"/>
      <c r="P5" s="358"/>
      <c r="Q5" s="358"/>
      <c r="R5" s="358"/>
      <c r="S5" s="358"/>
    </row>
    <row r="6" spans="1:19">
      <c r="A6" s="152"/>
      <c r="B6" s="152"/>
      <c r="C6" s="152"/>
      <c r="D6" s="152"/>
      <c r="E6" s="152"/>
      <c r="F6" s="152"/>
      <c r="G6" s="152"/>
      <c r="H6" s="152"/>
      <c r="I6" s="152"/>
      <c r="J6" s="152"/>
      <c r="K6" s="358"/>
      <c r="L6" s="358"/>
      <c r="M6" s="358"/>
      <c r="N6" s="358"/>
      <c r="O6" s="358"/>
      <c r="P6" s="358"/>
      <c r="Q6" s="358"/>
      <c r="R6" s="358"/>
      <c r="S6" s="358"/>
    </row>
    <row r="7" spans="1:19">
      <c r="A7" s="152"/>
      <c r="B7" s="152"/>
      <c r="C7" s="152"/>
      <c r="D7" s="152"/>
      <c r="E7" s="152"/>
      <c r="F7" s="152"/>
      <c r="G7" s="152"/>
      <c r="H7" s="152"/>
      <c r="I7" s="152"/>
      <c r="J7" s="152"/>
      <c r="K7" s="358"/>
      <c r="L7" s="358"/>
      <c r="M7" s="358"/>
      <c r="N7" s="358"/>
      <c r="O7" s="358"/>
      <c r="P7" s="358"/>
      <c r="Q7" s="358"/>
      <c r="R7" s="358"/>
      <c r="S7" s="358"/>
    </row>
    <row r="8" spans="1:19">
      <c r="A8" s="152"/>
      <c r="B8" s="152"/>
      <c r="C8" s="152"/>
      <c r="D8" s="152"/>
      <c r="E8" s="152"/>
      <c r="F8" s="152"/>
      <c r="G8" s="152"/>
      <c r="H8" s="152"/>
      <c r="I8" s="152"/>
      <c r="J8" s="152"/>
      <c r="K8" s="358"/>
      <c r="L8" s="358"/>
      <c r="M8" s="358"/>
      <c r="N8" s="358"/>
      <c r="O8" s="358"/>
      <c r="P8" s="358"/>
      <c r="Q8" s="358"/>
      <c r="R8" s="358"/>
      <c r="S8" s="358"/>
    </row>
    <row r="9" spans="1:19">
      <c r="A9" s="152"/>
      <c r="B9" s="152"/>
      <c r="C9" s="152"/>
      <c r="D9" s="152"/>
      <c r="E9" s="152"/>
      <c r="F9" s="152"/>
      <c r="G9" s="152"/>
      <c r="H9" s="152"/>
      <c r="I9" s="152"/>
      <c r="J9" s="152"/>
      <c r="K9" s="358"/>
      <c r="L9" s="358"/>
      <c r="M9" s="358"/>
      <c r="N9" s="358"/>
      <c r="O9" s="358"/>
      <c r="P9" s="358"/>
      <c r="Q9" s="358"/>
      <c r="R9" s="358"/>
      <c r="S9" s="358"/>
    </row>
    <row r="10" spans="1:19">
      <c r="A10" s="152"/>
      <c r="B10" s="152"/>
      <c r="C10" s="152"/>
      <c r="D10" s="152"/>
      <c r="E10" s="152"/>
      <c r="F10" s="152"/>
      <c r="G10" s="152"/>
      <c r="H10" s="152"/>
      <c r="I10" s="152"/>
      <c r="J10" s="152"/>
      <c r="K10" s="358"/>
      <c r="L10" s="358"/>
      <c r="M10" s="358"/>
      <c r="N10" s="358"/>
      <c r="O10" s="358"/>
      <c r="P10" s="358"/>
      <c r="Q10" s="358"/>
      <c r="R10" s="358"/>
      <c r="S10" s="358"/>
    </row>
    <row r="11" spans="1:19">
      <c r="A11" s="152"/>
      <c r="B11" s="152"/>
      <c r="C11" s="152"/>
      <c r="D11" s="152"/>
      <c r="E11" s="152"/>
      <c r="F11" s="152"/>
      <c r="G11" s="152"/>
      <c r="H11" s="152"/>
      <c r="I11" s="152"/>
      <c r="J11" s="152"/>
      <c r="K11" s="358"/>
      <c r="L11" s="358"/>
      <c r="M11" s="358"/>
      <c r="N11" s="358"/>
      <c r="O11" s="358"/>
      <c r="P11" s="358"/>
      <c r="Q11" s="358"/>
      <c r="R11" s="358"/>
      <c r="S11" s="358"/>
    </row>
    <row r="12" spans="1:19">
      <c r="A12" s="152"/>
      <c r="B12" s="152"/>
      <c r="C12" s="152"/>
      <c r="D12" s="152"/>
      <c r="E12" s="152"/>
      <c r="F12" s="152"/>
      <c r="G12" s="152"/>
      <c r="H12" s="152"/>
      <c r="I12" s="152"/>
      <c r="J12" s="152"/>
      <c r="K12" s="358"/>
      <c r="L12" s="358"/>
      <c r="M12" s="358"/>
      <c r="N12" s="358"/>
      <c r="O12" s="358"/>
      <c r="P12" s="358"/>
      <c r="Q12" s="358"/>
      <c r="R12" s="358"/>
      <c r="S12" s="358"/>
    </row>
    <row r="13" spans="1:19">
      <c r="A13" s="152"/>
      <c r="B13" s="152"/>
      <c r="C13" s="152"/>
      <c r="D13" s="152"/>
      <c r="E13" s="152"/>
      <c r="F13" s="152"/>
      <c r="G13" s="152"/>
      <c r="H13" s="152"/>
      <c r="I13" s="152"/>
      <c r="J13" s="152"/>
      <c r="K13" s="358"/>
      <c r="L13" s="358"/>
      <c r="M13" s="358"/>
      <c r="N13" s="358"/>
      <c r="O13" s="358"/>
      <c r="P13" s="358"/>
      <c r="Q13" s="358"/>
      <c r="R13" s="358"/>
      <c r="S13" s="358"/>
    </row>
    <row r="14" spans="1:19">
      <c r="A14" s="152"/>
      <c r="B14" s="152"/>
      <c r="C14" s="152"/>
      <c r="D14" s="152"/>
      <c r="E14" s="152"/>
      <c r="F14" s="152"/>
      <c r="G14" s="152"/>
      <c r="H14" s="152"/>
      <c r="I14" s="152"/>
      <c r="J14" s="152"/>
      <c r="K14" s="358"/>
      <c r="L14" s="358"/>
      <c r="M14" s="358"/>
      <c r="N14" s="358"/>
      <c r="O14" s="358"/>
      <c r="P14" s="358"/>
      <c r="Q14" s="358"/>
      <c r="R14" s="358"/>
      <c r="S14" s="358"/>
    </row>
    <row r="15" spans="1:19">
      <c r="A15" s="152"/>
      <c r="B15" s="152"/>
      <c r="C15" s="152"/>
      <c r="D15" s="152"/>
      <c r="E15" s="152"/>
      <c r="F15" s="152"/>
      <c r="G15" s="152"/>
      <c r="H15" s="152"/>
      <c r="I15" s="152"/>
      <c r="J15" s="152"/>
      <c r="K15" s="358"/>
      <c r="L15" s="358"/>
      <c r="M15" s="358"/>
      <c r="N15" s="358"/>
      <c r="O15" s="358"/>
      <c r="P15" s="358"/>
      <c r="Q15" s="358"/>
      <c r="R15" s="358"/>
      <c r="S15" s="358"/>
    </row>
    <row r="16" spans="1:19">
      <c r="A16" s="152"/>
      <c r="B16" s="152"/>
      <c r="C16" s="152"/>
      <c r="D16" s="152"/>
      <c r="E16" s="152"/>
      <c r="F16" s="152"/>
      <c r="G16" s="152"/>
      <c r="H16" s="152"/>
      <c r="I16" s="152"/>
      <c r="J16" s="152"/>
      <c r="K16" s="358"/>
      <c r="L16" s="358"/>
      <c r="M16" s="358"/>
      <c r="N16" s="358"/>
      <c r="O16" s="358"/>
      <c r="P16" s="358"/>
      <c r="Q16" s="358"/>
      <c r="R16" s="358"/>
      <c r="S16" s="358"/>
    </row>
    <row r="17" spans="1:19">
      <c r="A17" s="152"/>
      <c r="B17" s="152"/>
      <c r="C17" s="152"/>
      <c r="D17" s="152"/>
      <c r="E17" s="152"/>
      <c r="F17" s="152"/>
      <c r="G17" s="152"/>
      <c r="H17" s="152"/>
      <c r="I17" s="152"/>
      <c r="J17" s="152"/>
      <c r="K17" s="358"/>
      <c r="L17" s="358"/>
      <c r="M17" s="358"/>
      <c r="N17" s="358"/>
      <c r="O17" s="358"/>
      <c r="P17" s="358"/>
      <c r="Q17" s="358"/>
      <c r="R17" s="358"/>
      <c r="S17" s="358"/>
    </row>
    <row r="18" spans="1:19">
      <c r="A18" s="152"/>
      <c r="B18" s="152"/>
      <c r="C18" s="152"/>
      <c r="D18" s="152"/>
      <c r="E18" s="152"/>
      <c r="F18" s="152"/>
      <c r="G18" s="152"/>
      <c r="H18" s="152"/>
      <c r="I18" s="152"/>
      <c r="J18" s="152"/>
      <c r="K18" s="358"/>
      <c r="L18" s="358"/>
      <c r="M18" s="358"/>
      <c r="N18" s="358"/>
      <c r="O18" s="358"/>
      <c r="P18" s="358"/>
      <c r="Q18" s="358"/>
      <c r="R18" s="358"/>
      <c r="S18" s="358"/>
    </row>
    <row r="19" spans="1:19">
      <c r="A19" s="152"/>
      <c r="B19" s="152"/>
      <c r="C19" s="152"/>
      <c r="D19" s="152"/>
      <c r="E19" s="152"/>
      <c r="F19" s="152"/>
      <c r="G19" s="152"/>
      <c r="H19" s="152"/>
      <c r="I19" s="152"/>
      <c r="J19" s="152"/>
      <c r="K19" s="358"/>
      <c r="L19" s="358"/>
      <c r="M19" s="358"/>
      <c r="N19" s="358"/>
      <c r="O19" s="358"/>
      <c r="P19" s="358"/>
      <c r="Q19" s="358"/>
      <c r="R19" s="358"/>
      <c r="S19" s="358"/>
    </row>
    <row r="20" spans="1:19">
      <c r="A20" s="152"/>
      <c r="B20" s="152"/>
      <c r="C20" s="152"/>
      <c r="D20" s="152"/>
      <c r="E20" s="152"/>
      <c r="F20" s="152"/>
      <c r="G20" s="152"/>
      <c r="H20" s="152"/>
      <c r="I20" s="152"/>
      <c r="J20" s="152"/>
      <c r="K20" s="358"/>
      <c r="L20" s="358"/>
      <c r="M20" s="358"/>
      <c r="N20" s="358"/>
      <c r="O20" s="358"/>
      <c r="P20" s="358"/>
      <c r="Q20" s="358"/>
      <c r="R20" s="358"/>
      <c r="S20" s="358"/>
    </row>
    <row r="21" spans="1:19">
      <c r="A21" s="152"/>
      <c r="B21" s="152"/>
      <c r="C21" s="152"/>
      <c r="D21" s="152"/>
      <c r="E21" s="152"/>
      <c r="F21" s="152"/>
      <c r="G21" s="152"/>
      <c r="H21" s="152"/>
      <c r="I21" s="152"/>
      <c r="J21" s="152"/>
      <c r="K21" s="358"/>
      <c r="L21" s="358"/>
      <c r="M21" s="358"/>
      <c r="N21" s="358"/>
      <c r="O21" s="358"/>
      <c r="P21" s="358"/>
      <c r="Q21" s="358"/>
      <c r="R21" s="358"/>
      <c r="S21" s="358"/>
    </row>
    <row r="22" spans="1:19">
      <c r="A22" s="152"/>
      <c r="B22" s="152"/>
      <c r="C22" s="152"/>
      <c r="D22" s="152"/>
      <c r="E22" s="152"/>
      <c r="F22" s="152"/>
      <c r="G22" s="152"/>
      <c r="H22" s="152"/>
      <c r="I22" s="152"/>
      <c r="J22" s="152"/>
      <c r="K22" s="358"/>
      <c r="L22" s="358"/>
      <c r="M22" s="358"/>
      <c r="N22" s="358"/>
      <c r="O22" s="358"/>
      <c r="P22" s="358"/>
      <c r="Q22" s="358"/>
      <c r="R22" s="358"/>
      <c r="S22" s="358"/>
    </row>
    <row r="23" spans="1:19">
      <c r="A23" s="152"/>
      <c r="B23" s="152"/>
      <c r="C23" s="152"/>
      <c r="D23" s="152"/>
      <c r="E23" s="152"/>
      <c r="F23" s="152"/>
      <c r="G23" s="152"/>
      <c r="H23" s="152"/>
      <c r="I23" s="152"/>
      <c r="J23" s="152"/>
      <c r="K23" s="358"/>
      <c r="L23" s="358"/>
      <c r="M23" s="358"/>
      <c r="N23" s="358"/>
      <c r="O23" s="358"/>
      <c r="P23" s="358"/>
      <c r="Q23" s="358"/>
      <c r="R23" s="358"/>
      <c r="S23" s="358"/>
    </row>
    <row r="24" spans="1:19">
      <c r="A24" s="152"/>
      <c r="B24" s="152"/>
      <c r="C24" s="152"/>
      <c r="D24" s="152"/>
      <c r="E24" s="152"/>
      <c r="F24" s="152"/>
      <c r="G24" s="152"/>
      <c r="H24" s="152"/>
      <c r="I24" s="152"/>
      <c r="J24" s="152"/>
      <c r="K24" s="358"/>
      <c r="L24" s="358"/>
      <c r="M24" s="358"/>
      <c r="N24" s="358"/>
      <c r="O24" s="358"/>
      <c r="P24" s="358"/>
      <c r="Q24" s="358"/>
      <c r="R24" s="358"/>
      <c r="S24" s="358"/>
    </row>
    <row r="25" spans="1:19">
      <c r="A25" s="152"/>
      <c r="B25" s="152"/>
      <c r="C25" s="152"/>
      <c r="D25" s="152"/>
      <c r="E25" s="152"/>
      <c r="F25" s="152"/>
      <c r="G25" s="152"/>
      <c r="H25" s="152"/>
      <c r="I25" s="152"/>
      <c r="J25" s="152"/>
      <c r="K25" s="358"/>
      <c r="L25" s="358"/>
      <c r="M25" s="358"/>
      <c r="N25" s="358"/>
      <c r="O25" s="358"/>
      <c r="P25" s="358"/>
      <c r="Q25" s="358"/>
      <c r="R25" s="358"/>
      <c r="S25" s="358"/>
    </row>
    <row r="26" spans="1:19">
      <c r="A26" s="152"/>
      <c r="B26" s="152"/>
      <c r="C26" s="152"/>
      <c r="D26" s="152"/>
      <c r="E26" s="152"/>
      <c r="F26" s="152"/>
      <c r="G26" s="152"/>
      <c r="H26" s="152"/>
      <c r="I26" s="152"/>
      <c r="J26" s="152"/>
      <c r="K26" s="358"/>
      <c r="L26" s="358"/>
      <c r="M26" s="358"/>
      <c r="N26" s="358"/>
      <c r="O26" s="358"/>
      <c r="P26" s="358"/>
      <c r="Q26" s="358"/>
      <c r="R26" s="358"/>
      <c r="S26" s="358"/>
    </row>
    <row r="27" spans="1:19">
      <c r="A27" s="152"/>
      <c r="B27" s="152"/>
      <c r="C27" s="152"/>
      <c r="D27" s="152"/>
      <c r="E27" s="152"/>
      <c r="F27" s="152"/>
      <c r="G27" s="152"/>
      <c r="H27" s="152"/>
      <c r="I27" s="152"/>
      <c r="J27" s="152"/>
      <c r="K27" s="358"/>
      <c r="L27" s="358"/>
      <c r="M27" s="358"/>
      <c r="N27" s="358"/>
      <c r="O27" s="358"/>
      <c r="P27" s="358"/>
      <c r="Q27" s="358"/>
      <c r="R27" s="358"/>
      <c r="S27" s="358"/>
    </row>
    <row r="28" spans="1:19" ht="87.75" customHeight="1">
      <c r="A28" s="456"/>
      <c r="B28" s="456"/>
      <c r="C28" s="456"/>
      <c r="D28" s="456"/>
      <c r="E28" s="456"/>
      <c r="F28" s="456"/>
      <c r="G28" s="456"/>
      <c r="H28" s="456"/>
      <c r="I28" s="456"/>
      <c r="J28" s="456"/>
      <c r="K28" s="456"/>
      <c r="L28" s="358"/>
      <c r="M28" s="358"/>
      <c r="N28" s="358"/>
      <c r="O28" s="358"/>
      <c r="P28" s="358"/>
      <c r="Q28" s="358"/>
      <c r="R28" s="358"/>
      <c r="S28" s="358"/>
    </row>
    <row r="29" spans="1:19">
      <c r="A29" s="154"/>
      <c r="B29" s="152"/>
      <c r="C29" s="152"/>
      <c r="D29" s="152"/>
      <c r="E29" s="152"/>
      <c r="F29" s="152"/>
      <c r="G29" s="152"/>
      <c r="H29" s="152"/>
      <c r="I29" s="152"/>
      <c r="J29" s="152"/>
      <c r="K29" s="358"/>
      <c r="L29" s="358"/>
      <c r="M29" s="358"/>
      <c r="N29" s="358"/>
      <c r="O29" s="358"/>
      <c r="P29" s="358"/>
      <c r="Q29" s="358"/>
      <c r="R29" s="358"/>
      <c r="S29" s="358"/>
    </row>
    <row r="30" spans="1:19">
      <c r="A30" s="153"/>
      <c r="B30" s="152"/>
      <c r="C30" s="152"/>
      <c r="D30" s="152"/>
      <c r="E30" s="152"/>
      <c r="F30" s="152"/>
      <c r="G30" s="152"/>
      <c r="H30" s="152"/>
      <c r="I30" s="152"/>
      <c r="J30" s="152"/>
      <c r="K30" s="358"/>
      <c r="L30" s="358"/>
      <c r="M30" s="358"/>
      <c r="N30" s="358"/>
      <c r="O30" s="358"/>
      <c r="P30" s="358"/>
      <c r="Q30" s="358"/>
      <c r="R30" s="358"/>
      <c r="S30" s="358"/>
    </row>
    <row r="31" spans="1:19">
      <c r="A31" s="358"/>
      <c r="B31" s="358"/>
      <c r="C31" s="358"/>
      <c r="D31" s="358"/>
      <c r="E31" s="358"/>
      <c r="F31" s="358"/>
      <c r="G31" s="358"/>
      <c r="H31" s="358"/>
      <c r="I31" s="358"/>
      <c r="J31" s="358"/>
      <c r="K31" s="358"/>
      <c r="L31" s="358"/>
      <c r="M31" s="358"/>
      <c r="N31" s="358"/>
      <c r="O31" s="358"/>
      <c r="P31" s="358"/>
      <c r="Q31" s="358"/>
      <c r="R31" s="358"/>
      <c r="S31" s="358"/>
    </row>
    <row r="32" spans="1:19">
      <c r="A32" s="358"/>
      <c r="B32" s="358"/>
      <c r="C32" s="358"/>
      <c r="D32" s="358"/>
      <c r="E32" s="358"/>
      <c r="F32" s="358"/>
      <c r="G32" s="358"/>
      <c r="H32" s="358"/>
      <c r="I32" s="358"/>
      <c r="J32" s="358"/>
      <c r="K32" s="358"/>
      <c r="L32" s="358"/>
      <c r="M32" s="358"/>
      <c r="N32" s="358"/>
      <c r="O32" s="358"/>
      <c r="P32" s="358"/>
      <c r="Q32" s="358"/>
      <c r="R32" s="358"/>
      <c r="S32" s="358"/>
    </row>
    <row r="33" spans="1:19">
      <c r="A33" s="358"/>
      <c r="B33" s="358"/>
      <c r="C33" s="358"/>
      <c r="D33" s="358"/>
      <c r="E33" s="358"/>
      <c r="F33" s="358"/>
      <c r="G33" s="358"/>
      <c r="H33" s="358"/>
      <c r="I33" s="358"/>
      <c r="J33" s="358"/>
      <c r="K33" s="358"/>
      <c r="L33" s="358"/>
      <c r="M33" s="358"/>
      <c r="N33" s="358"/>
      <c r="O33" s="358"/>
      <c r="P33" s="358"/>
      <c r="Q33" s="358"/>
      <c r="R33" s="358"/>
      <c r="S33" s="358"/>
    </row>
    <row r="34" spans="1:19">
      <c r="A34" s="358"/>
      <c r="B34" s="358"/>
      <c r="C34" s="358"/>
      <c r="D34" s="358"/>
      <c r="E34" s="358"/>
      <c r="F34" s="358"/>
      <c r="G34" s="358"/>
      <c r="H34" s="358"/>
      <c r="I34" s="358"/>
      <c r="J34" s="358"/>
      <c r="K34" s="358"/>
      <c r="L34" s="358"/>
      <c r="M34" s="358"/>
      <c r="N34" s="358"/>
      <c r="O34" s="358"/>
      <c r="P34" s="358"/>
      <c r="Q34" s="358"/>
      <c r="R34" s="358"/>
      <c r="S34" s="358"/>
    </row>
    <row r="35" spans="1:19">
      <c r="A35" s="358"/>
      <c r="B35" s="358"/>
      <c r="C35" s="358"/>
      <c r="D35" s="358"/>
      <c r="E35" s="358"/>
      <c r="F35" s="358"/>
      <c r="G35" s="358"/>
      <c r="H35" s="358"/>
      <c r="I35" s="358"/>
      <c r="J35" s="358"/>
      <c r="K35" s="358"/>
      <c r="L35" s="358"/>
      <c r="M35" s="358"/>
      <c r="N35" s="358"/>
      <c r="O35" s="358"/>
      <c r="P35" s="358"/>
      <c r="Q35" s="358"/>
      <c r="R35" s="358"/>
      <c r="S35" s="358"/>
    </row>
    <row r="36" spans="1:19">
      <c r="A36" s="358"/>
      <c r="B36" s="358"/>
      <c r="C36" s="358"/>
      <c r="D36" s="358"/>
      <c r="E36" s="358"/>
      <c r="F36" s="358"/>
      <c r="G36" s="358"/>
      <c r="H36" s="358"/>
      <c r="I36" s="358"/>
      <c r="J36" s="358"/>
      <c r="K36" s="358"/>
      <c r="L36" s="358"/>
      <c r="M36" s="358"/>
      <c r="N36" s="358"/>
      <c r="O36" s="358"/>
      <c r="P36" s="358"/>
      <c r="Q36" s="358"/>
      <c r="R36" s="358"/>
      <c r="S36" s="358"/>
    </row>
    <row r="37" spans="1:19">
      <c r="A37" s="358"/>
      <c r="B37" s="358"/>
      <c r="C37" s="358"/>
      <c r="D37" s="358"/>
      <c r="E37" s="358"/>
      <c r="F37" s="358"/>
      <c r="G37" s="358"/>
      <c r="H37" s="358"/>
      <c r="I37" s="358"/>
      <c r="J37" s="358"/>
      <c r="K37" s="358"/>
      <c r="L37" s="358"/>
      <c r="M37" s="358"/>
      <c r="N37" s="358"/>
      <c r="O37" s="358"/>
      <c r="P37" s="358"/>
      <c r="Q37" s="358"/>
      <c r="R37" s="358"/>
      <c r="S37" s="358"/>
    </row>
    <row r="38" spans="1:19">
      <c r="A38" s="358"/>
      <c r="B38" s="358"/>
      <c r="C38" s="358"/>
      <c r="D38" s="358"/>
      <c r="E38" s="358"/>
      <c r="F38" s="358"/>
      <c r="G38" s="358"/>
      <c r="H38" s="358"/>
      <c r="I38" s="358"/>
      <c r="J38" s="358"/>
      <c r="K38" s="358"/>
      <c r="L38" s="358"/>
      <c r="M38" s="358"/>
      <c r="N38" s="358"/>
      <c r="O38" s="358"/>
      <c r="P38" s="358"/>
      <c r="Q38" s="358"/>
      <c r="R38" s="358"/>
      <c r="S38" s="358"/>
    </row>
    <row r="39" spans="1:19">
      <c r="A39" s="358"/>
      <c r="B39" s="358"/>
      <c r="C39" s="358"/>
      <c r="D39" s="358"/>
      <c r="E39" s="358"/>
      <c r="F39" s="358"/>
      <c r="G39" s="358"/>
      <c r="H39" s="358"/>
      <c r="I39" s="358"/>
      <c r="J39" s="358"/>
      <c r="K39" s="358"/>
      <c r="L39" s="358"/>
      <c r="M39" s="358"/>
      <c r="N39" s="358"/>
      <c r="O39" s="358"/>
      <c r="P39" s="358"/>
      <c r="Q39" s="358"/>
      <c r="R39" s="358"/>
      <c r="S39" s="358"/>
    </row>
    <row r="40" spans="1:19">
      <c r="A40" s="358"/>
      <c r="B40" s="358"/>
      <c r="C40" s="358"/>
      <c r="D40" s="358"/>
      <c r="E40" s="358"/>
      <c r="F40" s="358"/>
      <c r="G40" s="358"/>
      <c r="H40" s="358"/>
      <c r="I40" s="358"/>
      <c r="J40" s="358"/>
      <c r="K40" s="358"/>
      <c r="L40" s="358"/>
      <c r="M40" s="358"/>
      <c r="N40" s="358"/>
      <c r="O40" s="358"/>
      <c r="P40" s="358"/>
      <c r="Q40" s="358"/>
      <c r="R40" s="358"/>
      <c r="S40" s="358"/>
    </row>
    <row r="41" spans="1:19">
      <c r="A41" s="358"/>
      <c r="B41" s="358"/>
      <c r="C41" s="358"/>
      <c r="D41" s="358"/>
      <c r="E41" s="358"/>
      <c r="F41" s="358"/>
      <c r="G41" s="358"/>
      <c r="H41" s="358"/>
      <c r="I41" s="358"/>
      <c r="J41" s="358"/>
      <c r="K41" s="358"/>
      <c r="L41" s="358"/>
      <c r="M41" s="358"/>
      <c r="N41" s="358"/>
      <c r="O41" s="358"/>
      <c r="P41" s="358"/>
      <c r="Q41" s="358"/>
      <c r="R41" s="358"/>
      <c r="S41" s="358"/>
    </row>
    <row r="42" spans="1:19">
      <c r="A42" s="358"/>
      <c r="B42" s="358"/>
      <c r="C42" s="358"/>
      <c r="D42" s="358"/>
      <c r="E42" s="358"/>
      <c r="F42" s="358"/>
      <c r="G42" s="358"/>
      <c r="H42" s="358"/>
      <c r="I42" s="358"/>
      <c r="J42" s="358"/>
      <c r="K42" s="358"/>
      <c r="L42" s="358"/>
      <c r="M42" s="358"/>
      <c r="N42" s="358"/>
      <c r="O42" s="358"/>
      <c r="P42" s="358"/>
      <c r="Q42" s="358"/>
      <c r="R42" s="358"/>
      <c r="S42" s="358"/>
    </row>
    <row r="43" spans="1:19">
      <c r="A43" s="358"/>
      <c r="B43" s="358"/>
      <c r="C43" s="358"/>
      <c r="D43" s="358"/>
      <c r="E43" s="358"/>
      <c r="F43" s="358"/>
      <c r="G43" s="358"/>
      <c r="H43" s="358"/>
      <c r="I43" s="358"/>
      <c r="J43" s="358"/>
      <c r="K43" s="358"/>
      <c r="L43" s="358"/>
      <c r="M43" s="358"/>
      <c r="N43" s="358"/>
      <c r="O43" s="358"/>
      <c r="P43" s="358"/>
      <c r="Q43" s="358"/>
      <c r="R43" s="358"/>
      <c r="S43" s="358"/>
    </row>
    <row r="44" spans="1:19">
      <c r="A44" s="358"/>
      <c r="B44" s="358"/>
      <c r="C44" s="358"/>
      <c r="D44" s="358"/>
      <c r="E44" s="358"/>
      <c r="F44" s="358"/>
      <c r="G44" s="358"/>
      <c r="H44" s="358"/>
      <c r="I44" s="358"/>
      <c r="J44" s="358"/>
      <c r="K44" s="358"/>
      <c r="L44" s="358"/>
      <c r="M44" s="358"/>
      <c r="N44" s="358"/>
      <c r="O44" s="358"/>
      <c r="P44" s="358"/>
      <c r="Q44" s="358"/>
      <c r="R44" s="358"/>
      <c r="S44" s="358"/>
    </row>
    <row r="45" spans="1:19">
      <c r="A45" s="358"/>
      <c r="B45" s="358"/>
      <c r="C45" s="358"/>
      <c r="D45" s="358"/>
      <c r="E45" s="358"/>
      <c r="F45" s="358"/>
      <c r="G45" s="358"/>
      <c r="H45" s="358"/>
      <c r="I45" s="358"/>
      <c r="J45" s="358"/>
      <c r="K45" s="358"/>
      <c r="L45" s="358"/>
      <c r="M45" s="358"/>
      <c r="N45" s="358"/>
      <c r="O45" s="358"/>
      <c r="P45" s="358"/>
      <c r="Q45" s="358"/>
      <c r="R45" s="358"/>
      <c r="S45" s="358"/>
    </row>
    <row r="46" spans="1:19">
      <c r="A46" s="358"/>
      <c r="B46" s="358"/>
      <c r="C46" s="358"/>
      <c r="D46" s="358"/>
      <c r="E46" s="358"/>
      <c r="F46" s="358"/>
      <c r="G46" s="358"/>
      <c r="H46" s="358"/>
      <c r="I46" s="358"/>
      <c r="J46" s="358"/>
      <c r="K46" s="358"/>
      <c r="L46" s="358"/>
      <c r="M46" s="358"/>
      <c r="N46" s="358"/>
      <c r="O46" s="358"/>
      <c r="P46" s="358"/>
      <c r="Q46" s="358"/>
      <c r="R46" s="358"/>
      <c r="S46" s="358"/>
    </row>
  </sheetData>
  <mergeCells count="3">
    <mergeCell ref="A1:L1"/>
    <mergeCell ref="A2:L2"/>
    <mergeCell ref="A28:K28"/>
  </mergeCells>
  <pageMargins left="0.7" right="0.7" top="0.75" bottom="0.75" header="0.3" footer="0.3"/>
  <pageSetup paperSize="9" orientation="portrait" r:id="rId1"/>
  <customProperties>
    <customPr name="GUID" r:id="rId2"/>
  </customProperties>
  <drawing r:id="rId3"/>
</worksheet>
</file>

<file path=xl/worksheets/sheet3.xml><?xml version="1.0" encoding="utf-8"?>
<worksheet xmlns="http://schemas.openxmlformats.org/spreadsheetml/2006/main" xmlns:r="http://schemas.openxmlformats.org/officeDocument/2006/relationships">
  <sheetPr codeName="Sheet3">
    <tabColor rgb="FFFF0000"/>
  </sheetPr>
  <dimension ref="A1:U58"/>
  <sheetViews>
    <sheetView workbookViewId="0">
      <selection activeCell="A3" sqref="A3:XFD3"/>
    </sheetView>
  </sheetViews>
  <sheetFormatPr defaultRowHeight="12.75"/>
  <cols>
    <col min="1" max="1" width="21" customWidth="1"/>
    <col min="11" max="16" width="0" hidden="1" customWidth="1"/>
  </cols>
  <sheetData>
    <row r="1" spans="1:21">
      <c r="A1" s="126" t="s">
        <v>149</v>
      </c>
      <c r="B1" s="19"/>
      <c r="C1" s="19"/>
      <c r="D1" s="19"/>
      <c r="E1" s="19"/>
      <c r="F1" s="19"/>
      <c r="G1" s="19"/>
    </row>
    <row r="2" spans="1:21">
      <c r="A2" s="5"/>
      <c r="C2" s="19"/>
      <c r="D2" s="19"/>
      <c r="E2" s="19"/>
      <c r="F2" s="19"/>
      <c r="G2" s="19"/>
    </row>
    <row r="3" spans="1:21" s="368" customFormat="1">
      <c r="A3" s="5"/>
      <c r="C3" s="19"/>
      <c r="D3" s="19"/>
      <c r="E3" s="19"/>
      <c r="F3" s="19"/>
      <c r="G3" s="19"/>
    </row>
    <row r="4" spans="1:21">
      <c r="A4" s="5"/>
      <c r="B4" s="403" t="s">
        <v>71</v>
      </c>
      <c r="C4" s="404"/>
      <c r="D4" s="404"/>
      <c r="E4" s="403" t="s">
        <v>120</v>
      </c>
      <c r="F4" s="404"/>
      <c r="G4" s="404"/>
      <c r="H4" s="403" t="s">
        <v>72</v>
      </c>
      <c r="I4" s="404"/>
      <c r="J4" s="406"/>
    </row>
    <row r="5" spans="1:21" s="64" customFormat="1" ht="14.25" customHeight="1">
      <c r="A5" s="401"/>
      <c r="B5" s="407" t="s">
        <v>68</v>
      </c>
      <c r="C5" s="407" t="s">
        <v>69</v>
      </c>
      <c r="D5" s="407" t="s">
        <v>70</v>
      </c>
      <c r="E5" s="407" t="s">
        <v>68</v>
      </c>
      <c r="F5" s="407" t="s">
        <v>69</v>
      </c>
      <c r="G5" s="407" t="s">
        <v>70</v>
      </c>
      <c r="H5" s="407" t="s">
        <v>68</v>
      </c>
      <c r="I5" s="407" t="s">
        <v>69</v>
      </c>
      <c r="J5" s="407" t="s">
        <v>70</v>
      </c>
      <c r="K5" s="19"/>
      <c r="M5"/>
      <c r="N5"/>
      <c r="O5"/>
      <c r="P5"/>
      <c r="Q5"/>
      <c r="R5"/>
      <c r="S5"/>
      <c r="T5"/>
      <c r="U5"/>
    </row>
    <row r="6" spans="1:21" s="64" customFormat="1" ht="38.25" customHeight="1">
      <c r="A6" s="402"/>
      <c r="B6" s="408"/>
      <c r="C6" s="408"/>
      <c r="D6" s="408"/>
      <c r="E6" s="408"/>
      <c r="F6" s="408"/>
      <c r="G6" s="408"/>
      <c r="H6" s="408"/>
      <c r="I6" s="408"/>
      <c r="J6" s="408"/>
      <c r="K6" s="19"/>
      <c r="M6"/>
      <c r="N6"/>
      <c r="O6"/>
      <c r="P6"/>
      <c r="Q6"/>
      <c r="R6"/>
      <c r="S6"/>
      <c r="T6"/>
      <c r="U6"/>
    </row>
    <row r="7" spans="1:21" s="64" customFormat="1" ht="11.25" customHeight="1">
      <c r="A7" s="150" t="s">
        <v>6</v>
      </c>
      <c r="B7" s="70"/>
      <c r="C7" s="71"/>
      <c r="D7" s="71"/>
      <c r="E7" s="70"/>
      <c r="F7" s="71"/>
      <c r="G7" s="71"/>
      <c r="H7" s="70"/>
      <c r="I7" s="71"/>
      <c r="J7" s="72"/>
      <c r="K7" s="19"/>
      <c r="M7"/>
      <c r="N7"/>
      <c r="O7"/>
      <c r="P7"/>
      <c r="Q7"/>
      <c r="R7"/>
      <c r="S7"/>
      <c r="T7"/>
      <c r="U7"/>
    </row>
    <row r="8" spans="1:21">
      <c r="A8" s="9" t="s">
        <v>7</v>
      </c>
      <c r="B8" s="73" t="s">
        <v>8</v>
      </c>
      <c r="C8" s="74" t="s">
        <v>8</v>
      </c>
      <c r="D8" s="74" t="s">
        <v>8</v>
      </c>
      <c r="E8" s="227" t="s">
        <v>8</v>
      </c>
      <c r="F8" s="228" t="s">
        <v>8</v>
      </c>
      <c r="G8" s="228" t="s">
        <v>8</v>
      </c>
      <c r="H8" s="73" t="s">
        <v>8</v>
      </c>
      <c r="I8" s="74" t="s">
        <v>8</v>
      </c>
      <c r="J8" s="75" t="s">
        <v>8</v>
      </c>
      <c r="K8" s="19"/>
    </row>
    <row r="9" spans="1:21">
      <c r="A9" s="9" t="s">
        <v>9</v>
      </c>
      <c r="B9" s="73">
        <v>36.6</v>
      </c>
      <c r="C9" s="74">
        <v>63.7</v>
      </c>
      <c r="D9" s="74">
        <v>80.400000000000006</v>
      </c>
      <c r="E9" s="227">
        <v>72.7</v>
      </c>
      <c r="F9" s="228">
        <v>81.8</v>
      </c>
      <c r="G9" s="228">
        <v>91.7</v>
      </c>
      <c r="H9" s="73">
        <v>67.900000000000006</v>
      </c>
      <c r="I9" s="74">
        <v>77.599999999999994</v>
      </c>
      <c r="J9" s="75">
        <v>88.5</v>
      </c>
      <c r="K9" s="19" t="s">
        <v>64</v>
      </c>
    </row>
    <row r="10" spans="1:21">
      <c r="A10" s="9" t="s">
        <v>10</v>
      </c>
      <c r="B10" s="73">
        <v>71.64</v>
      </c>
      <c r="C10" s="74">
        <v>90.710000000000008</v>
      </c>
      <c r="D10" s="74">
        <v>93.15</v>
      </c>
      <c r="E10" s="227">
        <v>89.47</v>
      </c>
      <c r="F10" s="228">
        <v>92.83</v>
      </c>
      <c r="G10" s="228">
        <v>93.45</v>
      </c>
      <c r="H10" s="73">
        <v>87.51</v>
      </c>
      <c r="I10" s="74">
        <v>92.34</v>
      </c>
      <c r="J10" s="75">
        <v>93.37</v>
      </c>
      <c r="K10" s="19" t="s">
        <v>64</v>
      </c>
    </row>
    <row r="11" spans="1:21" ht="12.75" customHeight="1">
      <c r="A11" s="9" t="s">
        <v>11</v>
      </c>
      <c r="B11" s="73">
        <v>41.079262</v>
      </c>
      <c r="C11" s="74">
        <v>55.069291999999997</v>
      </c>
      <c r="D11" s="74">
        <v>68.246020000000001</v>
      </c>
      <c r="E11" s="227">
        <v>77.184225999999995</v>
      </c>
      <c r="F11" s="228">
        <v>87.149242000000001</v>
      </c>
      <c r="G11" s="228">
        <v>90.287672000000001</v>
      </c>
      <c r="H11" s="73">
        <v>63.439748000000002</v>
      </c>
      <c r="I11" s="74">
        <v>72.352158000000003</v>
      </c>
      <c r="J11" s="75">
        <v>78.402322999999996</v>
      </c>
      <c r="K11" s="19"/>
    </row>
    <row r="12" spans="1:21">
      <c r="A12" s="9" t="s">
        <v>12</v>
      </c>
      <c r="B12" s="73" t="s">
        <v>8</v>
      </c>
      <c r="C12" s="74" t="s">
        <v>8</v>
      </c>
      <c r="D12" s="74" t="s">
        <v>8</v>
      </c>
      <c r="E12" s="227" t="s">
        <v>8</v>
      </c>
      <c r="F12" s="228" t="s">
        <v>8</v>
      </c>
      <c r="G12" s="228" t="s">
        <v>8</v>
      </c>
      <c r="H12" s="73" t="s">
        <v>8</v>
      </c>
      <c r="I12" s="74" t="s">
        <v>8</v>
      </c>
      <c r="J12" s="75" t="s">
        <v>8</v>
      </c>
      <c r="K12" s="19"/>
    </row>
    <row r="13" spans="1:21">
      <c r="A13" s="9" t="s">
        <v>13</v>
      </c>
      <c r="B13" s="73">
        <v>34.19</v>
      </c>
      <c r="C13" s="74">
        <v>46.910000000000004</v>
      </c>
      <c r="D13" s="74">
        <v>77.28</v>
      </c>
      <c r="E13" s="227">
        <v>46.97</v>
      </c>
      <c r="F13" s="228">
        <v>63.460000000000008</v>
      </c>
      <c r="G13" s="228">
        <v>82.38</v>
      </c>
      <c r="H13" s="73">
        <v>44.800000000000004</v>
      </c>
      <c r="I13" s="74">
        <v>59.64</v>
      </c>
      <c r="J13" s="75">
        <v>80.95</v>
      </c>
      <c r="K13" s="19" t="s">
        <v>64</v>
      </c>
    </row>
    <row r="14" spans="1:21">
      <c r="A14" s="9" t="s">
        <v>14</v>
      </c>
      <c r="B14" s="73">
        <v>70.97</v>
      </c>
      <c r="C14" s="74">
        <v>88.24</v>
      </c>
      <c r="D14" s="74">
        <v>94.15</v>
      </c>
      <c r="E14" s="227">
        <v>92.93</v>
      </c>
      <c r="F14" s="228">
        <v>94.62</v>
      </c>
      <c r="G14" s="228">
        <v>96.12</v>
      </c>
      <c r="H14" s="73">
        <v>90.759999999999991</v>
      </c>
      <c r="I14" s="74">
        <v>93.58</v>
      </c>
      <c r="J14" s="75">
        <v>95.740000000000009</v>
      </c>
      <c r="K14" s="19" t="s">
        <v>64</v>
      </c>
    </row>
    <row r="15" spans="1:21">
      <c r="A15" s="9" t="s">
        <v>15</v>
      </c>
      <c r="B15" s="73">
        <v>43.66</v>
      </c>
      <c r="C15" s="74">
        <v>56.100000000000009</v>
      </c>
      <c r="D15" s="74">
        <v>76.34</v>
      </c>
      <c r="E15" s="227">
        <v>53.59</v>
      </c>
      <c r="F15" s="228">
        <v>66.45</v>
      </c>
      <c r="G15" s="228">
        <v>84.69</v>
      </c>
      <c r="H15" s="73">
        <v>50.79</v>
      </c>
      <c r="I15" s="74">
        <v>64.27000000000001</v>
      </c>
      <c r="J15" s="75">
        <v>82.55</v>
      </c>
      <c r="K15" s="19" t="s">
        <v>64</v>
      </c>
    </row>
    <row r="16" spans="1:21">
      <c r="A16" s="9" t="s">
        <v>16</v>
      </c>
      <c r="B16" s="73">
        <v>47.06</v>
      </c>
      <c r="C16" s="74">
        <v>61.72</v>
      </c>
      <c r="D16" s="74">
        <v>86.14</v>
      </c>
      <c r="E16" s="227">
        <v>73.709999999999994</v>
      </c>
      <c r="F16" s="228">
        <v>80.73</v>
      </c>
      <c r="G16" s="228">
        <v>90.05</v>
      </c>
      <c r="H16" s="73">
        <v>71.66</v>
      </c>
      <c r="I16" s="74">
        <v>76.099999999999994</v>
      </c>
      <c r="J16" s="75">
        <v>88.98</v>
      </c>
      <c r="K16" s="19" t="s">
        <v>64</v>
      </c>
    </row>
    <row r="17" spans="1:11">
      <c r="A17" s="9" t="s">
        <v>17</v>
      </c>
      <c r="B17" s="73">
        <v>28.000000000000004</v>
      </c>
      <c r="C17" s="74">
        <v>53.349999999999994</v>
      </c>
      <c r="D17" s="74">
        <v>68.47</v>
      </c>
      <c r="E17" s="227">
        <v>72.3</v>
      </c>
      <c r="F17" s="228">
        <v>77.86</v>
      </c>
      <c r="G17" s="228">
        <v>84.76</v>
      </c>
      <c r="H17" s="73">
        <v>69.02000000000001</v>
      </c>
      <c r="I17" s="74">
        <v>73.760000000000005</v>
      </c>
      <c r="J17" s="75">
        <v>80.36999999999999</v>
      </c>
      <c r="K17" s="19" t="s">
        <v>64</v>
      </c>
    </row>
    <row r="18" spans="1:11">
      <c r="A18" s="9" t="s">
        <v>18</v>
      </c>
      <c r="B18" s="73">
        <v>44.74</v>
      </c>
      <c r="C18" s="74">
        <v>74.180000000000007</v>
      </c>
      <c r="D18" s="74">
        <v>94.31</v>
      </c>
      <c r="E18" s="227">
        <v>67.41</v>
      </c>
      <c r="F18" s="228">
        <v>81.710000000000008</v>
      </c>
      <c r="G18" s="228">
        <v>94.199999999999989</v>
      </c>
      <c r="H18" s="73">
        <v>62.01</v>
      </c>
      <c r="I18" s="74">
        <v>80.31</v>
      </c>
      <c r="J18" s="75">
        <v>94.22</v>
      </c>
      <c r="K18" s="19" t="s">
        <v>64</v>
      </c>
    </row>
    <row r="19" spans="1:11">
      <c r="A19" s="9" t="s">
        <v>19</v>
      </c>
      <c r="B19" s="73">
        <v>83.61</v>
      </c>
      <c r="C19" s="74">
        <v>86.509999999999991</v>
      </c>
      <c r="D19" s="74">
        <v>82.97</v>
      </c>
      <c r="E19" s="227">
        <v>91.02</v>
      </c>
      <c r="F19" s="228">
        <v>90.53</v>
      </c>
      <c r="G19" s="228">
        <v>89.72</v>
      </c>
      <c r="H19" s="73">
        <v>90.19</v>
      </c>
      <c r="I19" s="74">
        <v>89.5</v>
      </c>
      <c r="J19" s="75">
        <v>87.45</v>
      </c>
      <c r="K19" s="19" t="s">
        <v>64</v>
      </c>
    </row>
    <row r="20" spans="1:11">
      <c r="A20" s="9" t="s">
        <v>20</v>
      </c>
      <c r="B20" s="73">
        <v>70.179999999999993</v>
      </c>
      <c r="C20" s="74">
        <v>69.910000000000011</v>
      </c>
      <c r="D20" s="74">
        <v>81.72</v>
      </c>
      <c r="E20" s="227">
        <v>79.44</v>
      </c>
      <c r="F20" s="228">
        <v>79.11</v>
      </c>
      <c r="G20" s="228">
        <v>89.81</v>
      </c>
      <c r="H20" s="73">
        <v>77.64</v>
      </c>
      <c r="I20" s="74">
        <v>76.81</v>
      </c>
      <c r="J20" s="75">
        <v>87.14</v>
      </c>
      <c r="K20" s="19" t="s">
        <v>64</v>
      </c>
    </row>
    <row r="21" spans="1:11">
      <c r="A21" s="9" t="s">
        <v>21</v>
      </c>
      <c r="B21" s="73" t="s">
        <v>8</v>
      </c>
      <c r="C21" s="74" t="s">
        <v>8</v>
      </c>
      <c r="D21" s="74" t="s">
        <v>8</v>
      </c>
      <c r="E21" s="227" t="s">
        <v>8</v>
      </c>
      <c r="F21" s="228" t="s">
        <v>8</v>
      </c>
      <c r="G21" s="228" t="s">
        <v>8</v>
      </c>
      <c r="H21" s="73" t="s">
        <v>8</v>
      </c>
      <c r="I21" s="74" t="s">
        <v>8</v>
      </c>
      <c r="J21" s="75" t="s">
        <v>8</v>
      </c>
    </row>
    <row r="22" spans="1:11">
      <c r="A22" s="9" t="s">
        <v>22</v>
      </c>
      <c r="B22" s="73">
        <v>58.3</v>
      </c>
      <c r="C22" s="74">
        <v>69.5</v>
      </c>
      <c r="D22" s="74">
        <v>59.3</v>
      </c>
      <c r="E22" s="227">
        <v>83.83</v>
      </c>
      <c r="F22" s="228">
        <v>87.77000000000001</v>
      </c>
      <c r="G22" s="228">
        <v>86.339999999999989</v>
      </c>
      <c r="H22" s="73">
        <v>81.28</v>
      </c>
      <c r="I22" s="74">
        <v>84.55</v>
      </c>
      <c r="J22" s="75">
        <v>77.86</v>
      </c>
      <c r="K22" s="19" t="s">
        <v>64</v>
      </c>
    </row>
    <row r="23" spans="1:11">
      <c r="A23" s="9" t="s">
        <v>23</v>
      </c>
      <c r="B23" s="73">
        <v>65.459999999999994</v>
      </c>
      <c r="C23" s="74">
        <v>65.180000000000007</v>
      </c>
      <c r="D23" s="74">
        <v>78.900000000000006</v>
      </c>
      <c r="E23" s="227">
        <v>79.83</v>
      </c>
      <c r="F23" s="228">
        <v>82.1</v>
      </c>
      <c r="G23" s="228">
        <v>87.94</v>
      </c>
      <c r="H23" s="73">
        <v>78.09</v>
      </c>
      <c r="I23" s="74">
        <v>77.239999999999995</v>
      </c>
      <c r="J23" s="75">
        <v>85.429999999999993</v>
      </c>
    </row>
    <row r="24" spans="1:11">
      <c r="A24" s="9" t="s">
        <v>24</v>
      </c>
      <c r="B24" s="73" t="s">
        <v>8</v>
      </c>
      <c r="C24" s="74" t="s">
        <v>8</v>
      </c>
      <c r="D24" s="74" t="s">
        <v>8</v>
      </c>
      <c r="E24" s="227" t="s">
        <v>8</v>
      </c>
      <c r="F24" s="228" t="s">
        <v>8</v>
      </c>
      <c r="G24" s="228" t="s">
        <v>8</v>
      </c>
      <c r="H24" s="73" t="s">
        <v>8</v>
      </c>
      <c r="I24" s="74" t="s">
        <v>8</v>
      </c>
      <c r="J24" s="75" t="s">
        <v>8</v>
      </c>
      <c r="K24" s="19" t="s">
        <v>64</v>
      </c>
    </row>
    <row r="25" spans="1:11">
      <c r="A25" s="9" t="s">
        <v>25</v>
      </c>
      <c r="B25" s="73" t="s">
        <v>8</v>
      </c>
      <c r="C25" s="74" t="s">
        <v>8</v>
      </c>
      <c r="D25" s="74" t="s">
        <v>8</v>
      </c>
      <c r="E25" s="227" t="s">
        <v>8</v>
      </c>
      <c r="F25" s="228" t="s">
        <v>8</v>
      </c>
      <c r="G25" s="228" t="s">
        <v>8</v>
      </c>
      <c r="H25" s="73" t="s">
        <v>8</v>
      </c>
      <c r="I25" s="74" t="s">
        <v>8</v>
      </c>
      <c r="J25" s="75" t="s">
        <v>8</v>
      </c>
    </row>
    <row r="26" spans="1:11">
      <c r="A26" s="9" t="s">
        <v>26</v>
      </c>
      <c r="B26" s="73" t="s">
        <v>8</v>
      </c>
      <c r="C26" s="74" t="s">
        <v>8</v>
      </c>
      <c r="D26" s="74" t="s">
        <v>8</v>
      </c>
      <c r="E26" s="227" t="s">
        <v>8</v>
      </c>
      <c r="F26" s="228" t="s">
        <v>8</v>
      </c>
      <c r="G26" s="228" t="s">
        <v>8</v>
      </c>
      <c r="H26" s="73" t="s">
        <v>8</v>
      </c>
      <c r="I26" s="74" t="s">
        <v>8</v>
      </c>
      <c r="J26" s="75" t="s">
        <v>8</v>
      </c>
      <c r="K26" s="19"/>
    </row>
    <row r="27" spans="1:11">
      <c r="A27" s="9" t="s">
        <v>27</v>
      </c>
      <c r="B27" s="73" t="s">
        <v>8</v>
      </c>
      <c r="C27" s="74" t="s">
        <v>8</v>
      </c>
      <c r="D27" s="74" t="s">
        <v>8</v>
      </c>
      <c r="E27" s="227" t="s">
        <v>8</v>
      </c>
      <c r="F27" s="228" t="s">
        <v>8</v>
      </c>
      <c r="G27" s="228" t="s">
        <v>8</v>
      </c>
      <c r="H27" s="73" t="s">
        <v>8</v>
      </c>
      <c r="I27" s="74" t="s">
        <v>8</v>
      </c>
      <c r="J27" s="75" t="s">
        <v>8</v>
      </c>
      <c r="K27" s="19" t="s">
        <v>64</v>
      </c>
    </row>
    <row r="28" spans="1:11">
      <c r="A28" s="9" t="s">
        <v>28</v>
      </c>
      <c r="B28" s="73" t="s">
        <v>8</v>
      </c>
      <c r="C28" s="74" t="s">
        <v>8</v>
      </c>
      <c r="D28" s="74" t="s">
        <v>8</v>
      </c>
      <c r="E28" s="227" t="s">
        <v>8</v>
      </c>
      <c r="F28" s="228" t="s">
        <v>8</v>
      </c>
      <c r="G28" s="228" t="s">
        <v>8</v>
      </c>
      <c r="H28" s="73" t="s">
        <v>8</v>
      </c>
      <c r="I28" s="74" t="s">
        <v>8</v>
      </c>
      <c r="J28" s="75" t="s">
        <v>8</v>
      </c>
    </row>
    <row r="29" spans="1:11">
      <c r="A29" s="9" t="s">
        <v>29</v>
      </c>
      <c r="B29" s="73">
        <v>64.55</v>
      </c>
      <c r="C29" s="74">
        <v>80.47</v>
      </c>
      <c r="D29" s="74">
        <v>94.87</v>
      </c>
      <c r="E29" s="227">
        <v>78.33</v>
      </c>
      <c r="F29" s="228">
        <v>89.56</v>
      </c>
      <c r="G29" s="228">
        <v>94.31</v>
      </c>
      <c r="H29" s="73">
        <v>76.849999999999994</v>
      </c>
      <c r="I29" s="74">
        <v>87.82</v>
      </c>
      <c r="J29" s="75">
        <v>94.43</v>
      </c>
      <c r="K29" s="19" t="s">
        <v>64</v>
      </c>
    </row>
    <row r="30" spans="1:11">
      <c r="A30" s="9" t="s">
        <v>30</v>
      </c>
      <c r="B30" s="73" t="s">
        <v>8</v>
      </c>
      <c r="C30" s="74" t="s">
        <v>8</v>
      </c>
      <c r="D30" s="74" t="s">
        <v>8</v>
      </c>
      <c r="E30" s="227" t="s">
        <v>8</v>
      </c>
      <c r="F30" s="228" t="s">
        <v>8</v>
      </c>
      <c r="G30" s="228" t="s">
        <v>8</v>
      </c>
      <c r="H30" s="73" t="s">
        <v>8</v>
      </c>
      <c r="I30" s="74" t="s">
        <v>8</v>
      </c>
      <c r="J30" s="75" t="s">
        <v>8</v>
      </c>
    </row>
    <row r="31" spans="1:11">
      <c r="A31" s="9" t="s">
        <v>31</v>
      </c>
      <c r="B31" s="73">
        <v>59.440000000000005</v>
      </c>
      <c r="C31" s="74">
        <v>67.39</v>
      </c>
      <c r="D31" s="74">
        <v>86.81</v>
      </c>
      <c r="E31" s="227">
        <v>78.069999999999993</v>
      </c>
      <c r="F31" s="228">
        <v>88.2</v>
      </c>
      <c r="G31" s="228">
        <v>93.93</v>
      </c>
      <c r="H31" s="73">
        <v>75.849999999999994</v>
      </c>
      <c r="I31" s="74">
        <v>84.2</v>
      </c>
      <c r="J31" s="75">
        <v>92</v>
      </c>
      <c r="K31" s="19"/>
    </row>
    <row r="32" spans="1:11">
      <c r="A32" s="9" t="s">
        <v>32</v>
      </c>
      <c r="B32" s="73">
        <v>40.64</v>
      </c>
      <c r="C32" s="74">
        <v>63.31</v>
      </c>
      <c r="D32" s="74">
        <v>79.100000000000009</v>
      </c>
      <c r="E32" s="227">
        <v>69.56</v>
      </c>
      <c r="F32" s="228">
        <v>77.59</v>
      </c>
      <c r="G32" s="228">
        <v>88.070000000000007</v>
      </c>
      <c r="H32" s="73">
        <v>65.08</v>
      </c>
      <c r="I32" s="74">
        <v>73.839999999999989</v>
      </c>
      <c r="J32" s="75">
        <v>84.2</v>
      </c>
      <c r="K32" s="19" t="s">
        <v>64</v>
      </c>
    </row>
    <row r="33" spans="1:15">
      <c r="A33" s="9" t="s">
        <v>33</v>
      </c>
      <c r="B33" s="73">
        <v>58.550000000000004</v>
      </c>
      <c r="C33" s="74">
        <v>66.900000000000006</v>
      </c>
      <c r="D33" s="74">
        <v>77.710000000000008</v>
      </c>
      <c r="E33" s="227">
        <v>75.09</v>
      </c>
      <c r="F33" s="228">
        <v>81.05</v>
      </c>
      <c r="G33" s="228">
        <v>85.33</v>
      </c>
      <c r="H33" s="73">
        <v>72.8</v>
      </c>
      <c r="I33" s="74">
        <v>76.2</v>
      </c>
      <c r="J33" s="75">
        <v>82.73</v>
      </c>
      <c r="K33" s="19" t="s">
        <v>64</v>
      </c>
    </row>
    <row r="34" spans="1:15">
      <c r="A34" s="9" t="s">
        <v>34</v>
      </c>
      <c r="B34" s="73">
        <v>68.33</v>
      </c>
      <c r="C34" s="74">
        <v>72.460000000000008</v>
      </c>
      <c r="D34" s="74">
        <v>80.2</v>
      </c>
      <c r="E34" s="227">
        <v>74.42</v>
      </c>
      <c r="F34" s="228">
        <v>82.240000000000009</v>
      </c>
      <c r="G34" s="228">
        <v>84.23</v>
      </c>
      <c r="H34" s="73">
        <v>74.06</v>
      </c>
      <c r="I34" s="74">
        <v>80.179999999999993</v>
      </c>
      <c r="J34" s="75">
        <v>82.92</v>
      </c>
      <c r="K34" s="19" t="s">
        <v>64</v>
      </c>
    </row>
    <row r="35" spans="1:15">
      <c r="A35" s="9" t="s">
        <v>35</v>
      </c>
      <c r="B35" s="73">
        <v>47.370000000000005</v>
      </c>
      <c r="C35" s="74">
        <v>56.81</v>
      </c>
      <c r="D35" s="74">
        <v>76.599999999999994</v>
      </c>
      <c r="E35" s="227">
        <v>73.7</v>
      </c>
      <c r="F35" s="228">
        <v>74.56</v>
      </c>
      <c r="G35" s="228">
        <v>85.99</v>
      </c>
      <c r="H35" s="73">
        <v>71.97</v>
      </c>
      <c r="I35" s="74">
        <v>69.740000000000009</v>
      </c>
      <c r="J35" s="75">
        <v>83.08</v>
      </c>
      <c r="K35" s="19" t="s">
        <v>64</v>
      </c>
    </row>
    <row r="36" spans="1:15">
      <c r="A36" s="9" t="s">
        <v>36</v>
      </c>
      <c r="B36" s="73">
        <v>70.760000000000005</v>
      </c>
      <c r="C36" s="74">
        <v>80.400000000000006</v>
      </c>
      <c r="D36" s="74">
        <v>82.16</v>
      </c>
      <c r="E36" s="227">
        <v>82.37</v>
      </c>
      <c r="F36" s="228">
        <v>86.98</v>
      </c>
      <c r="G36" s="228">
        <v>90.34</v>
      </c>
      <c r="H36" s="73">
        <v>80.45</v>
      </c>
      <c r="I36" s="74">
        <v>84.99</v>
      </c>
      <c r="J36" s="75">
        <v>87.51</v>
      </c>
      <c r="K36" s="19" t="s">
        <v>64</v>
      </c>
    </row>
    <row r="37" spans="1:15">
      <c r="A37" s="9" t="s">
        <v>37</v>
      </c>
      <c r="B37" s="73">
        <v>65.38000000000001</v>
      </c>
      <c r="C37" s="74">
        <v>85.84</v>
      </c>
      <c r="D37" s="74">
        <v>95.740000000000009</v>
      </c>
      <c r="E37" s="227">
        <v>90.89</v>
      </c>
      <c r="F37" s="228">
        <v>93.47999999999999</v>
      </c>
      <c r="G37" s="228">
        <v>96.899999999999991</v>
      </c>
      <c r="H37" s="73">
        <v>89.35</v>
      </c>
      <c r="I37" s="74">
        <v>91.3</v>
      </c>
      <c r="J37" s="75">
        <v>96.6</v>
      </c>
      <c r="K37" s="19" t="s">
        <v>64</v>
      </c>
    </row>
    <row r="38" spans="1:15">
      <c r="A38" s="9" t="s">
        <v>38</v>
      </c>
      <c r="B38" s="73">
        <v>18.96</v>
      </c>
      <c r="C38" s="74">
        <v>38.9</v>
      </c>
      <c r="D38" s="74">
        <v>59</v>
      </c>
      <c r="E38" s="227">
        <v>46.54</v>
      </c>
      <c r="F38" s="228">
        <v>64.86</v>
      </c>
      <c r="G38" s="228">
        <v>78.92</v>
      </c>
      <c r="H38" s="73">
        <v>42.83</v>
      </c>
      <c r="I38" s="74">
        <v>59.45</v>
      </c>
      <c r="J38" s="75">
        <v>74.97</v>
      </c>
      <c r="K38" s="19"/>
    </row>
    <row r="39" spans="1:15">
      <c r="A39" s="9" t="s">
        <v>39</v>
      </c>
      <c r="B39" s="73">
        <v>84.42</v>
      </c>
      <c r="C39" s="74">
        <v>84.1</v>
      </c>
      <c r="D39" s="74">
        <v>86.240000000000009</v>
      </c>
      <c r="E39" s="227">
        <v>94.64</v>
      </c>
      <c r="F39" s="228">
        <v>95.009999999999991</v>
      </c>
      <c r="G39" s="228">
        <v>90.710000000000008</v>
      </c>
      <c r="H39" s="73">
        <v>91.55</v>
      </c>
      <c r="I39" s="74">
        <v>89.67</v>
      </c>
      <c r="J39" s="75">
        <v>87.8</v>
      </c>
      <c r="K39" s="19"/>
    </row>
    <row r="40" spans="1:15">
      <c r="A40" s="9" t="s">
        <v>40</v>
      </c>
      <c r="B40" s="73">
        <v>35.020000000000003</v>
      </c>
      <c r="C40" s="74">
        <v>54.21</v>
      </c>
      <c r="D40" s="74">
        <v>67.14</v>
      </c>
      <c r="E40" s="227">
        <v>68.849999999999994</v>
      </c>
      <c r="F40" s="228">
        <v>74.039999999999992</v>
      </c>
      <c r="G40" s="228">
        <v>80.259999999999991</v>
      </c>
      <c r="H40" s="73">
        <v>63.6</v>
      </c>
      <c r="I40" s="74">
        <v>69.150000000000006</v>
      </c>
      <c r="J40" s="75">
        <v>77.31</v>
      </c>
      <c r="K40" s="19" t="s">
        <v>64</v>
      </c>
    </row>
    <row r="41" spans="1:15">
      <c r="A41" s="9" t="s">
        <v>41</v>
      </c>
      <c r="B41" s="73">
        <v>29.86</v>
      </c>
      <c r="C41" s="74">
        <v>57.95</v>
      </c>
      <c r="D41" s="74">
        <v>81.95</v>
      </c>
      <c r="E41" s="227">
        <v>51.29</v>
      </c>
      <c r="F41" s="228">
        <v>79.19</v>
      </c>
      <c r="G41" s="228">
        <v>91.45</v>
      </c>
      <c r="H41" s="73">
        <v>41.82</v>
      </c>
      <c r="I41" s="74">
        <v>69.459999999999994</v>
      </c>
      <c r="J41" s="75">
        <v>87.35</v>
      </c>
    </row>
    <row r="42" spans="1:15">
      <c r="A42" s="9"/>
      <c r="B42" s="76"/>
      <c r="C42" s="77"/>
      <c r="D42" s="77"/>
      <c r="E42" s="229"/>
      <c r="F42" s="230"/>
      <c r="G42" s="230"/>
      <c r="H42" s="76"/>
      <c r="I42" s="77"/>
      <c r="J42" s="78"/>
      <c r="K42" s="19"/>
    </row>
    <row r="43" spans="1:15">
      <c r="A43" s="3" t="s">
        <v>42</v>
      </c>
      <c r="B43" s="79">
        <v>53.550770480000011</v>
      </c>
      <c r="C43" s="80">
        <v>67.592771679999998</v>
      </c>
      <c r="D43" s="80">
        <v>80.35584080000001</v>
      </c>
      <c r="E43" s="231">
        <v>74.565369040000007</v>
      </c>
      <c r="F43" s="232">
        <v>82.11516967999998</v>
      </c>
      <c r="G43" s="232">
        <v>88.875506879999989</v>
      </c>
      <c r="H43" s="79">
        <v>71.251989919999986</v>
      </c>
      <c r="I43" s="80">
        <v>78.162086320000014</v>
      </c>
      <c r="J43" s="81">
        <v>86.074492920000012</v>
      </c>
      <c r="K43" s="19"/>
      <c r="N43" s="151">
        <f>D43-B43</f>
        <v>26.805070319999999</v>
      </c>
      <c r="O43" s="151">
        <f>J43-H43</f>
        <v>14.822503000000026</v>
      </c>
    </row>
    <row r="44" spans="1:15">
      <c r="A44" s="3" t="s">
        <v>43</v>
      </c>
      <c r="B44" s="79">
        <v>55.237499999999997</v>
      </c>
      <c r="C44" s="80">
        <v>67.953750000000014</v>
      </c>
      <c r="D44" s="80">
        <v>81.736249999999998</v>
      </c>
      <c r="E44" s="231">
        <v>74.894375000000011</v>
      </c>
      <c r="F44" s="232">
        <v>81.555625000000006</v>
      </c>
      <c r="G44" s="232">
        <v>88.760000000000019</v>
      </c>
      <c r="H44" s="79">
        <v>72.311250000000001</v>
      </c>
      <c r="I44" s="80">
        <v>78.17625000000001</v>
      </c>
      <c r="J44" s="81">
        <v>86.526875000000004</v>
      </c>
      <c r="K44" s="19"/>
    </row>
    <row r="45" spans="1:15">
      <c r="A45" s="9"/>
      <c r="B45" s="76"/>
      <c r="C45" s="77"/>
      <c r="D45" s="77"/>
      <c r="E45" s="76"/>
      <c r="F45" s="77"/>
      <c r="G45" s="77"/>
      <c r="H45" s="76"/>
      <c r="I45" s="77"/>
      <c r="J45" s="78"/>
      <c r="K45" s="19">
        <f>COUNTIF(K9:K42,"EU")</f>
        <v>21</v>
      </c>
    </row>
    <row r="46" spans="1:15">
      <c r="A46" s="14" t="s">
        <v>44</v>
      </c>
      <c r="B46" s="76"/>
      <c r="C46" s="77"/>
      <c r="D46" s="77"/>
      <c r="E46" s="76"/>
      <c r="F46" s="77"/>
      <c r="G46" s="77"/>
      <c r="H46" s="76"/>
      <c r="I46" s="77"/>
      <c r="J46" s="78"/>
      <c r="K46" s="19"/>
    </row>
    <row r="47" spans="1:15">
      <c r="A47" s="9" t="s">
        <v>45</v>
      </c>
      <c r="B47" s="73" t="s">
        <v>8</v>
      </c>
      <c r="C47" s="74" t="s">
        <v>8</v>
      </c>
      <c r="D47" s="74" t="s">
        <v>8</v>
      </c>
      <c r="E47" s="73" t="s">
        <v>8</v>
      </c>
      <c r="F47" s="74" t="s">
        <v>8</v>
      </c>
      <c r="G47" s="74" t="s">
        <v>8</v>
      </c>
      <c r="H47" s="73" t="s">
        <v>8</v>
      </c>
      <c r="I47" s="74" t="s">
        <v>8</v>
      </c>
      <c r="J47" s="75" t="s">
        <v>8</v>
      </c>
      <c r="K47" s="19"/>
    </row>
    <row r="48" spans="1:15">
      <c r="A48" s="9" t="s">
        <v>46</v>
      </c>
      <c r="B48" s="73">
        <v>91.0555830174509</v>
      </c>
      <c r="C48" s="74">
        <v>86.790780726600701</v>
      </c>
      <c r="D48" s="74">
        <v>93.124817447833607</v>
      </c>
      <c r="E48" s="73">
        <v>97.138214970222407</v>
      </c>
      <c r="F48" s="74">
        <v>100</v>
      </c>
      <c r="G48" s="74">
        <v>100</v>
      </c>
      <c r="H48" s="73">
        <v>92.481726643094404</v>
      </c>
      <c r="I48" s="74">
        <v>89.059763155727396</v>
      </c>
      <c r="J48" s="75">
        <v>93.138141948254898</v>
      </c>
      <c r="K48" s="19"/>
    </row>
    <row r="49" spans="1:11">
      <c r="A49" s="9" t="s">
        <v>47</v>
      </c>
      <c r="B49" s="73" t="s">
        <v>8</v>
      </c>
      <c r="C49" s="74" t="s">
        <v>8</v>
      </c>
      <c r="D49" s="74" t="s">
        <v>8</v>
      </c>
      <c r="E49" s="73" t="s">
        <v>8</v>
      </c>
      <c r="F49" s="74" t="s">
        <v>8</v>
      </c>
      <c r="G49" s="74" t="s">
        <v>8</v>
      </c>
      <c r="H49" s="73" t="s">
        <v>8</v>
      </c>
      <c r="I49" s="74" t="s">
        <v>8</v>
      </c>
      <c r="J49" s="75" t="s">
        <v>8</v>
      </c>
      <c r="K49" s="19"/>
    </row>
    <row r="50" spans="1:11">
      <c r="A50" s="9" t="s">
        <v>48</v>
      </c>
      <c r="B50" s="73" t="s">
        <v>8</v>
      </c>
      <c r="C50" s="74" t="s">
        <v>8</v>
      </c>
      <c r="D50" s="74" t="s">
        <v>8</v>
      </c>
      <c r="E50" s="73" t="s">
        <v>8</v>
      </c>
      <c r="F50" s="74" t="s">
        <v>8</v>
      </c>
      <c r="G50" s="74" t="s">
        <v>8</v>
      </c>
      <c r="H50" s="73" t="s">
        <v>8</v>
      </c>
      <c r="I50" s="74" t="s">
        <v>8</v>
      </c>
      <c r="J50" s="75" t="s">
        <v>8</v>
      </c>
      <c r="K50" s="19"/>
    </row>
    <row r="51" spans="1:11">
      <c r="A51" s="9" t="s">
        <v>49</v>
      </c>
      <c r="B51" s="73" t="s">
        <v>8</v>
      </c>
      <c r="C51" s="74" t="s">
        <v>8</v>
      </c>
      <c r="D51" s="74" t="s">
        <v>8</v>
      </c>
      <c r="E51" s="73" t="s">
        <v>8</v>
      </c>
      <c r="F51" s="74" t="s">
        <v>8</v>
      </c>
      <c r="G51" s="74" t="s">
        <v>8</v>
      </c>
      <c r="H51" s="73" t="s">
        <v>8</v>
      </c>
      <c r="I51" s="74" t="s">
        <v>8</v>
      </c>
      <c r="J51" s="75" t="s">
        <v>8</v>
      </c>
      <c r="K51" s="19"/>
    </row>
    <row r="52" spans="1:11">
      <c r="A52" s="9" t="s">
        <v>50</v>
      </c>
      <c r="B52" s="73">
        <v>46.11</v>
      </c>
      <c r="C52" s="74">
        <v>56.46</v>
      </c>
      <c r="D52" s="74">
        <v>59.74</v>
      </c>
      <c r="E52" s="73">
        <v>73.88</v>
      </c>
      <c r="F52" s="74">
        <v>72.08</v>
      </c>
      <c r="G52" s="74">
        <v>75.290000000000006</v>
      </c>
      <c r="H52" s="73">
        <v>67.100000000000009</v>
      </c>
      <c r="I52" s="74">
        <v>68.53</v>
      </c>
      <c r="J52" s="75">
        <v>71.179999999999993</v>
      </c>
      <c r="K52" s="19"/>
    </row>
    <row r="53" spans="1:11">
      <c r="A53" s="9" t="s">
        <v>51</v>
      </c>
      <c r="B53" s="73" t="s">
        <v>8</v>
      </c>
      <c r="C53" s="74" t="s">
        <v>8</v>
      </c>
      <c r="D53" s="74" t="s">
        <v>8</v>
      </c>
      <c r="E53" s="73" t="s">
        <v>8</v>
      </c>
      <c r="F53" s="74" t="s">
        <v>8</v>
      </c>
      <c r="G53" s="74" t="s">
        <v>8</v>
      </c>
      <c r="H53" s="73" t="s">
        <v>8</v>
      </c>
      <c r="I53" s="74" t="s">
        <v>8</v>
      </c>
      <c r="J53" s="75" t="s">
        <v>8</v>
      </c>
      <c r="K53" s="19"/>
    </row>
    <row r="54" spans="1:11">
      <c r="A54" s="15" t="s">
        <v>52</v>
      </c>
      <c r="B54" s="82" t="s">
        <v>8</v>
      </c>
      <c r="C54" s="83" t="s">
        <v>8</v>
      </c>
      <c r="D54" s="83" t="s">
        <v>8</v>
      </c>
      <c r="E54" s="82" t="s">
        <v>8</v>
      </c>
      <c r="F54" s="83" t="s">
        <v>8</v>
      </c>
      <c r="G54" s="83" t="s">
        <v>8</v>
      </c>
      <c r="H54" s="82" t="s">
        <v>8</v>
      </c>
      <c r="I54" s="83" t="s">
        <v>8</v>
      </c>
      <c r="J54" s="84" t="s">
        <v>8</v>
      </c>
      <c r="K54" s="19"/>
    </row>
    <row r="55" spans="1:11" ht="102" customHeight="1">
      <c r="A55" s="411" t="s">
        <v>352</v>
      </c>
      <c r="B55" s="412"/>
      <c r="C55" s="412"/>
      <c r="D55" s="412"/>
      <c r="E55" s="412"/>
      <c r="F55" s="412"/>
      <c r="G55" s="412"/>
      <c r="H55" s="412"/>
      <c r="I55" s="412"/>
      <c r="J55" s="412"/>
      <c r="K55" s="19"/>
    </row>
    <row r="56" spans="1:11" s="4" customFormat="1" ht="11.25">
      <c r="A56" s="410"/>
      <c r="B56" s="410"/>
      <c r="C56" s="410"/>
      <c r="D56" s="410"/>
      <c r="E56" s="410"/>
      <c r="F56" s="410"/>
      <c r="G56" s="410"/>
      <c r="H56" s="67"/>
      <c r="I56" s="68"/>
      <c r="J56" s="68"/>
      <c r="K56" s="19"/>
    </row>
    <row r="57" spans="1:11" s="4" customFormat="1" ht="11.25">
      <c r="A57" s="5"/>
      <c r="B57" s="67"/>
      <c r="C57" s="67"/>
      <c r="D57" s="67"/>
      <c r="E57" s="67"/>
      <c r="F57" s="67"/>
      <c r="G57" s="67"/>
      <c r="H57" s="67"/>
      <c r="I57" s="68"/>
      <c r="J57" s="68"/>
      <c r="K57" s="19"/>
    </row>
    <row r="58" spans="1:11" s="4" customFormat="1" ht="12" customHeight="1">
      <c r="A58"/>
      <c r="B58"/>
      <c r="C58"/>
      <c r="D58"/>
      <c r="E58"/>
      <c r="F58"/>
      <c r="G58"/>
      <c r="H58"/>
      <c r="I58"/>
      <c r="J58"/>
      <c r="K58" s="19"/>
    </row>
  </sheetData>
  <mergeCells count="15">
    <mergeCell ref="B4:D4"/>
    <mergeCell ref="E4:G4"/>
    <mergeCell ref="A56:G56"/>
    <mergeCell ref="H4:J4"/>
    <mergeCell ref="A5:A6"/>
    <mergeCell ref="B5:B6"/>
    <mergeCell ref="C5:C6"/>
    <mergeCell ref="D5:D6"/>
    <mergeCell ref="E5:E6"/>
    <mergeCell ref="F5:F6"/>
    <mergeCell ref="G5:G6"/>
    <mergeCell ref="H5:H6"/>
    <mergeCell ref="I5:I6"/>
    <mergeCell ref="J5:J6"/>
    <mergeCell ref="A55:J55"/>
  </mergeCells>
  <pageMargins left="0.7" right="0.7" top="0.75" bottom="0.75" header="0.3" footer="0.3"/>
  <pageSetup paperSize="9" scale="75" orientation="portrait" r:id="rId1"/>
</worksheet>
</file>

<file path=xl/worksheets/sheet4.xml><?xml version="1.0" encoding="utf-8"?>
<worksheet xmlns="http://schemas.openxmlformats.org/spreadsheetml/2006/main" xmlns:r="http://schemas.openxmlformats.org/officeDocument/2006/relationships">
  <sheetPr codeName="Sheet4">
    <tabColor rgb="FFFF0000"/>
    <pageSetUpPr fitToPage="1"/>
  </sheetPr>
  <dimension ref="A1:O58"/>
  <sheetViews>
    <sheetView topLeftCell="A31" zoomScaleNormal="100" zoomScaleSheetLayoutView="100" workbookViewId="0">
      <selection activeCell="A57" sqref="A57"/>
    </sheetView>
  </sheetViews>
  <sheetFormatPr defaultRowHeight="11.25"/>
  <cols>
    <col min="1" max="2" width="19.5703125" style="5" customWidth="1"/>
    <col min="3" max="8" width="13.5703125" style="19" customWidth="1"/>
    <col min="9" max="9" width="0" style="19" hidden="1" customWidth="1"/>
    <col min="10" max="16384" width="9.140625" style="4"/>
  </cols>
  <sheetData>
    <row r="1" spans="1:15">
      <c r="A1" s="226" t="s">
        <v>155</v>
      </c>
      <c r="B1" s="226"/>
      <c r="C1" s="226"/>
      <c r="D1" s="226"/>
      <c r="E1" s="226"/>
      <c r="F1" s="226"/>
      <c r="G1" s="226"/>
      <c r="H1" s="226"/>
    </row>
    <row r="2" spans="1:15">
      <c r="A2" s="1" t="s">
        <v>0</v>
      </c>
      <c r="B2" s="1"/>
    </row>
    <row r="4" spans="1:15">
      <c r="A4" s="1"/>
      <c r="B4" s="1"/>
      <c r="C4" s="16"/>
      <c r="D4" s="16"/>
      <c r="E4" s="16"/>
      <c r="F4" s="16"/>
      <c r="G4" s="16"/>
      <c r="H4" s="16"/>
    </row>
    <row r="5" spans="1:15" ht="36" customHeight="1">
      <c r="A5" s="401"/>
      <c r="B5" s="418" t="s">
        <v>121</v>
      </c>
      <c r="C5" s="415" t="s">
        <v>1</v>
      </c>
      <c r="D5" s="416"/>
      <c r="E5" s="417"/>
      <c r="F5" s="415" t="s">
        <v>2</v>
      </c>
      <c r="G5" s="416"/>
      <c r="H5" s="417"/>
    </row>
    <row r="6" spans="1:15" ht="84.75" customHeight="1">
      <c r="A6" s="414"/>
      <c r="B6" s="419"/>
      <c r="C6" s="2" t="s">
        <v>3</v>
      </c>
      <c r="D6" s="2" t="s">
        <v>4</v>
      </c>
      <c r="E6" s="2" t="s">
        <v>5</v>
      </c>
      <c r="F6" s="2" t="s">
        <v>3</v>
      </c>
      <c r="G6" s="2" t="s">
        <v>4</v>
      </c>
      <c r="H6" s="2" t="s">
        <v>5</v>
      </c>
    </row>
    <row r="7" spans="1:15" ht="12.75" customHeight="1">
      <c r="A7" s="6" t="s">
        <v>6</v>
      </c>
      <c r="B7" s="6"/>
      <c r="C7" s="36"/>
      <c r="D7" s="36"/>
      <c r="E7" s="37"/>
      <c r="F7" s="36"/>
      <c r="G7" s="36"/>
      <c r="H7" s="37"/>
      <c r="J7" s="42"/>
      <c r="K7" s="42"/>
      <c r="L7" s="42"/>
      <c r="M7" s="42"/>
      <c r="N7" s="42"/>
      <c r="O7" s="42"/>
    </row>
    <row r="8" spans="1:15">
      <c r="A8" s="9" t="s">
        <v>7</v>
      </c>
      <c r="B8" s="222" t="s">
        <v>8</v>
      </c>
      <c r="C8" s="17" t="s">
        <v>8</v>
      </c>
      <c r="D8" s="17" t="s">
        <v>8</v>
      </c>
      <c r="E8" s="18" t="s">
        <v>8</v>
      </c>
      <c r="F8" s="17" t="s">
        <v>8</v>
      </c>
      <c r="G8" s="17" t="s">
        <v>8</v>
      </c>
      <c r="H8" s="18" t="s">
        <v>8</v>
      </c>
      <c r="J8" s="42"/>
      <c r="K8" s="42"/>
      <c r="L8" s="42"/>
      <c r="M8" s="42"/>
      <c r="N8" s="42"/>
      <c r="O8" s="42"/>
    </row>
    <row r="9" spans="1:15" ht="11.25" customHeight="1">
      <c r="A9" s="9" t="s">
        <v>9</v>
      </c>
      <c r="B9" s="222">
        <v>69.2</v>
      </c>
      <c r="C9" s="35">
        <v>17.2</v>
      </c>
      <c r="D9" s="35">
        <v>17.5</v>
      </c>
      <c r="E9" s="43">
        <v>16.600000000000001</v>
      </c>
      <c r="F9" s="17">
        <v>2.6</v>
      </c>
      <c r="G9" s="17">
        <v>2.8</v>
      </c>
      <c r="H9" s="18">
        <v>2.2999999999999998</v>
      </c>
      <c r="I9" s="19" t="s">
        <v>64</v>
      </c>
      <c r="J9" s="42"/>
      <c r="K9" s="42"/>
      <c r="L9" s="42"/>
      <c r="M9" s="42"/>
      <c r="N9" s="42"/>
      <c r="O9" s="42"/>
    </row>
    <row r="10" spans="1:15" ht="11.25" customHeight="1">
      <c r="A10" s="9" t="s">
        <v>10</v>
      </c>
      <c r="B10" s="222">
        <v>55.399059999999999</v>
      </c>
      <c r="C10" s="35">
        <v>10.100000000000001</v>
      </c>
      <c r="D10" s="35">
        <v>8.5</v>
      </c>
      <c r="E10" s="18">
        <v>7.8</v>
      </c>
      <c r="F10" s="35">
        <v>14.2</v>
      </c>
      <c r="G10" s="35">
        <v>13.100000000000001</v>
      </c>
      <c r="H10" s="43">
        <v>13</v>
      </c>
      <c r="I10" s="19" t="s">
        <v>64</v>
      </c>
      <c r="J10" s="46"/>
      <c r="K10" s="42"/>
      <c r="L10" s="42"/>
      <c r="M10" s="42"/>
      <c r="N10" s="42"/>
      <c r="O10" s="42"/>
    </row>
    <row r="11" spans="1:15" ht="11.25" customHeight="1">
      <c r="A11" s="9" t="s">
        <v>11</v>
      </c>
      <c r="B11" s="222" t="s">
        <v>8</v>
      </c>
      <c r="C11" s="17" t="s">
        <v>8</v>
      </c>
      <c r="D11" s="17" t="s">
        <v>8</v>
      </c>
      <c r="E11" s="18" t="s">
        <v>8</v>
      </c>
      <c r="F11" s="17" t="s">
        <v>8</v>
      </c>
      <c r="G11" s="17" t="s">
        <v>8</v>
      </c>
      <c r="H11" s="18" t="s">
        <v>8</v>
      </c>
      <c r="J11" s="42"/>
      <c r="K11" s="42"/>
      <c r="L11" s="42"/>
      <c r="M11" s="42"/>
      <c r="N11" s="42"/>
      <c r="O11" s="42"/>
    </row>
    <row r="12" spans="1:15" ht="11.25" customHeight="1">
      <c r="A12" s="9" t="s">
        <v>12</v>
      </c>
      <c r="B12" s="222"/>
      <c r="C12" s="17" t="s">
        <v>8</v>
      </c>
      <c r="D12" s="17" t="s">
        <v>8</v>
      </c>
      <c r="E12" s="18" t="s">
        <v>8</v>
      </c>
      <c r="F12" s="17" t="s">
        <v>8</v>
      </c>
      <c r="G12" s="17" t="s">
        <v>8</v>
      </c>
      <c r="H12" s="18" t="s">
        <v>8</v>
      </c>
      <c r="J12" s="42"/>
      <c r="K12" s="42"/>
      <c r="L12" s="42"/>
      <c r="M12" s="42"/>
      <c r="N12" s="42"/>
      <c r="O12" s="42"/>
    </row>
    <row r="13" spans="1:15" ht="11.25" customHeight="1">
      <c r="A13" s="9" t="s">
        <v>13</v>
      </c>
      <c r="B13" s="222">
        <v>58.22822</v>
      </c>
      <c r="C13" s="35">
        <v>19</v>
      </c>
      <c r="D13" s="35">
        <v>19.5</v>
      </c>
      <c r="E13" s="43">
        <v>15.7</v>
      </c>
      <c r="F13" s="35">
        <v>9.3000000000000007</v>
      </c>
      <c r="G13" s="35">
        <v>8.4</v>
      </c>
      <c r="H13" s="18">
        <v>5.6000000000000005</v>
      </c>
      <c r="I13" s="19" t="s">
        <v>64</v>
      </c>
      <c r="J13" s="42"/>
      <c r="K13" s="42"/>
      <c r="L13" s="42"/>
      <c r="M13" s="42"/>
      <c r="N13" s="42"/>
      <c r="O13" s="42"/>
    </row>
    <row r="14" spans="1:15" ht="11.25" customHeight="1">
      <c r="A14" s="9" t="s">
        <v>14</v>
      </c>
      <c r="B14" s="222">
        <v>67.197450000000003</v>
      </c>
      <c r="C14" s="17">
        <v>3.6999999999999997</v>
      </c>
      <c r="D14" s="17">
        <v>3.9</v>
      </c>
      <c r="E14" s="18">
        <v>3</v>
      </c>
      <c r="F14" s="35">
        <v>8.7999999999999989</v>
      </c>
      <c r="G14" s="35">
        <v>7.7</v>
      </c>
      <c r="H14" s="18">
        <v>5.5</v>
      </c>
      <c r="I14" s="19" t="s">
        <v>64</v>
      </c>
      <c r="J14" s="42"/>
      <c r="K14" s="42"/>
      <c r="L14" s="42"/>
      <c r="M14" s="42"/>
      <c r="N14" s="42"/>
      <c r="O14" s="42"/>
    </row>
    <row r="15" spans="1:15" ht="11.25" customHeight="1">
      <c r="A15" s="9" t="s">
        <v>15</v>
      </c>
      <c r="B15" s="222">
        <v>44.44444</v>
      </c>
      <c r="C15" s="35">
        <v>18.099999999999998</v>
      </c>
      <c r="D15" s="35">
        <v>17.2</v>
      </c>
      <c r="E15" s="43">
        <v>15.8</v>
      </c>
      <c r="F15" s="35">
        <v>14.899999999999999</v>
      </c>
      <c r="G15" s="35">
        <v>15.299999999999999</v>
      </c>
      <c r="H15" s="43">
        <v>12.5</v>
      </c>
      <c r="I15" s="19" t="s">
        <v>64</v>
      </c>
      <c r="J15" s="42"/>
      <c r="K15" s="42"/>
      <c r="L15" s="42"/>
      <c r="M15" s="42"/>
      <c r="N15" s="42"/>
      <c r="O15" s="42"/>
    </row>
    <row r="16" spans="1:15" ht="11.25" customHeight="1">
      <c r="A16" s="9" t="s">
        <v>16</v>
      </c>
      <c r="B16" s="222">
        <v>51.293100000000003</v>
      </c>
      <c r="C16" s="17">
        <v>4.7</v>
      </c>
      <c r="D16" s="17">
        <v>6.4</v>
      </c>
      <c r="E16" s="18">
        <v>5.0999999999999996</v>
      </c>
      <c r="F16" s="35">
        <v>12.7</v>
      </c>
      <c r="G16" s="35">
        <v>13</v>
      </c>
      <c r="H16" s="43">
        <v>10.199999999999999</v>
      </c>
      <c r="I16" s="19" t="s">
        <v>64</v>
      </c>
      <c r="J16" s="42"/>
      <c r="K16" s="42"/>
      <c r="L16" s="42"/>
      <c r="M16" s="42"/>
      <c r="N16" s="42"/>
      <c r="O16" s="42"/>
    </row>
    <row r="17" spans="1:15" ht="11.25" customHeight="1">
      <c r="A17" s="9" t="s">
        <v>17</v>
      </c>
      <c r="B17" s="222">
        <v>83.894970000000001</v>
      </c>
      <c r="C17" s="35">
        <v>14.099999999999998</v>
      </c>
      <c r="D17" s="35">
        <v>15.1</v>
      </c>
      <c r="E17" s="43">
        <v>10.299999999999999</v>
      </c>
      <c r="F17" s="17">
        <v>-4.0999999999999996</v>
      </c>
      <c r="G17" s="17">
        <v>-3.5</v>
      </c>
      <c r="H17" s="43">
        <v>-8.5</v>
      </c>
      <c r="I17" s="19" t="s">
        <v>64</v>
      </c>
      <c r="J17" s="42"/>
      <c r="K17" s="42"/>
      <c r="L17" s="42"/>
      <c r="M17" s="42"/>
      <c r="N17" s="42"/>
      <c r="O17" s="42"/>
    </row>
    <row r="18" spans="1:15" ht="11.25" customHeight="1">
      <c r="A18" s="9" t="s">
        <v>18</v>
      </c>
      <c r="B18" s="222">
        <v>58.165640000000003</v>
      </c>
      <c r="C18" s="17">
        <v>-0.5</v>
      </c>
      <c r="D18" s="17">
        <v>0.3</v>
      </c>
      <c r="E18" s="18">
        <v>-1.7999999999999998</v>
      </c>
      <c r="F18" s="35">
        <v>6</v>
      </c>
      <c r="G18" s="35">
        <v>6.6000000000000005</v>
      </c>
      <c r="H18" s="18">
        <v>3.8</v>
      </c>
      <c r="I18" s="19" t="s">
        <v>64</v>
      </c>
      <c r="J18" s="42"/>
      <c r="K18" s="42"/>
      <c r="L18" s="42"/>
      <c r="M18" s="42"/>
      <c r="N18" s="42"/>
      <c r="O18" s="42"/>
    </row>
    <row r="19" spans="1:15" ht="11.25" customHeight="1">
      <c r="A19" s="9" t="s">
        <v>19</v>
      </c>
      <c r="B19" s="222" t="s">
        <v>8</v>
      </c>
      <c r="C19" s="17" t="s">
        <v>8</v>
      </c>
      <c r="D19" s="17" t="s">
        <v>8</v>
      </c>
      <c r="E19" s="18" t="s">
        <v>8</v>
      </c>
      <c r="F19" s="17" t="s">
        <v>8</v>
      </c>
      <c r="G19" s="17" t="s">
        <v>8</v>
      </c>
      <c r="H19" s="18" t="s">
        <v>8</v>
      </c>
      <c r="I19" s="19" t="s">
        <v>64</v>
      </c>
      <c r="J19" s="42"/>
      <c r="K19" s="42"/>
      <c r="L19" s="42"/>
      <c r="M19" s="42"/>
      <c r="N19" s="42"/>
      <c r="O19" s="42"/>
    </row>
    <row r="20" spans="1:15" ht="11.25" customHeight="1">
      <c r="A20" s="9" t="s">
        <v>20</v>
      </c>
      <c r="B20" s="222">
        <v>47.739730000000002</v>
      </c>
      <c r="C20" s="35">
        <v>21.6</v>
      </c>
      <c r="D20" s="35">
        <v>19</v>
      </c>
      <c r="E20" s="43">
        <v>15.8</v>
      </c>
      <c r="F20" s="35">
        <v>9.6</v>
      </c>
      <c r="G20" s="35">
        <v>9.4</v>
      </c>
      <c r="H20" s="18">
        <v>6.5</v>
      </c>
      <c r="I20" s="19" t="s">
        <v>64</v>
      </c>
      <c r="J20" s="42"/>
      <c r="K20" s="42"/>
      <c r="L20" s="42"/>
      <c r="M20" s="42"/>
      <c r="N20" s="42"/>
      <c r="O20" s="42"/>
    </row>
    <row r="21" spans="1:15" ht="11.25" customHeight="1">
      <c r="A21" s="9" t="s">
        <v>21</v>
      </c>
      <c r="B21" s="222" t="s">
        <v>8</v>
      </c>
      <c r="C21" s="17" t="s">
        <v>8</v>
      </c>
      <c r="D21" s="17" t="s">
        <v>8</v>
      </c>
      <c r="E21" s="18" t="s">
        <v>8</v>
      </c>
      <c r="F21" s="17" t="s">
        <v>8</v>
      </c>
      <c r="G21" s="17" t="s">
        <v>8</v>
      </c>
      <c r="H21" s="18" t="s">
        <v>8</v>
      </c>
      <c r="J21" s="42"/>
      <c r="K21" s="42"/>
      <c r="L21" s="42"/>
      <c r="M21" s="42"/>
      <c r="N21" s="42"/>
      <c r="O21" s="42"/>
    </row>
    <row r="22" spans="1:15" ht="11.25" customHeight="1">
      <c r="A22" s="9" t="s">
        <v>22</v>
      </c>
      <c r="B22" s="222" t="s">
        <v>8</v>
      </c>
      <c r="C22" s="17" t="s">
        <v>8</v>
      </c>
      <c r="D22" s="17" t="s">
        <v>8</v>
      </c>
      <c r="E22" s="18" t="s">
        <v>8</v>
      </c>
      <c r="F22" s="17" t="s">
        <v>8</v>
      </c>
      <c r="G22" s="17" t="s">
        <v>8</v>
      </c>
      <c r="H22" s="18" t="s">
        <v>8</v>
      </c>
      <c r="I22" s="19" t="s">
        <v>64</v>
      </c>
      <c r="J22" s="42"/>
      <c r="K22" s="42"/>
      <c r="L22" s="42"/>
      <c r="M22" s="42"/>
      <c r="N22" s="42"/>
      <c r="O22" s="42"/>
    </row>
    <row r="23" spans="1:15" ht="11.25" customHeight="1">
      <c r="A23" s="9" t="s">
        <v>23</v>
      </c>
      <c r="B23" s="222">
        <v>59.397239999999996</v>
      </c>
      <c r="C23" s="17">
        <v>1.6</v>
      </c>
      <c r="D23" s="17">
        <v>0.4</v>
      </c>
      <c r="E23" s="18">
        <v>0.1</v>
      </c>
      <c r="F23" s="35">
        <v>6</v>
      </c>
      <c r="G23" s="35">
        <v>5.7</v>
      </c>
      <c r="H23" s="18">
        <v>5.2</v>
      </c>
      <c r="J23" s="42"/>
      <c r="K23" s="42"/>
      <c r="L23" s="42"/>
      <c r="M23" s="42"/>
      <c r="N23" s="42"/>
      <c r="O23" s="42"/>
    </row>
    <row r="24" spans="1:15" ht="11.25" customHeight="1">
      <c r="A24" s="9" t="s">
        <v>24</v>
      </c>
      <c r="B24" s="222" t="s">
        <v>8</v>
      </c>
      <c r="C24" s="17" t="s">
        <v>8</v>
      </c>
      <c r="D24" s="17" t="s">
        <v>8</v>
      </c>
      <c r="E24" s="18" t="s">
        <v>8</v>
      </c>
      <c r="F24" s="17" t="s">
        <v>8</v>
      </c>
      <c r="G24" s="17" t="s">
        <v>8</v>
      </c>
      <c r="H24" s="18" t="s">
        <v>8</v>
      </c>
      <c r="I24" s="19" t="s">
        <v>64</v>
      </c>
      <c r="J24" s="42"/>
      <c r="K24" s="42"/>
      <c r="L24" s="42"/>
      <c r="M24" s="42"/>
      <c r="N24" s="42"/>
      <c r="O24" s="42"/>
    </row>
    <row r="25" spans="1:15" ht="11.25" customHeight="1">
      <c r="A25" s="9" t="s">
        <v>25</v>
      </c>
      <c r="B25" s="222" t="s">
        <v>8</v>
      </c>
      <c r="C25" s="17" t="s">
        <v>8</v>
      </c>
      <c r="D25" s="17" t="s">
        <v>8</v>
      </c>
      <c r="E25" s="18" t="s">
        <v>8</v>
      </c>
      <c r="F25" s="17" t="s">
        <v>8</v>
      </c>
      <c r="G25" s="17" t="s">
        <v>8</v>
      </c>
      <c r="H25" s="18" t="s">
        <v>8</v>
      </c>
      <c r="J25" s="42"/>
      <c r="K25" s="42"/>
      <c r="L25" s="42"/>
      <c r="M25" s="42"/>
      <c r="N25" s="42"/>
      <c r="O25" s="42"/>
    </row>
    <row r="26" spans="1:15" ht="11.25" customHeight="1">
      <c r="A26" s="9" t="s">
        <v>26</v>
      </c>
      <c r="B26" s="222" t="s">
        <v>8</v>
      </c>
      <c r="C26" s="17" t="s">
        <v>8</v>
      </c>
      <c r="D26" s="17" t="s">
        <v>8</v>
      </c>
      <c r="E26" s="18" t="s">
        <v>8</v>
      </c>
      <c r="F26" s="17" t="s">
        <v>8</v>
      </c>
      <c r="G26" s="17" t="s">
        <v>8</v>
      </c>
      <c r="H26" s="18" t="s">
        <v>8</v>
      </c>
      <c r="J26" s="42"/>
      <c r="K26" s="42"/>
      <c r="L26" s="42"/>
      <c r="M26" s="42"/>
      <c r="N26" s="42"/>
      <c r="O26" s="42"/>
    </row>
    <row r="27" spans="1:15" ht="11.25" customHeight="1">
      <c r="A27" s="9" t="s">
        <v>27</v>
      </c>
      <c r="B27" s="222" t="s">
        <v>8</v>
      </c>
      <c r="C27" s="17" t="s">
        <v>8</v>
      </c>
      <c r="D27" s="17" t="s">
        <v>8</v>
      </c>
      <c r="E27" s="18" t="s">
        <v>8</v>
      </c>
      <c r="F27" s="17" t="s">
        <v>8</v>
      </c>
      <c r="G27" s="17" t="s">
        <v>8</v>
      </c>
      <c r="H27" s="18" t="s">
        <v>8</v>
      </c>
      <c r="I27" s="19" t="s">
        <v>64</v>
      </c>
      <c r="J27" s="42"/>
      <c r="K27" s="42"/>
      <c r="L27" s="42"/>
      <c r="M27" s="42"/>
      <c r="N27" s="42"/>
      <c r="O27" s="42"/>
    </row>
    <row r="28" spans="1:15" ht="11.25" customHeight="1">
      <c r="A28" s="9" t="s">
        <v>28</v>
      </c>
      <c r="B28" s="222" t="s">
        <v>8</v>
      </c>
      <c r="C28" s="17" t="s">
        <v>8</v>
      </c>
      <c r="D28" s="17" t="s">
        <v>8</v>
      </c>
      <c r="E28" s="18" t="s">
        <v>8</v>
      </c>
      <c r="F28" s="17" t="s">
        <v>8</v>
      </c>
      <c r="G28" s="17" t="s">
        <v>8</v>
      </c>
      <c r="H28" s="18" t="s">
        <v>8</v>
      </c>
      <c r="J28" s="42"/>
      <c r="K28" s="42"/>
      <c r="L28" s="42"/>
      <c r="M28" s="42"/>
      <c r="N28" s="42"/>
      <c r="O28" s="42"/>
    </row>
    <row r="29" spans="1:15" ht="11.25" customHeight="1">
      <c r="A29" s="9" t="s">
        <v>29</v>
      </c>
      <c r="B29" s="222">
        <v>67.263840000000002</v>
      </c>
      <c r="C29" s="35">
        <v>10.100000000000001</v>
      </c>
      <c r="D29" s="35">
        <v>10.299999999999999</v>
      </c>
      <c r="E29" s="43">
        <v>9.7000000000000011</v>
      </c>
      <c r="F29" s="17">
        <v>5.6000000000000005</v>
      </c>
      <c r="G29" s="17">
        <v>5.8000000000000007</v>
      </c>
      <c r="H29" s="18">
        <v>4.5</v>
      </c>
      <c r="I29" s="19" t="s">
        <v>64</v>
      </c>
      <c r="J29" s="42"/>
      <c r="K29" s="42"/>
      <c r="L29" s="42"/>
      <c r="M29" s="42"/>
      <c r="N29" s="42"/>
      <c r="O29" s="42"/>
    </row>
    <row r="30" spans="1:15" ht="11.25" customHeight="1">
      <c r="A30" s="9" t="s">
        <v>30</v>
      </c>
      <c r="B30" s="222" t="s">
        <v>8</v>
      </c>
      <c r="C30" s="17" t="s">
        <v>8</v>
      </c>
      <c r="D30" s="17" t="s">
        <v>8</v>
      </c>
      <c r="E30" s="18" t="s">
        <v>8</v>
      </c>
      <c r="F30" s="17" t="s">
        <v>8</v>
      </c>
      <c r="G30" s="17" t="s">
        <v>8</v>
      </c>
      <c r="H30" s="18" t="s">
        <v>8</v>
      </c>
      <c r="J30" s="42"/>
      <c r="K30" s="42"/>
      <c r="L30" s="42"/>
      <c r="M30" s="42"/>
      <c r="N30" s="42"/>
      <c r="O30" s="42"/>
    </row>
    <row r="31" spans="1:15" ht="11.25" customHeight="1">
      <c r="A31" s="9" t="s">
        <v>31</v>
      </c>
      <c r="B31" s="222">
        <v>77.315700000000007</v>
      </c>
      <c r="C31" s="35">
        <v>13.700000000000001</v>
      </c>
      <c r="D31" s="35">
        <v>14.499999999999998</v>
      </c>
      <c r="E31" s="43">
        <v>12.9</v>
      </c>
      <c r="F31" s="17">
        <v>0.6</v>
      </c>
      <c r="G31" s="17">
        <v>0.2</v>
      </c>
      <c r="H31" s="18">
        <v>-2.1</v>
      </c>
      <c r="J31" s="42"/>
      <c r="K31" s="42"/>
      <c r="L31" s="42"/>
      <c r="M31" s="42"/>
      <c r="N31" s="42"/>
      <c r="O31" s="42"/>
    </row>
    <row r="32" spans="1:15" ht="11.25" customHeight="1">
      <c r="A32" s="9" t="s">
        <v>32</v>
      </c>
      <c r="B32" s="222">
        <v>60.144979999999997</v>
      </c>
      <c r="C32" s="17">
        <v>6</v>
      </c>
      <c r="D32" s="17">
        <v>5.8000000000000007</v>
      </c>
      <c r="E32" s="18">
        <v>4.5</v>
      </c>
      <c r="F32" s="17">
        <v>1.7000000000000002</v>
      </c>
      <c r="G32" s="17">
        <v>1.3</v>
      </c>
      <c r="H32" s="18">
        <v>-0.1</v>
      </c>
      <c r="I32" s="19" t="s">
        <v>64</v>
      </c>
      <c r="J32" s="42"/>
      <c r="K32" s="42"/>
      <c r="L32" s="42"/>
      <c r="M32" s="42"/>
      <c r="N32" s="42"/>
      <c r="O32" s="42"/>
    </row>
    <row r="33" spans="1:15" ht="11.25" customHeight="1">
      <c r="A33" s="9" t="s">
        <v>33</v>
      </c>
      <c r="B33" s="222">
        <v>76.779089999999997</v>
      </c>
      <c r="C33" s="35">
        <v>17.2</v>
      </c>
      <c r="D33" s="35">
        <v>15</v>
      </c>
      <c r="E33" s="43">
        <v>15</v>
      </c>
      <c r="F33" s="17">
        <v>5.2</v>
      </c>
      <c r="G33" s="17">
        <v>5.5</v>
      </c>
      <c r="H33" s="18">
        <v>5.5</v>
      </c>
      <c r="I33" s="19" t="s">
        <v>64</v>
      </c>
      <c r="J33" s="42"/>
      <c r="K33" s="42"/>
      <c r="L33" s="42"/>
      <c r="M33" s="42"/>
      <c r="N33" s="42"/>
      <c r="O33" s="42"/>
    </row>
    <row r="34" spans="1:15" ht="11.25" customHeight="1">
      <c r="A34" s="9" t="s">
        <v>34</v>
      </c>
      <c r="B34" s="222" t="s">
        <v>8</v>
      </c>
      <c r="C34" s="17" t="s">
        <v>8</v>
      </c>
      <c r="D34" s="17" t="s">
        <v>8</v>
      </c>
      <c r="E34" s="18" t="s">
        <v>8</v>
      </c>
      <c r="F34" s="17" t="s">
        <v>8</v>
      </c>
      <c r="G34" s="17" t="s">
        <v>8</v>
      </c>
      <c r="H34" s="18" t="s">
        <v>8</v>
      </c>
      <c r="I34" s="19" t="s">
        <v>64</v>
      </c>
      <c r="J34" s="42"/>
      <c r="K34" s="42"/>
      <c r="L34" s="42"/>
      <c r="M34" s="42"/>
      <c r="N34" s="42"/>
      <c r="O34" s="42"/>
    </row>
    <row r="35" spans="1:15" ht="11.25" customHeight="1">
      <c r="A35" s="9" t="s">
        <v>35</v>
      </c>
      <c r="B35" s="222">
        <v>59.108530000000002</v>
      </c>
      <c r="C35" s="17" t="s">
        <v>8</v>
      </c>
      <c r="D35" s="17" t="s">
        <v>8</v>
      </c>
      <c r="E35" s="18" t="s">
        <v>8</v>
      </c>
      <c r="F35" s="17" t="s">
        <v>8</v>
      </c>
      <c r="G35" s="17" t="s">
        <v>8</v>
      </c>
      <c r="H35" s="18" t="s">
        <v>8</v>
      </c>
      <c r="I35" s="19" t="s">
        <v>64</v>
      </c>
      <c r="J35" s="42"/>
      <c r="K35" s="42"/>
      <c r="L35" s="42"/>
      <c r="M35" s="42"/>
      <c r="N35" s="42"/>
      <c r="O35" s="42"/>
    </row>
    <row r="36" spans="1:15" ht="11.25" customHeight="1">
      <c r="A36" s="9" t="s">
        <v>36</v>
      </c>
      <c r="B36" s="222">
        <v>71.514650000000003</v>
      </c>
      <c r="C36" s="35">
        <v>13.8</v>
      </c>
      <c r="D36" s="35">
        <v>12.2</v>
      </c>
      <c r="E36" s="43">
        <v>10</v>
      </c>
      <c r="F36" s="17">
        <v>6.5</v>
      </c>
      <c r="G36" s="17">
        <v>6.4</v>
      </c>
      <c r="H36" s="18">
        <v>4</v>
      </c>
      <c r="I36" s="19" t="s">
        <v>64</v>
      </c>
      <c r="J36" s="42"/>
      <c r="K36" s="42"/>
      <c r="L36" s="42"/>
      <c r="M36" s="42"/>
      <c r="N36" s="42"/>
      <c r="O36" s="42"/>
    </row>
    <row r="37" spans="1:15" ht="11.25" customHeight="1">
      <c r="A37" s="9" t="s">
        <v>37</v>
      </c>
      <c r="B37" s="222">
        <v>65.765770000000003</v>
      </c>
      <c r="C37" s="17">
        <v>9.3000000000000007</v>
      </c>
      <c r="D37" s="17">
        <v>9.5</v>
      </c>
      <c r="E37" s="18">
        <v>6.9</v>
      </c>
      <c r="F37" s="17">
        <v>6.5</v>
      </c>
      <c r="G37" s="35">
        <v>7.1999999999999993</v>
      </c>
      <c r="H37" s="18">
        <v>3.8</v>
      </c>
      <c r="I37" s="19" t="s">
        <v>64</v>
      </c>
      <c r="J37" s="42"/>
      <c r="K37" s="42"/>
      <c r="L37" s="42"/>
      <c r="M37" s="42"/>
      <c r="N37" s="42"/>
      <c r="O37" s="42"/>
    </row>
    <row r="38" spans="1:15" ht="11.25" customHeight="1">
      <c r="A38" s="9" t="s">
        <v>38</v>
      </c>
      <c r="B38" s="222">
        <v>56.892780000000002</v>
      </c>
      <c r="C38" s="17">
        <v>1.2</v>
      </c>
      <c r="D38" s="17">
        <v>1.3</v>
      </c>
      <c r="E38" s="18">
        <v>0.5</v>
      </c>
      <c r="F38" s="17">
        <v>6</v>
      </c>
      <c r="G38" s="17">
        <v>6.2</v>
      </c>
      <c r="H38" s="18">
        <v>5.7</v>
      </c>
      <c r="J38" s="42"/>
      <c r="K38" s="42"/>
      <c r="L38" s="42"/>
      <c r="M38" s="42"/>
      <c r="N38" s="42"/>
      <c r="O38" s="42"/>
    </row>
    <row r="39" spans="1:15" ht="11.25" customHeight="1">
      <c r="A39" s="9" t="s">
        <v>39</v>
      </c>
      <c r="B39" s="222" t="s">
        <v>8</v>
      </c>
      <c r="C39" s="17" t="s">
        <v>8</v>
      </c>
      <c r="D39" s="17" t="s">
        <v>8</v>
      </c>
      <c r="E39" s="18" t="s">
        <v>8</v>
      </c>
      <c r="F39" s="17" t="s">
        <v>8</v>
      </c>
      <c r="G39" s="17" t="s">
        <v>8</v>
      </c>
      <c r="H39" s="18" t="s">
        <v>8</v>
      </c>
      <c r="J39" s="42"/>
      <c r="K39" s="42"/>
      <c r="L39" s="42"/>
      <c r="M39" s="42"/>
      <c r="N39" s="42"/>
      <c r="O39" s="42"/>
    </row>
    <row r="40" spans="1:15" ht="11.25" customHeight="1">
      <c r="A40" s="9" t="s">
        <v>40</v>
      </c>
      <c r="B40" s="222">
        <v>56.769060000000003</v>
      </c>
      <c r="C40" s="17">
        <v>-1.1000000000000001</v>
      </c>
      <c r="D40" s="17">
        <v>-0.7</v>
      </c>
      <c r="E40" s="18">
        <v>-2.6</v>
      </c>
      <c r="F40" s="35">
        <v>6.9</v>
      </c>
      <c r="G40" s="35">
        <v>6.9</v>
      </c>
      <c r="H40" s="18">
        <v>3.2</v>
      </c>
      <c r="I40" s="19" t="s">
        <v>64</v>
      </c>
      <c r="J40" s="42"/>
      <c r="K40" s="42"/>
      <c r="L40" s="42"/>
      <c r="M40" s="42"/>
      <c r="N40" s="42"/>
      <c r="O40" s="42"/>
    </row>
    <row r="41" spans="1:15" ht="11.25" customHeight="1">
      <c r="A41" s="9" t="s">
        <v>41</v>
      </c>
      <c r="B41" s="222" t="s">
        <v>8</v>
      </c>
      <c r="C41" s="17" t="s">
        <v>8</v>
      </c>
      <c r="D41" s="17" t="s">
        <v>8</v>
      </c>
      <c r="E41" s="18" t="s">
        <v>8</v>
      </c>
      <c r="F41" s="17" t="s">
        <v>8</v>
      </c>
      <c r="G41" s="17" t="s">
        <v>8</v>
      </c>
      <c r="H41" s="18" t="s">
        <v>8</v>
      </c>
      <c r="J41" s="42"/>
      <c r="K41" s="42"/>
      <c r="L41" s="42"/>
      <c r="M41" s="42"/>
      <c r="N41" s="42"/>
      <c r="O41" s="42"/>
    </row>
    <row r="42" spans="1:15" ht="11.25" customHeight="1">
      <c r="A42" s="9"/>
      <c r="B42" s="222"/>
      <c r="C42" s="38"/>
      <c r="D42" s="38"/>
      <c r="E42" s="39"/>
      <c r="F42" s="40"/>
      <c r="G42" s="40"/>
      <c r="H42" s="41"/>
    </row>
    <row r="43" spans="1:15" ht="11.25" customHeight="1">
      <c r="A43" s="3" t="s">
        <v>42</v>
      </c>
      <c r="B43" s="225">
        <v>62.448118421052627</v>
      </c>
      <c r="C43" s="44">
        <v>9.9888888888888872</v>
      </c>
      <c r="D43" s="44">
        <v>9.7611111111111128</v>
      </c>
      <c r="E43" s="45">
        <v>8.0722222222222229</v>
      </c>
      <c r="F43" s="44">
        <v>6.6111111111111107</v>
      </c>
      <c r="G43" s="44">
        <v>6.5555555555555571</v>
      </c>
      <c r="H43" s="45">
        <v>4.4777777777777779</v>
      </c>
    </row>
    <row r="44" spans="1:15">
      <c r="A44" s="3" t="s">
        <v>43</v>
      </c>
      <c r="B44" s="225">
        <v>62.056783124999988</v>
      </c>
      <c r="C44" s="44">
        <v>10.886666666666667</v>
      </c>
      <c r="D44" s="44">
        <v>10.633333333333333</v>
      </c>
      <c r="E44" s="45">
        <v>8.7866666666666671</v>
      </c>
      <c r="F44" s="44">
        <v>7.0933333333333337</v>
      </c>
      <c r="G44" s="44">
        <v>7.0600000000000014</v>
      </c>
      <c r="H44" s="45">
        <v>4.7866666666666671</v>
      </c>
      <c r="I44" s="19">
        <f>COUNTIF(I8:I41,"EU")</f>
        <v>21</v>
      </c>
    </row>
    <row r="45" spans="1:15" ht="11.25" hidden="1" customHeight="1">
      <c r="A45" s="9"/>
      <c r="B45" s="222"/>
      <c r="C45" s="38"/>
      <c r="D45" s="38"/>
      <c r="E45" s="39"/>
      <c r="F45" s="40"/>
      <c r="G45" s="40"/>
      <c r="H45" s="41"/>
    </row>
    <row r="46" spans="1:15" ht="11.25" customHeight="1">
      <c r="A46" s="14" t="s">
        <v>44</v>
      </c>
      <c r="B46" s="223"/>
      <c r="C46" s="38"/>
      <c r="D46" s="38"/>
      <c r="E46" s="39"/>
      <c r="F46" s="40"/>
      <c r="G46" s="40"/>
      <c r="H46" s="41"/>
    </row>
    <row r="47" spans="1:15" ht="11.25" customHeight="1">
      <c r="A47" s="9" t="s">
        <v>45</v>
      </c>
      <c r="B47" s="222" t="s">
        <v>8</v>
      </c>
      <c r="C47" s="38" t="s">
        <v>8</v>
      </c>
      <c r="D47" s="38" t="s">
        <v>8</v>
      </c>
      <c r="E47" s="39" t="s">
        <v>8</v>
      </c>
      <c r="F47" s="38" t="s">
        <v>8</v>
      </c>
      <c r="G47" s="38" t="s">
        <v>8</v>
      </c>
      <c r="H47" s="39" t="s">
        <v>8</v>
      </c>
    </row>
    <row r="48" spans="1:15" ht="11.25" customHeight="1">
      <c r="A48" s="9" t="s">
        <v>46</v>
      </c>
      <c r="B48" s="222" t="s">
        <v>8</v>
      </c>
      <c r="C48" s="38" t="s">
        <v>8</v>
      </c>
      <c r="D48" s="38" t="s">
        <v>8</v>
      </c>
      <c r="E48" s="39" t="s">
        <v>8</v>
      </c>
      <c r="F48" s="38" t="s">
        <v>8</v>
      </c>
      <c r="G48" s="38" t="s">
        <v>8</v>
      </c>
      <c r="H48" s="39" t="s">
        <v>8</v>
      </c>
    </row>
    <row r="49" spans="1:8" ht="11.25" customHeight="1">
      <c r="A49" s="9" t="s">
        <v>47</v>
      </c>
      <c r="B49" s="222" t="s">
        <v>8</v>
      </c>
      <c r="C49" s="38" t="s">
        <v>8</v>
      </c>
      <c r="D49" s="38" t="s">
        <v>8</v>
      </c>
      <c r="E49" s="39" t="s">
        <v>8</v>
      </c>
      <c r="F49" s="38" t="s">
        <v>8</v>
      </c>
      <c r="G49" s="38" t="s">
        <v>8</v>
      </c>
      <c r="H49" s="39" t="s">
        <v>8</v>
      </c>
    </row>
    <row r="50" spans="1:8" ht="11.25" customHeight="1">
      <c r="A50" s="9" t="s">
        <v>48</v>
      </c>
      <c r="B50" s="222" t="s">
        <v>8</v>
      </c>
      <c r="C50" s="38" t="s">
        <v>8</v>
      </c>
      <c r="D50" s="38" t="s">
        <v>8</v>
      </c>
      <c r="E50" s="39" t="s">
        <v>8</v>
      </c>
      <c r="F50" s="38" t="s">
        <v>8</v>
      </c>
      <c r="G50" s="38" t="s">
        <v>8</v>
      </c>
      <c r="H50" s="39" t="s">
        <v>8</v>
      </c>
    </row>
    <row r="51" spans="1:8" ht="11.25" customHeight="1">
      <c r="A51" s="9" t="s">
        <v>49</v>
      </c>
      <c r="B51" s="222" t="s">
        <v>8</v>
      </c>
      <c r="C51" s="38" t="s">
        <v>8</v>
      </c>
      <c r="D51" s="38" t="s">
        <v>8</v>
      </c>
      <c r="E51" s="39" t="s">
        <v>8</v>
      </c>
      <c r="F51" s="38" t="s">
        <v>8</v>
      </c>
      <c r="G51" s="38" t="s">
        <v>8</v>
      </c>
      <c r="H51" s="39" t="s">
        <v>8</v>
      </c>
    </row>
    <row r="52" spans="1:8">
      <c r="A52" s="9" t="s">
        <v>50</v>
      </c>
      <c r="B52" s="222">
        <v>61.453009999999999</v>
      </c>
      <c r="C52" s="17">
        <v>7</v>
      </c>
      <c r="D52" s="17">
        <v>7.6</v>
      </c>
      <c r="E52" s="18">
        <v>6.7</v>
      </c>
      <c r="F52" s="17">
        <v>0</v>
      </c>
      <c r="G52" s="17">
        <v>0.4</v>
      </c>
      <c r="H52" s="18">
        <v>-2</v>
      </c>
    </row>
    <row r="53" spans="1:8">
      <c r="A53" s="9" t="s">
        <v>51</v>
      </c>
      <c r="B53" s="222" t="s">
        <v>8</v>
      </c>
      <c r="C53" s="38" t="s">
        <v>8</v>
      </c>
      <c r="D53" s="38" t="s">
        <v>8</v>
      </c>
      <c r="E53" s="39" t="s">
        <v>8</v>
      </c>
      <c r="F53" s="38" t="s">
        <v>8</v>
      </c>
      <c r="G53" s="38" t="s">
        <v>8</v>
      </c>
      <c r="H53" s="39" t="s">
        <v>8</v>
      </c>
    </row>
    <row r="54" spans="1:8" ht="11.25" customHeight="1">
      <c r="A54" s="15" t="s">
        <v>52</v>
      </c>
      <c r="B54" s="224" t="s">
        <v>8</v>
      </c>
      <c r="C54" s="65" t="s">
        <v>8</v>
      </c>
      <c r="D54" s="65" t="s">
        <v>8</v>
      </c>
      <c r="E54" s="66" t="s">
        <v>8</v>
      </c>
      <c r="F54" s="65" t="s">
        <v>8</v>
      </c>
      <c r="G54" s="65" t="s">
        <v>8</v>
      </c>
      <c r="H54" s="66" t="s">
        <v>8</v>
      </c>
    </row>
    <row r="55" spans="1:8" ht="59.25" customHeight="1">
      <c r="A55" s="413" t="s">
        <v>353</v>
      </c>
      <c r="B55" s="413"/>
      <c r="C55" s="410"/>
      <c r="D55" s="410"/>
      <c r="E55" s="410"/>
      <c r="F55" s="410"/>
      <c r="G55" s="410"/>
      <c r="H55" s="410"/>
    </row>
    <row r="56" spans="1:8">
      <c r="A56" s="410"/>
      <c r="B56" s="410"/>
      <c r="C56" s="410"/>
      <c r="D56" s="410"/>
      <c r="E56" s="410"/>
      <c r="F56" s="410"/>
      <c r="G56" s="410"/>
      <c r="H56" s="410"/>
    </row>
    <row r="57" spans="1:8" ht="12" customHeight="1"/>
    <row r="58" spans="1:8" ht="11.25" customHeight="1"/>
  </sheetData>
  <mergeCells count="6">
    <mergeCell ref="A55:H55"/>
    <mergeCell ref="A56:H56"/>
    <mergeCell ref="A5:A6"/>
    <mergeCell ref="C5:E5"/>
    <mergeCell ref="F5:H5"/>
    <mergeCell ref="B5:B6"/>
  </mergeCells>
  <pageMargins left="0.70866141732283472" right="0.70866141732283472" top="0.74803149606299213" bottom="0.74803149606299213" header="0.31496062992125984" footer="0.31496062992125984"/>
  <pageSetup paperSize="9" scale="59" orientation="portrait" r:id="rId1"/>
</worksheet>
</file>

<file path=xl/worksheets/sheet5.xml><?xml version="1.0" encoding="utf-8"?>
<worksheet xmlns="http://schemas.openxmlformats.org/spreadsheetml/2006/main" xmlns:r="http://schemas.openxmlformats.org/officeDocument/2006/relationships">
  <sheetPr codeName="Sheet5">
    <tabColor rgb="FFFF0000"/>
  </sheetPr>
  <dimension ref="A1:J57"/>
  <sheetViews>
    <sheetView topLeftCell="A40" zoomScaleNormal="100" workbookViewId="0">
      <selection activeCell="B44" sqref="B44:I45"/>
    </sheetView>
  </sheetViews>
  <sheetFormatPr defaultRowHeight="12.75"/>
  <cols>
    <col min="1" max="1" width="23.28515625" customWidth="1"/>
    <col min="2" max="9" width="7.140625" style="63" customWidth="1"/>
  </cols>
  <sheetData>
    <row r="1" spans="1:10">
      <c r="A1" s="127" t="s">
        <v>151</v>
      </c>
      <c r="B1" s="56"/>
      <c r="C1" s="56"/>
      <c r="D1" s="56"/>
      <c r="E1" s="56"/>
      <c r="F1" s="56"/>
      <c r="G1" s="56"/>
      <c r="H1" s="56"/>
      <c r="I1" s="56"/>
    </row>
    <row r="2" spans="1:10">
      <c r="A2" s="420" t="s">
        <v>99</v>
      </c>
      <c r="B2" s="420"/>
      <c r="C2" s="420"/>
      <c r="D2" s="420"/>
      <c r="E2" s="420"/>
      <c r="F2" s="420"/>
      <c r="G2" s="420"/>
      <c r="H2" s="420"/>
      <c r="I2" s="420"/>
    </row>
    <row r="3" spans="1:10">
      <c r="A3" s="5"/>
      <c r="B3" s="56"/>
      <c r="C3" s="56"/>
      <c r="D3" s="56"/>
      <c r="E3" s="56"/>
      <c r="F3" s="56"/>
      <c r="G3" s="56"/>
      <c r="H3" s="56"/>
      <c r="I3" s="56"/>
    </row>
    <row r="4" spans="1:10">
      <c r="A4" s="5"/>
      <c r="B4" s="56"/>
      <c r="C4" s="56"/>
      <c r="D4" s="56"/>
      <c r="E4" s="56"/>
      <c r="F4" s="56"/>
      <c r="G4" s="56"/>
      <c r="H4" s="56"/>
      <c r="I4" s="56"/>
    </row>
    <row r="5" spans="1:10" ht="12.75" customHeight="1">
      <c r="A5" s="5"/>
      <c r="B5" s="421" t="s">
        <v>154</v>
      </c>
      <c r="C5" s="422"/>
      <c r="D5" s="422"/>
      <c r="E5" s="422"/>
      <c r="F5" s="422"/>
      <c r="G5" s="422"/>
      <c r="H5" s="422"/>
      <c r="I5" s="423"/>
    </row>
    <row r="6" spans="1:10">
      <c r="A6" s="5"/>
      <c r="B6" s="424" t="s">
        <v>152</v>
      </c>
      <c r="C6" s="425"/>
      <c r="D6" s="424" t="s">
        <v>56</v>
      </c>
      <c r="E6" s="425"/>
      <c r="F6" s="424" t="s">
        <v>57</v>
      </c>
      <c r="G6" s="425"/>
      <c r="H6" s="424" t="s">
        <v>58</v>
      </c>
      <c r="I6" s="425"/>
    </row>
    <row r="7" spans="1:10" ht="43.5" customHeight="1">
      <c r="A7" s="23"/>
      <c r="B7" s="57" t="s">
        <v>153</v>
      </c>
      <c r="C7" s="58" t="s">
        <v>60</v>
      </c>
      <c r="D7" s="57" t="s">
        <v>153</v>
      </c>
      <c r="E7" s="58" t="s">
        <v>60</v>
      </c>
      <c r="F7" s="57" t="s">
        <v>153</v>
      </c>
      <c r="G7" s="58" t="s">
        <v>60</v>
      </c>
      <c r="H7" s="57" t="s">
        <v>153</v>
      </c>
      <c r="I7" s="58" t="s">
        <v>60</v>
      </c>
    </row>
    <row r="8" spans="1:10" ht="13.5" customHeight="1">
      <c r="A8" s="6" t="s">
        <v>6</v>
      </c>
      <c r="B8" s="22"/>
      <c r="C8" s="7"/>
      <c r="D8" s="7"/>
      <c r="E8" s="7"/>
      <c r="F8" s="7"/>
      <c r="G8" s="7"/>
      <c r="H8" s="7"/>
      <c r="I8" s="8"/>
    </row>
    <row r="9" spans="1:10" ht="12.75" customHeight="1">
      <c r="A9" s="9" t="s">
        <v>7</v>
      </c>
      <c r="B9" s="21" t="s">
        <v>8</v>
      </c>
      <c r="C9" s="10" t="s">
        <v>8</v>
      </c>
      <c r="D9" s="12" t="s">
        <v>8</v>
      </c>
      <c r="E9" s="10" t="s">
        <v>8</v>
      </c>
      <c r="F9" s="12" t="s">
        <v>8</v>
      </c>
      <c r="G9" s="10" t="s">
        <v>8</v>
      </c>
      <c r="H9" s="12" t="s">
        <v>8</v>
      </c>
      <c r="I9" s="11" t="s">
        <v>8</v>
      </c>
    </row>
    <row r="10" spans="1:10" ht="13.5" customHeight="1">
      <c r="A10" s="9" t="s">
        <v>9</v>
      </c>
      <c r="B10" s="21">
        <v>43</v>
      </c>
      <c r="C10" s="24">
        <v>0.6</v>
      </c>
      <c r="D10" s="12">
        <v>44.9</v>
      </c>
      <c r="E10" s="24">
        <v>0.5</v>
      </c>
      <c r="F10" s="12">
        <v>48.1</v>
      </c>
      <c r="G10" s="24">
        <v>0.4</v>
      </c>
      <c r="H10" s="12">
        <v>52</v>
      </c>
      <c r="I10" s="25">
        <v>0.4</v>
      </c>
      <c r="J10" s="19"/>
    </row>
    <row r="11" spans="1:10">
      <c r="A11" s="26" t="s">
        <v>61</v>
      </c>
      <c r="B11" s="21">
        <v>45.5</v>
      </c>
      <c r="C11" s="24">
        <v>0.8</v>
      </c>
      <c r="D11" s="12">
        <v>46.6</v>
      </c>
      <c r="E11" s="24">
        <v>0.5</v>
      </c>
      <c r="F11" s="12">
        <v>47.6</v>
      </c>
      <c r="G11" s="24">
        <v>0.4</v>
      </c>
      <c r="H11" s="12">
        <v>49.8</v>
      </c>
      <c r="I11" s="25">
        <v>0.5</v>
      </c>
      <c r="J11" s="19"/>
    </row>
    <row r="12" spans="1:10">
      <c r="A12" s="26" t="s">
        <v>11</v>
      </c>
      <c r="B12" s="21" t="s">
        <v>8</v>
      </c>
      <c r="C12" s="24" t="s">
        <v>8</v>
      </c>
      <c r="D12" s="12" t="s">
        <v>8</v>
      </c>
      <c r="E12" s="24" t="s">
        <v>8</v>
      </c>
      <c r="F12" s="12" t="s">
        <v>8</v>
      </c>
      <c r="G12" s="24" t="s">
        <v>8</v>
      </c>
      <c r="H12" s="12" t="s">
        <v>8</v>
      </c>
      <c r="I12" s="25" t="s">
        <v>8</v>
      </c>
      <c r="J12" s="19"/>
    </row>
    <row r="13" spans="1:10">
      <c r="A13" s="9" t="s">
        <v>12</v>
      </c>
      <c r="B13" s="21">
        <v>49.8</v>
      </c>
      <c r="C13" s="24">
        <v>0.5</v>
      </c>
      <c r="D13" s="12">
        <v>52.8</v>
      </c>
      <c r="E13" s="24">
        <v>0.4</v>
      </c>
      <c r="F13" s="12">
        <v>56</v>
      </c>
      <c r="G13" s="24">
        <v>0.3</v>
      </c>
      <c r="H13" s="12">
        <v>58.4</v>
      </c>
      <c r="I13" s="25">
        <v>0.3</v>
      </c>
      <c r="J13" s="19"/>
    </row>
    <row r="14" spans="1:10">
      <c r="A14" s="9" t="s">
        <v>13</v>
      </c>
      <c r="B14" s="21">
        <v>43.6</v>
      </c>
      <c r="C14" s="24">
        <v>0.5</v>
      </c>
      <c r="D14" s="12">
        <v>44.7</v>
      </c>
      <c r="E14" s="24">
        <v>0.3</v>
      </c>
      <c r="F14" s="12">
        <v>46.4</v>
      </c>
      <c r="G14" s="24">
        <v>0.3</v>
      </c>
      <c r="H14" s="12">
        <v>49.1</v>
      </c>
      <c r="I14" s="25">
        <v>0.4</v>
      </c>
      <c r="J14" s="19"/>
    </row>
    <row r="15" spans="1:10">
      <c r="A15" s="9" t="s">
        <v>14</v>
      </c>
      <c r="B15" s="21">
        <v>44.8</v>
      </c>
      <c r="C15" s="24">
        <v>1.6</v>
      </c>
      <c r="D15" s="12">
        <v>45.6</v>
      </c>
      <c r="E15" s="24">
        <v>0.6</v>
      </c>
      <c r="F15" s="12">
        <v>46.5</v>
      </c>
      <c r="G15" s="24">
        <v>0.5</v>
      </c>
      <c r="H15" s="12">
        <v>50.2</v>
      </c>
      <c r="I15" s="25">
        <v>0.4</v>
      </c>
      <c r="J15" s="19"/>
    </row>
    <row r="16" spans="1:10">
      <c r="A16" s="9" t="s">
        <v>15</v>
      </c>
      <c r="B16" s="21">
        <v>45.5</v>
      </c>
      <c r="C16" s="24">
        <v>0.8</v>
      </c>
      <c r="D16" s="12">
        <v>48</v>
      </c>
      <c r="E16" s="24">
        <v>0.4</v>
      </c>
      <c r="F16" s="12">
        <v>50.5</v>
      </c>
      <c r="G16" s="24">
        <v>0.3</v>
      </c>
      <c r="H16" s="12">
        <v>53.6</v>
      </c>
      <c r="I16" s="25">
        <v>0.3</v>
      </c>
      <c r="J16" s="19"/>
    </row>
    <row r="17" spans="1:10">
      <c r="A17" s="9" t="s">
        <v>16</v>
      </c>
      <c r="B17" s="21">
        <v>40.799999999999997</v>
      </c>
      <c r="C17" s="24">
        <v>1.8</v>
      </c>
      <c r="D17" s="12">
        <v>43.5</v>
      </c>
      <c r="E17" s="24">
        <v>0.7</v>
      </c>
      <c r="F17" s="12">
        <v>45.6</v>
      </c>
      <c r="G17" s="24">
        <v>0.4</v>
      </c>
      <c r="H17" s="12">
        <v>49.8</v>
      </c>
      <c r="I17" s="25">
        <v>0.3</v>
      </c>
      <c r="J17" s="19"/>
    </row>
    <row r="18" spans="1:10">
      <c r="A18" s="9" t="s">
        <v>17</v>
      </c>
      <c r="B18" s="21" t="s">
        <v>8</v>
      </c>
      <c r="C18" s="24" t="s">
        <v>8</v>
      </c>
      <c r="D18" s="12" t="s">
        <v>8</v>
      </c>
      <c r="E18" s="24" t="s">
        <v>8</v>
      </c>
      <c r="F18" s="12" t="s">
        <v>8</v>
      </c>
      <c r="G18" s="24" t="s">
        <v>8</v>
      </c>
      <c r="H18" s="12" t="s">
        <v>8</v>
      </c>
      <c r="I18" s="25" t="s">
        <v>8</v>
      </c>
      <c r="J18" s="19"/>
    </row>
    <row r="19" spans="1:10">
      <c r="A19" s="9" t="s">
        <v>18</v>
      </c>
      <c r="B19" s="21" t="s">
        <v>8</v>
      </c>
      <c r="C19" s="24" t="s">
        <v>8</v>
      </c>
      <c r="D19" s="12" t="s">
        <v>8</v>
      </c>
      <c r="E19" s="24" t="s">
        <v>8</v>
      </c>
      <c r="F19" s="12" t="s">
        <v>8</v>
      </c>
      <c r="G19" s="24" t="s">
        <v>8</v>
      </c>
      <c r="H19" s="12" t="s">
        <v>8</v>
      </c>
      <c r="I19" s="25" t="s">
        <v>8</v>
      </c>
      <c r="J19" s="19"/>
    </row>
    <row r="20" spans="1:10">
      <c r="A20" s="9" t="s">
        <v>19</v>
      </c>
      <c r="B20" s="21">
        <v>44.9</v>
      </c>
      <c r="C20" s="24">
        <v>0.6</v>
      </c>
      <c r="D20" s="12">
        <v>47.8</v>
      </c>
      <c r="E20" s="24">
        <v>0.5</v>
      </c>
      <c r="F20" s="12">
        <v>50.9</v>
      </c>
      <c r="G20" s="24">
        <v>0.4</v>
      </c>
      <c r="H20" s="12">
        <v>53.9</v>
      </c>
      <c r="I20" s="25">
        <v>0.4</v>
      </c>
      <c r="J20" s="19"/>
    </row>
    <row r="21" spans="1:10">
      <c r="A21" s="9" t="s">
        <v>20</v>
      </c>
      <c r="B21" s="21" t="s">
        <v>8</v>
      </c>
      <c r="C21" s="24" t="s">
        <v>8</v>
      </c>
      <c r="D21" s="12" t="s">
        <v>8</v>
      </c>
      <c r="E21" s="24" t="s">
        <v>8</v>
      </c>
      <c r="F21" s="12" t="s">
        <v>8</v>
      </c>
      <c r="G21" s="24" t="s">
        <v>8</v>
      </c>
      <c r="H21" s="12" t="s">
        <v>8</v>
      </c>
      <c r="I21" s="25" t="s">
        <v>8</v>
      </c>
      <c r="J21" s="19"/>
    </row>
    <row r="22" spans="1:10">
      <c r="A22" s="9" t="s">
        <v>21</v>
      </c>
      <c r="B22" s="21" t="s">
        <v>8</v>
      </c>
      <c r="C22" s="24" t="s">
        <v>8</v>
      </c>
      <c r="D22" s="12" t="s">
        <v>8</v>
      </c>
      <c r="E22" s="24" t="s">
        <v>8</v>
      </c>
      <c r="F22" s="12" t="s">
        <v>8</v>
      </c>
      <c r="G22" s="24" t="s">
        <v>8</v>
      </c>
      <c r="H22" s="12" t="s">
        <v>8</v>
      </c>
      <c r="I22" s="25" t="s">
        <v>8</v>
      </c>
      <c r="J22" s="19"/>
    </row>
    <row r="23" spans="1:10">
      <c r="A23" s="9" t="s">
        <v>22</v>
      </c>
      <c r="B23" s="21">
        <v>44.9</v>
      </c>
      <c r="C23" s="24">
        <v>0.8</v>
      </c>
      <c r="D23" s="12">
        <v>48.1</v>
      </c>
      <c r="E23" s="24">
        <v>0.6</v>
      </c>
      <c r="F23" s="12">
        <v>50.3</v>
      </c>
      <c r="G23" s="24">
        <v>0.5</v>
      </c>
      <c r="H23" s="12">
        <v>53.9</v>
      </c>
      <c r="I23" s="25">
        <v>0.4</v>
      </c>
      <c r="J23" s="19"/>
    </row>
    <row r="24" spans="1:10">
      <c r="A24" s="9" t="s">
        <v>23</v>
      </c>
      <c r="B24" s="21" t="s">
        <v>8</v>
      </c>
      <c r="C24" s="24" t="s">
        <v>8</v>
      </c>
      <c r="D24" s="12" t="s">
        <v>8</v>
      </c>
      <c r="E24" s="24" t="s">
        <v>8</v>
      </c>
      <c r="F24" s="12" t="s">
        <v>8</v>
      </c>
      <c r="G24" s="24" t="s">
        <v>8</v>
      </c>
      <c r="H24" s="12" t="s">
        <v>8</v>
      </c>
      <c r="I24" s="25" t="s">
        <v>8</v>
      </c>
      <c r="J24" s="19"/>
    </row>
    <row r="25" spans="1:10">
      <c r="A25" s="9" t="s">
        <v>24</v>
      </c>
      <c r="B25" s="21">
        <v>45.4</v>
      </c>
      <c r="C25" s="24">
        <v>0.5</v>
      </c>
      <c r="D25" s="12">
        <v>46.9</v>
      </c>
      <c r="E25" s="24">
        <v>0.4</v>
      </c>
      <c r="F25" s="12">
        <v>48.8</v>
      </c>
      <c r="G25" s="24">
        <v>0.4</v>
      </c>
      <c r="H25" s="12">
        <v>51.5</v>
      </c>
      <c r="I25" s="25">
        <v>0.3</v>
      </c>
      <c r="J25" s="19"/>
    </row>
    <row r="26" spans="1:10">
      <c r="A26" s="9" t="s">
        <v>25</v>
      </c>
      <c r="B26" s="21" t="s">
        <v>8</v>
      </c>
      <c r="C26" s="24" t="s">
        <v>8</v>
      </c>
      <c r="D26" s="12" t="s">
        <v>8</v>
      </c>
      <c r="E26" s="24" t="s">
        <v>8</v>
      </c>
      <c r="F26" s="12" t="s">
        <v>8</v>
      </c>
      <c r="G26" s="24" t="s">
        <v>8</v>
      </c>
      <c r="H26" s="12" t="s">
        <v>8</v>
      </c>
      <c r="I26" s="25" t="s">
        <v>8</v>
      </c>
      <c r="J26" s="19"/>
    </row>
    <row r="27" spans="1:10">
      <c r="A27" s="9" t="s">
        <v>26</v>
      </c>
      <c r="B27" s="21">
        <v>40.299999999999997</v>
      </c>
      <c r="C27" s="24">
        <v>1.2</v>
      </c>
      <c r="D27" s="12">
        <v>44.8</v>
      </c>
      <c r="E27" s="24">
        <v>0.5</v>
      </c>
      <c r="F27" s="12">
        <v>48.3</v>
      </c>
      <c r="G27" s="24">
        <v>0.3</v>
      </c>
      <c r="H27" s="12">
        <v>51.3</v>
      </c>
      <c r="I27" s="25">
        <v>0.2</v>
      </c>
      <c r="J27" s="19"/>
    </row>
    <row r="28" spans="1:10">
      <c r="A28" s="9" t="s">
        <v>27</v>
      </c>
      <c r="B28" s="21">
        <v>49.6</v>
      </c>
      <c r="C28" s="24">
        <v>0.5</v>
      </c>
      <c r="D28" s="12">
        <v>51.5</v>
      </c>
      <c r="E28" s="24">
        <v>0.3</v>
      </c>
      <c r="F28" s="12">
        <v>52.6</v>
      </c>
      <c r="G28" s="24">
        <v>0.3</v>
      </c>
      <c r="H28" s="12">
        <v>53.8</v>
      </c>
      <c r="I28" s="25">
        <v>0.3</v>
      </c>
      <c r="J28" s="19"/>
    </row>
    <row r="29" spans="1:10">
      <c r="A29" s="27" t="s">
        <v>28</v>
      </c>
      <c r="B29" s="21">
        <v>48.3</v>
      </c>
      <c r="C29" s="24">
        <v>0.4</v>
      </c>
      <c r="D29" s="12">
        <v>51.6</v>
      </c>
      <c r="E29" s="24">
        <v>0.3</v>
      </c>
      <c r="F29" s="12">
        <v>55</v>
      </c>
      <c r="G29" s="24">
        <v>0.2</v>
      </c>
      <c r="H29" s="12">
        <v>58.4</v>
      </c>
      <c r="I29" s="25">
        <v>0.3</v>
      </c>
      <c r="J29" s="19"/>
    </row>
    <row r="30" spans="1:10">
      <c r="A30" s="9" t="s">
        <v>29</v>
      </c>
      <c r="B30" s="21">
        <v>44.6</v>
      </c>
      <c r="C30" s="24">
        <v>1.2</v>
      </c>
      <c r="D30" s="12">
        <v>45.9</v>
      </c>
      <c r="E30" s="24">
        <v>0.8</v>
      </c>
      <c r="F30" s="12">
        <v>47.7</v>
      </c>
      <c r="G30" s="24">
        <v>0.8</v>
      </c>
      <c r="H30" s="12">
        <v>49.2</v>
      </c>
      <c r="I30" s="25">
        <v>0.9</v>
      </c>
      <c r="J30" s="19"/>
    </row>
    <row r="31" spans="1:10">
      <c r="A31" s="9" t="s">
        <v>30</v>
      </c>
      <c r="B31" s="21">
        <v>45.6</v>
      </c>
      <c r="C31" s="24">
        <v>0.9</v>
      </c>
      <c r="D31" s="12">
        <v>48.2</v>
      </c>
      <c r="E31" s="24">
        <v>0.6</v>
      </c>
      <c r="F31" s="12">
        <v>51.5</v>
      </c>
      <c r="G31" s="24">
        <v>0.5</v>
      </c>
      <c r="H31" s="12">
        <v>56.1</v>
      </c>
      <c r="I31" s="25">
        <v>0.4</v>
      </c>
      <c r="J31" s="19"/>
    </row>
    <row r="32" spans="1:10">
      <c r="A32" s="9" t="s">
        <v>31</v>
      </c>
      <c r="B32" s="21">
        <v>45.5</v>
      </c>
      <c r="C32" s="24">
        <v>0.8</v>
      </c>
      <c r="D32" s="12">
        <v>48.7</v>
      </c>
      <c r="E32" s="24">
        <v>0.5</v>
      </c>
      <c r="F32" s="12">
        <v>51.4</v>
      </c>
      <c r="G32" s="24">
        <v>0.4</v>
      </c>
      <c r="H32" s="12">
        <v>55.7</v>
      </c>
      <c r="I32" s="25">
        <v>0.4</v>
      </c>
      <c r="J32" s="19"/>
    </row>
    <row r="33" spans="1:10">
      <c r="A33" s="9" t="s">
        <v>32</v>
      </c>
      <c r="B33" s="21">
        <v>44.3</v>
      </c>
      <c r="C33" s="24">
        <v>0.7</v>
      </c>
      <c r="D33" s="12">
        <v>46.8</v>
      </c>
      <c r="E33" s="24">
        <v>0.4</v>
      </c>
      <c r="F33" s="12">
        <v>48.9</v>
      </c>
      <c r="G33" s="24">
        <v>0.3</v>
      </c>
      <c r="H33" s="12">
        <v>52.5</v>
      </c>
      <c r="I33" s="25">
        <v>0.4</v>
      </c>
      <c r="J33" s="19"/>
    </row>
    <row r="34" spans="1:10">
      <c r="A34" s="9" t="s">
        <v>33</v>
      </c>
      <c r="B34" s="21" t="s">
        <v>8</v>
      </c>
      <c r="C34" s="24" t="s">
        <v>8</v>
      </c>
      <c r="D34" s="12" t="s">
        <v>8</v>
      </c>
      <c r="E34" s="24" t="s">
        <v>8</v>
      </c>
      <c r="F34" s="12" t="s">
        <v>8</v>
      </c>
      <c r="G34" s="24" t="s">
        <v>8</v>
      </c>
      <c r="H34" s="12" t="s">
        <v>8</v>
      </c>
      <c r="I34" s="25" t="s">
        <v>8</v>
      </c>
      <c r="J34" s="19"/>
    </row>
    <row r="35" spans="1:10">
      <c r="A35" s="9" t="s">
        <v>34</v>
      </c>
      <c r="B35" s="21">
        <v>45.5</v>
      </c>
      <c r="C35" s="24">
        <v>0.8</v>
      </c>
      <c r="D35" s="12">
        <v>46.5</v>
      </c>
      <c r="E35" s="24">
        <v>0.4</v>
      </c>
      <c r="F35" s="12">
        <v>47.9</v>
      </c>
      <c r="G35" s="24">
        <v>0.4</v>
      </c>
      <c r="H35" s="12">
        <v>50.8</v>
      </c>
      <c r="I35" s="25">
        <v>0.4</v>
      </c>
      <c r="J35" s="19"/>
    </row>
    <row r="36" spans="1:10">
      <c r="A36" s="9" t="s">
        <v>35</v>
      </c>
      <c r="B36" s="21">
        <v>44.4</v>
      </c>
      <c r="C36" s="24">
        <v>0.7</v>
      </c>
      <c r="D36" s="12">
        <v>46.6</v>
      </c>
      <c r="E36" s="24">
        <v>0.4</v>
      </c>
      <c r="F36" s="12">
        <v>49.7</v>
      </c>
      <c r="G36" s="24">
        <v>0.3</v>
      </c>
      <c r="H36" s="12">
        <v>52.5</v>
      </c>
      <c r="I36" s="25">
        <v>0.4</v>
      </c>
      <c r="J36" s="19"/>
    </row>
    <row r="37" spans="1:10">
      <c r="A37" s="9" t="s">
        <v>36</v>
      </c>
      <c r="B37" s="21">
        <v>46.1</v>
      </c>
      <c r="C37" s="24">
        <v>0.7</v>
      </c>
      <c r="D37" s="12">
        <v>48.3</v>
      </c>
      <c r="E37" s="24">
        <v>0.4</v>
      </c>
      <c r="F37" s="12">
        <v>51</v>
      </c>
      <c r="G37" s="24">
        <v>0.4</v>
      </c>
      <c r="H37" s="12">
        <v>53.6</v>
      </c>
      <c r="I37" s="25">
        <v>0.4</v>
      </c>
      <c r="J37" s="19"/>
    </row>
    <row r="38" spans="1:10">
      <c r="A38" s="9" t="s">
        <v>37</v>
      </c>
      <c r="B38" s="21">
        <v>44.9</v>
      </c>
      <c r="C38" s="24">
        <v>1</v>
      </c>
      <c r="D38" s="12">
        <v>47.7</v>
      </c>
      <c r="E38" s="24">
        <v>0.5</v>
      </c>
      <c r="F38" s="12">
        <v>51.2</v>
      </c>
      <c r="G38" s="24">
        <v>0.5</v>
      </c>
      <c r="H38" s="12">
        <v>56</v>
      </c>
      <c r="I38" s="25">
        <v>0.4</v>
      </c>
      <c r="J38" s="19"/>
    </row>
    <row r="39" spans="1:10">
      <c r="A39" s="9" t="s">
        <v>38</v>
      </c>
      <c r="B39" s="21">
        <v>42.8</v>
      </c>
      <c r="C39" s="24">
        <v>1.2</v>
      </c>
      <c r="D39" s="12">
        <v>45.6</v>
      </c>
      <c r="E39" s="24">
        <v>0.7</v>
      </c>
      <c r="F39" s="12">
        <v>48.5</v>
      </c>
      <c r="G39" s="24">
        <v>0.5</v>
      </c>
      <c r="H39" s="12">
        <v>52.2</v>
      </c>
      <c r="I39" s="25">
        <v>0.3</v>
      </c>
      <c r="J39" s="19"/>
    </row>
    <row r="40" spans="1:10">
      <c r="A40" s="9" t="s">
        <v>39</v>
      </c>
      <c r="B40" s="21" t="s">
        <v>8</v>
      </c>
      <c r="C40" s="24" t="s">
        <v>8</v>
      </c>
      <c r="D40" s="12" t="s">
        <v>8</v>
      </c>
      <c r="E40" s="24" t="s">
        <v>8</v>
      </c>
      <c r="F40" s="12" t="s">
        <v>8</v>
      </c>
      <c r="G40" s="24" t="s">
        <v>8</v>
      </c>
      <c r="H40" s="12" t="s">
        <v>8</v>
      </c>
      <c r="I40" s="25" t="s">
        <v>8</v>
      </c>
      <c r="J40" s="19"/>
    </row>
    <row r="41" spans="1:10">
      <c r="A41" s="9" t="s">
        <v>62</v>
      </c>
      <c r="B41" s="21">
        <v>44.1</v>
      </c>
      <c r="C41" s="24">
        <v>0.6</v>
      </c>
      <c r="D41" s="12">
        <v>46.4</v>
      </c>
      <c r="E41" s="24">
        <v>0.6</v>
      </c>
      <c r="F41" s="12">
        <v>48.7</v>
      </c>
      <c r="G41" s="24">
        <v>0.6</v>
      </c>
      <c r="H41" s="12">
        <v>54.3</v>
      </c>
      <c r="I41" s="25">
        <v>0.5</v>
      </c>
      <c r="J41" s="19"/>
    </row>
    <row r="42" spans="1:10">
      <c r="A42" s="9" t="s">
        <v>41</v>
      </c>
      <c r="B42" s="21" t="s">
        <v>8</v>
      </c>
      <c r="C42" s="24" t="s">
        <v>8</v>
      </c>
      <c r="D42" s="12" t="s">
        <v>8</v>
      </c>
      <c r="E42" s="24" t="s">
        <v>8</v>
      </c>
      <c r="F42" s="12" t="s">
        <v>8</v>
      </c>
      <c r="G42" s="24" t="s">
        <v>8</v>
      </c>
      <c r="H42" s="12" t="s">
        <v>8</v>
      </c>
      <c r="I42" s="25" t="s">
        <v>8</v>
      </c>
    </row>
    <row r="43" spans="1:10">
      <c r="A43" s="9"/>
      <c r="B43" s="21"/>
      <c r="C43" s="12"/>
      <c r="D43" s="12"/>
      <c r="E43" s="12"/>
      <c r="F43" s="12"/>
      <c r="G43" s="12"/>
      <c r="H43" s="12"/>
      <c r="I43" s="13"/>
    </row>
    <row r="44" spans="1:10">
      <c r="A44" s="3" t="s">
        <v>63</v>
      </c>
      <c r="B44" s="59">
        <v>45</v>
      </c>
      <c r="C44" s="60">
        <v>0.2</v>
      </c>
      <c r="D44" s="61">
        <v>47.3</v>
      </c>
      <c r="E44" s="60">
        <v>0.1</v>
      </c>
      <c r="F44" s="61">
        <v>49.6</v>
      </c>
      <c r="G44" s="60">
        <v>0.1</v>
      </c>
      <c r="H44" s="61">
        <v>52.9</v>
      </c>
      <c r="I44" s="62">
        <v>0.1</v>
      </c>
    </row>
    <row r="45" spans="1:10">
      <c r="A45" s="3" t="s">
        <v>43</v>
      </c>
      <c r="B45" s="59">
        <v>44.817647058823525</v>
      </c>
      <c r="C45" s="60" t="s">
        <v>8</v>
      </c>
      <c r="D45" s="61">
        <v>46.811764705882354</v>
      </c>
      <c r="E45" s="60" t="s">
        <v>8</v>
      </c>
      <c r="F45" s="61">
        <v>48.964705882352945</v>
      </c>
      <c r="G45" s="60" t="s">
        <v>8</v>
      </c>
      <c r="H45" s="61">
        <v>52.147058823529406</v>
      </c>
      <c r="I45" s="62" t="s">
        <v>8</v>
      </c>
    </row>
    <row r="46" spans="1:10">
      <c r="A46" s="14" t="s">
        <v>44</v>
      </c>
      <c r="B46" s="21"/>
      <c r="C46" s="24"/>
      <c r="D46" s="12"/>
      <c r="E46" s="24"/>
      <c r="F46" s="12"/>
      <c r="G46" s="24"/>
      <c r="H46" s="12"/>
      <c r="I46" s="25"/>
    </row>
    <row r="47" spans="1:10">
      <c r="A47" s="9" t="s">
        <v>45</v>
      </c>
      <c r="B47" s="20" t="s">
        <v>8</v>
      </c>
      <c r="C47" s="10" t="s">
        <v>8</v>
      </c>
      <c r="D47" s="10" t="s">
        <v>8</v>
      </c>
      <c r="E47" s="10" t="s">
        <v>8</v>
      </c>
      <c r="F47" s="10" t="s">
        <v>8</v>
      </c>
      <c r="G47" s="10" t="s">
        <v>8</v>
      </c>
      <c r="H47" s="10" t="s">
        <v>8</v>
      </c>
      <c r="I47" s="11" t="s">
        <v>8</v>
      </c>
    </row>
    <row r="48" spans="1:10">
      <c r="A48" s="9" t="s">
        <v>46</v>
      </c>
      <c r="B48" s="20" t="s">
        <v>8</v>
      </c>
      <c r="C48" s="10" t="s">
        <v>8</v>
      </c>
      <c r="D48" s="10" t="s">
        <v>8</v>
      </c>
      <c r="E48" s="10" t="s">
        <v>8</v>
      </c>
      <c r="F48" s="10" t="s">
        <v>8</v>
      </c>
      <c r="G48" s="10" t="s">
        <v>8</v>
      </c>
      <c r="H48" s="10" t="s">
        <v>8</v>
      </c>
      <c r="I48" s="11" t="s">
        <v>8</v>
      </c>
    </row>
    <row r="49" spans="1:9">
      <c r="A49" s="9" t="s">
        <v>47</v>
      </c>
      <c r="B49" s="20" t="s">
        <v>8</v>
      </c>
      <c r="C49" s="10" t="s">
        <v>8</v>
      </c>
      <c r="D49" s="10" t="s">
        <v>8</v>
      </c>
      <c r="E49" s="10" t="s">
        <v>8</v>
      </c>
      <c r="F49" s="10" t="s">
        <v>8</v>
      </c>
      <c r="G49" s="10" t="s">
        <v>8</v>
      </c>
      <c r="H49" s="10" t="s">
        <v>8</v>
      </c>
      <c r="I49" s="11" t="s">
        <v>8</v>
      </c>
    </row>
    <row r="50" spans="1:9">
      <c r="A50" s="9" t="s">
        <v>48</v>
      </c>
      <c r="B50" s="20" t="s">
        <v>8</v>
      </c>
      <c r="C50" s="10" t="s">
        <v>8</v>
      </c>
      <c r="D50" s="10" t="s">
        <v>8</v>
      </c>
      <c r="E50" s="10" t="s">
        <v>8</v>
      </c>
      <c r="F50" s="10" t="s">
        <v>8</v>
      </c>
      <c r="G50" s="10" t="s">
        <v>8</v>
      </c>
      <c r="H50" s="10" t="s">
        <v>8</v>
      </c>
      <c r="I50" s="11" t="s">
        <v>8</v>
      </c>
    </row>
    <row r="51" spans="1:9">
      <c r="A51" s="9" t="s">
        <v>49</v>
      </c>
      <c r="B51" s="21">
        <v>48.15</v>
      </c>
      <c r="C51" s="24">
        <v>0.3</v>
      </c>
      <c r="D51" s="12">
        <v>50.06</v>
      </c>
      <c r="E51" s="24">
        <v>0.3</v>
      </c>
      <c r="F51" s="12">
        <v>52.62</v>
      </c>
      <c r="G51" s="24">
        <v>0.3</v>
      </c>
      <c r="H51" s="12">
        <v>55.31</v>
      </c>
      <c r="I51" s="25">
        <v>0.5</v>
      </c>
    </row>
    <row r="52" spans="1:9">
      <c r="A52" s="9" t="s">
        <v>50</v>
      </c>
      <c r="B52" s="21">
        <v>45.6</v>
      </c>
      <c r="C52" s="24">
        <v>0.5</v>
      </c>
      <c r="D52" s="12">
        <v>46.9</v>
      </c>
      <c r="E52" s="24">
        <v>0.3</v>
      </c>
      <c r="F52" s="12">
        <v>48.5</v>
      </c>
      <c r="G52" s="24">
        <v>0.3</v>
      </c>
      <c r="H52" s="12">
        <v>50.6</v>
      </c>
      <c r="I52" s="25">
        <v>0.4</v>
      </c>
    </row>
    <row r="53" spans="1:9">
      <c r="A53" s="9" t="s">
        <v>51</v>
      </c>
      <c r="B53" s="20" t="s">
        <v>8</v>
      </c>
      <c r="C53" s="10" t="s">
        <v>8</v>
      </c>
      <c r="D53" s="10" t="s">
        <v>8</v>
      </c>
      <c r="E53" s="10" t="s">
        <v>8</v>
      </c>
      <c r="F53" s="10" t="s">
        <v>8</v>
      </c>
      <c r="G53" s="10" t="s">
        <v>8</v>
      </c>
      <c r="H53" s="10" t="s">
        <v>8</v>
      </c>
      <c r="I53" s="11" t="s">
        <v>8</v>
      </c>
    </row>
    <row r="54" spans="1:9">
      <c r="A54" s="15" t="s">
        <v>52</v>
      </c>
      <c r="B54" s="20" t="s">
        <v>8</v>
      </c>
      <c r="C54" s="10" t="s">
        <v>8</v>
      </c>
      <c r="D54" s="10" t="s">
        <v>8</v>
      </c>
      <c r="E54" s="10" t="s">
        <v>8</v>
      </c>
      <c r="F54" s="10" t="s">
        <v>8</v>
      </c>
      <c r="G54" s="10" t="s">
        <v>8</v>
      </c>
      <c r="H54" s="10" t="s">
        <v>8</v>
      </c>
      <c r="I54" s="11" t="s">
        <v>8</v>
      </c>
    </row>
    <row r="55" spans="1:9" ht="154.5" customHeight="1">
      <c r="A55" s="412" t="s">
        <v>351</v>
      </c>
      <c r="B55" s="412"/>
      <c r="C55" s="412"/>
      <c r="D55" s="412"/>
      <c r="E55" s="412"/>
      <c r="F55" s="412"/>
      <c r="G55" s="412"/>
      <c r="H55" s="412"/>
      <c r="I55" s="412"/>
    </row>
    <row r="56" spans="1:9">
      <c r="A56" s="410"/>
      <c r="B56" s="410"/>
      <c r="C56" s="410"/>
      <c r="D56" s="410"/>
      <c r="E56" s="410"/>
      <c r="F56" s="410"/>
      <c r="G56" s="410"/>
      <c r="H56" s="410"/>
      <c r="I56" s="410"/>
    </row>
    <row r="57" spans="1:9">
      <c r="A57" s="5"/>
      <c r="B57" s="56"/>
      <c r="C57" s="56"/>
      <c r="D57" s="56"/>
      <c r="E57" s="56"/>
      <c r="F57" s="56"/>
      <c r="G57" s="56"/>
      <c r="H57" s="56"/>
      <c r="I57" s="56"/>
    </row>
  </sheetData>
  <mergeCells count="8">
    <mergeCell ref="A55:I55"/>
    <mergeCell ref="A56:I56"/>
    <mergeCell ref="A2:I2"/>
    <mergeCell ref="B5:I5"/>
    <mergeCell ref="B6:C6"/>
    <mergeCell ref="D6:E6"/>
    <mergeCell ref="F6:G6"/>
    <mergeCell ref="H6:I6"/>
  </mergeCells>
  <pageMargins left="0.7" right="0.7" top="0.75" bottom="0.75" header="0.3" footer="0.3"/>
  <pageSetup paperSize="9" scale="80" orientation="portrait" r:id="rId1"/>
</worksheet>
</file>

<file path=xl/worksheets/sheet6.xml><?xml version="1.0" encoding="utf-8"?>
<worksheet xmlns="http://schemas.openxmlformats.org/spreadsheetml/2006/main" xmlns:r="http://schemas.openxmlformats.org/officeDocument/2006/relationships">
  <sheetPr codeName="Sheet6">
    <tabColor rgb="FF00B050"/>
  </sheetPr>
  <dimension ref="A1:N58"/>
  <sheetViews>
    <sheetView topLeftCell="A43" zoomScaleNormal="100" workbookViewId="0">
      <selection activeCell="B44" sqref="B44:M45"/>
    </sheetView>
  </sheetViews>
  <sheetFormatPr defaultRowHeight="12.75"/>
  <cols>
    <col min="1" max="1" width="19.7109375" customWidth="1"/>
    <col min="2" max="13" width="6.5703125" customWidth="1"/>
    <col min="14" max="14" width="2.85546875" hidden="1" customWidth="1"/>
  </cols>
  <sheetData>
    <row r="1" spans="1:14" ht="31.5" customHeight="1">
      <c r="A1" s="426" t="s">
        <v>150</v>
      </c>
      <c r="B1" s="426"/>
      <c r="C1" s="426"/>
      <c r="D1" s="426"/>
      <c r="E1" s="426"/>
      <c r="F1" s="426"/>
      <c r="G1" s="426"/>
      <c r="H1" s="426"/>
      <c r="I1" s="426"/>
      <c r="J1" s="426"/>
      <c r="K1" s="426"/>
      <c r="L1" s="426"/>
      <c r="M1" s="426"/>
    </row>
    <row r="2" spans="1:14">
      <c r="A2" s="1" t="s">
        <v>0</v>
      </c>
      <c r="C2" s="4"/>
      <c r="D2" s="4"/>
      <c r="E2" s="4"/>
      <c r="F2" s="4"/>
      <c r="G2" s="4"/>
      <c r="H2" s="4"/>
      <c r="I2" s="4"/>
      <c r="J2" s="4"/>
      <c r="K2" s="4"/>
      <c r="L2" s="4"/>
      <c r="M2" s="4"/>
    </row>
    <row r="3" spans="1:14">
      <c r="A3" s="5"/>
      <c r="B3" s="4"/>
      <c r="C3" s="4"/>
      <c r="D3" s="4"/>
      <c r="E3" s="4"/>
      <c r="F3" s="4"/>
      <c r="G3" s="4"/>
      <c r="H3" s="4"/>
      <c r="I3" s="4"/>
      <c r="J3" s="4"/>
      <c r="K3" s="4"/>
      <c r="L3" s="4"/>
      <c r="M3" s="4"/>
    </row>
    <row r="4" spans="1:14">
      <c r="A4" s="1"/>
      <c r="B4" s="28"/>
      <c r="C4" s="28"/>
      <c r="D4" s="28"/>
      <c r="E4" s="28"/>
      <c r="F4" s="28"/>
      <c r="G4" s="28"/>
      <c r="H4" s="28"/>
      <c r="I4" s="28"/>
      <c r="J4" s="28"/>
      <c r="K4" s="28"/>
      <c r="L4" s="28"/>
      <c r="M4" s="28"/>
    </row>
    <row r="5" spans="1:14" ht="12.75" customHeight="1">
      <c r="A5" s="5"/>
      <c r="B5" s="427" t="s">
        <v>55</v>
      </c>
      <c r="C5" s="428"/>
      <c r="D5" s="428"/>
      <c r="E5" s="428"/>
      <c r="F5" s="428"/>
      <c r="G5" s="429"/>
      <c r="H5" s="427" t="s">
        <v>54</v>
      </c>
      <c r="I5" s="428"/>
      <c r="J5" s="428"/>
      <c r="K5" s="428"/>
      <c r="L5" s="428"/>
      <c r="M5" s="429"/>
    </row>
    <row r="6" spans="1:14" ht="38.25" customHeight="1">
      <c r="A6" s="401"/>
      <c r="B6" s="430" t="s">
        <v>1</v>
      </c>
      <c r="C6" s="431"/>
      <c r="D6" s="432"/>
      <c r="E6" s="430" t="s">
        <v>2</v>
      </c>
      <c r="F6" s="431"/>
      <c r="G6" s="432"/>
      <c r="H6" s="430" t="s">
        <v>1</v>
      </c>
      <c r="I6" s="431"/>
      <c r="J6" s="432"/>
      <c r="K6" s="430" t="s">
        <v>2</v>
      </c>
      <c r="L6" s="431"/>
      <c r="M6" s="432"/>
    </row>
    <row r="7" spans="1:14" ht="61.5" customHeight="1">
      <c r="A7" s="414"/>
      <c r="B7" s="2" t="s">
        <v>3</v>
      </c>
      <c r="C7" s="2" t="s">
        <v>4</v>
      </c>
      <c r="D7" s="2" t="s">
        <v>5</v>
      </c>
      <c r="E7" s="2" t="s">
        <v>3</v>
      </c>
      <c r="F7" s="2" t="s">
        <v>4</v>
      </c>
      <c r="G7" s="2" t="s">
        <v>5</v>
      </c>
      <c r="H7" s="2" t="s">
        <v>3</v>
      </c>
      <c r="I7" s="2" t="s">
        <v>4</v>
      </c>
      <c r="J7" s="2" t="s">
        <v>5</v>
      </c>
      <c r="K7" s="2" t="s">
        <v>3</v>
      </c>
      <c r="L7" s="2" t="s">
        <v>4</v>
      </c>
      <c r="M7" s="2" t="s">
        <v>5</v>
      </c>
    </row>
    <row r="8" spans="1:14">
      <c r="A8" s="6" t="s">
        <v>6</v>
      </c>
      <c r="B8" s="47"/>
      <c r="C8" s="47"/>
      <c r="D8" s="48"/>
      <c r="E8" s="47"/>
      <c r="F8" s="47"/>
      <c r="G8" s="48"/>
      <c r="H8" s="49"/>
      <c r="I8" s="47"/>
      <c r="J8" s="48"/>
      <c r="K8" s="49"/>
      <c r="L8" s="47"/>
      <c r="M8" s="48"/>
    </row>
    <row r="9" spans="1:14">
      <c r="A9" s="9" t="s">
        <v>7</v>
      </c>
      <c r="B9" s="12" t="s">
        <v>8</v>
      </c>
      <c r="C9" s="12" t="s">
        <v>8</v>
      </c>
      <c r="D9" s="13" t="s">
        <v>8</v>
      </c>
      <c r="E9" s="12" t="s">
        <v>8</v>
      </c>
      <c r="F9" s="12" t="s">
        <v>8</v>
      </c>
      <c r="G9" s="13" t="s">
        <v>8</v>
      </c>
      <c r="H9" s="21" t="s">
        <v>8</v>
      </c>
      <c r="I9" s="12" t="s">
        <v>8</v>
      </c>
      <c r="J9" s="13" t="s">
        <v>8</v>
      </c>
      <c r="K9" s="21" t="s">
        <v>8</v>
      </c>
      <c r="L9" s="12" t="s">
        <v>8</v>
      </c>
      <c r="M9" s="13" t="s">
        <v>8</v>
      </c>
    </row>
    <row r="10" spans="1:14">
      <c r="A10" s="9" t="s">
        <v>9</v>
      </c>
      <c r="B10" s="12" t="s">
        <v>8</v>
      </c>
      <c r="C10" s="12" t="s">
        <v>8</v>
      </c>
      <c r="D10" s="13" t="s">
        <v>8</v>
      </c>
      <c r="E10" s="12" t="s">
        <v>8</v>
      </c>
      <c r="F10" s="12" t="s">
        <v>8</v>
      </c>
      <c r="G10" s="13" t="s">
        <v>8</v>
      </c>
      <c r="H10" s="21" t="s">
        <v>8</v>
      </c>
      <c r="I10" s="12" t="s">
        <v>8</v>
      </c>
      <c r="J10" s="13" t="s">
        <v>8</v>
      </c>
      <c r="K10" s="21" t="s">
        <v>8</v>
      </c>
      <c r="L10" s="12" t="s">
        <v>8</v>
      </c>
      <c r="M10" s="13" t="s">
        <v>8</v>
      </c>
      <c r="N10" s="19" t="s">
        <v>64</v>
      </c>
    </row>
    <row r="11" spans="1:14">
      <c r="A11" s="9" t="s">
        <v>10</v>
      </c>
      <c r="B11" s="12">
        <v>3.5</v>
      </c>
      <c r="C11" s="12">
        <v>4.2</v>
      </c>
      <c r="D11" s="13">
        <v>3.4</v>
      </c>
      <c r="E11" s="12">
        <v>2.8</v>
      </c>
      <c r="F11" s="12">
        <v>2.6</v>
      </c>
      <c r="G11" s="13">
        <v>2.6</v>
      </c>
      <c r="H11" s="21">
        <v>4.5999999999999996</v>
      </c>
      <c r="I11" s="12">
        <v>4.8</v>
      </c>
      <c r="J11" s="13">
        <v>0.4</v>
      </c>
      <c r="K11" s="21">
        <v>4.2</v>
      </c>
      <c r="L11" s="12">
        <v>4.0999999999999996</v>
      </c>
      <c r="M11" s="13">
        <v>1.2</v>
      </c>
      <c r="N11" s="19" t="s">
        <v>64</v>
      </c>
    </row>
    <row r="12" spans="1:14">
      <c r="A12" s="9" t="s">
        <v>11</v>
      </c>
      <c r="B12" s="233">
        <v>8.9</v>
      </c>
      <c r="C12" s="233">
        <v>12.1</v>
      </c>
      <c r="D12" s="234">
        <v>9.9</v>
      </c>
      <c r="E12" s="233">
        <v>6.1</v>
      </c>
      <c r="F12" s="233">
        <v>7.8</v>
      </c>
      <c r="G12" s="234">
        <v>5.7</v>
      </c>
      <c r="H12" s="235">
        <v>5.7</v>
      </c>
      <c r="I12" s="233">
        <v>5.8999999999999995</v>
      </c>
      <c r="J12" s="234">
        <v>3.4000000000000004</v>
      </c>
      <c r="K12" s="235">
        <v>5.2</v>
      </c>
      <c r="L12" s="233">
        <v>5.2</v>
      </c>
      <c r="M12" s="234">
        <v>3</v>
      </c>
      <c r="N12" s="19"/>
    </row>
    <row r="13" spans="1:14">
      <c r="A13" s="9" t="s">
        <v>12</v>
      </c>
      <c r="B13" s="12" t="s">
        <v>8</v>
      </c>
      <c r="C13" s="12" t="s">
        <v>8</v>
      </c>
      <c r="D13" s="13" t="s">
        <v>8</v>
      </c>
      <c r="E13" s="12" t="s">
        <v>8</v>
      </c>
      <c r="F13" s="12" t="s">
        <v>8</v>
      </c>
      <c r="G13" s="13" t="s">
        <v>8</v>
      </c>
      <c r="H13" s="21" t="s">
        <v>8</v>
      </c>
      <c r="I13" s="12" t="s">
        <v>8</v>
      </c>
      <c r="J13" s="13" t="s">
        <v>8</v>
      </c>
      <c r="K13" s="21" t="s">
        <v>8</v>
      </c>
      <c r="L13" s="12" t="s">
        <v>8</v>
      </c>
      <c r="M13" s="13" t="s">
        <v>8</v>
      </c>
      <c r="N13" s="19"/>
    </row>
    <row r="14" spans="1:14">
      <c r="A14" s="9" t="s">
        <v>13</v>
      </c>
      <c r="B14" s="55">
        <v>21.7</v>
      </c>
      <c r="C14" s="55">
        <v>23.9</v>
      </c>
      <c r="D14" s="53">
        <v>22.1</v>
      </c>
      <c r="E14" s="55">
        <v>13.7</v>
      </c>
      <c r="F14" s="55">
        <v>14.6</v>
      </c>
      <c r="G14" s="53">
        <v>12.6</v>
      </c>
      <c r="H14" s="54">
        <v>21.3</v>
      </c>
      <c r="I14" s="55">
        <v>21.2</v>
      </c>
      <c r="J14" s="53">
        <v>15.6</v>
      </c>
      <c r="K14" s="54">
        <v>11.6</v>
      </c>
      <c r="L14" s="55">
        <v>10.7</v>
      </c>
      <c r="M14" s="13">
        <v>7.2</v>
      </c>
      <c r="N14" s="19" t="s">
        <v>64</v>
      </c>
    </row>
    <row r="15" spans="1:14">
      <c r="A15" s="9" t="s">
        <v>14</v>
      </c>
      <c r="B15" s="12">
        <v>0.1</v>
      </c>
      <c r="C15" s="12">
        <v>1.9</v>
      </c>
      <c r="D15" s="13">
        <v>1.5</v>
      </c>
      <c r="E15" s="12">
        <v>2</v>
      </c>
      <c r="F15" s="12">
        <v>2.1</v>
      </c>
      <c r="G15" s="13">
        <v>1.5</v>
      </c>
      <c r="H15" s="21">
        <v>2.4</v>
      </c>
      <c r="I15" s="12">
        <v>3.1</v>
      </c>
      <c r="J15" s="13">
        <v>1.6</v>
      </c>
      <c r="K15" s="21">
        <v>2.5</v>
      </c>
      <c r="L15" s="12">
        <v>2.7</v>
      </c>
      <c r="M15" s="13">
        <v>0.3</v>
      </c>
      <c r="N15" s="19" t="s">
        <v>64</v>
      </c>
    </row>
    <row r="16" spans="1:14">
      <c r="A16" s="9" t="s">
        <v>15</v>
      </c>
      <c r="B16" s="55">
        <v>14.4</v>
      </c>
      <c r="C16" s="55">
        <v>12.5</v>
      </c>
      <c r="D16" s="53">
        <v>10.7</v>
      </c>
      <c r="E16" s="55">
        <v>18.100000000000001</v>
      </c>
      <c r="F16" s="55">
        <v>17.399999999999999</v>
      </c>
      <c r="G16" s="53">
        <v>13.2</v>
      </c>
      <c r="H16" s="21">
        <v>5.3</v>
      </c>
      <c r="I16" s="12">
        <v>4.7</v>
      </c>
      <c r="J16" s="13">
        <v>0.2</v>
      </c>
      <c r="K16" s="54">
        <v>23</v>
      </c>
      <c r="L16" s="55">
        <v>21.9</v>
      </c>
      <c r="M16" s="53">
        <v>14.4</v>
      </c>
      <c r="N16" s="19" t="s">
        <v>64</v>
      </c>
    </row>
    <row r="17" spans="1:14">
      <c r="A17" s="9" t="s">
        <v>16</v>
      </c>
      <c r="B17" s="55">
        <v>9.3000000000000007</v>
      </c>
      <c r="C17" s="55">
        <v>12.6</v>
      </c>
      <c r="D17" s="53">
        <v>10.199999999999999</v>
      </c>
      <c r="E17" s="55">
        <v>12.8</v>
      </c>
      <c r="F17" s="55">
        <v>12.7</v>
      </c>
      <c r="G17" s="53">
        <v>10.199999999999999</v>
      </c>
      <c r="H17" s="21">
        <v>3.3</v>
      </c>
      <c r="I17" s="12">
        <v>3.7</v>
      </c>
      <c r="J17" s="13">
        <v>-1.4</v>
      </c>
      <c r="K17" s="54">
        <v>8.6999999999999993</v>
      </c>
      <c r="L17" s="55">
        <v>8.1999999999999993</v>
      </c>
      <c r="M17" s="13">
        <v>3.4</v>
      </c>
      <c r="N17" s="19" t="s">
        <v>64</v>
      </c>
    </row>
    <row r="18" spans="1:14">
      <c r="A18" s="9" t="s">
        <v>17</v>
      </c>
      <c r="B18" s="12">
        <v>1.6</v>
      </c>
      <c r="C18" s="55">
        <v>8.8000000000000007</v>
      </c>
      <c r="D18" s="13">
        <v>6.2</v>
      </c>
      <c r="E18" s="55">
        <v>9.6999999999999993</v>
      </c>
      <c r="F18" s="55">
        <v>13.2</v>
      </c>
      <c r="G18" s="53">
        <v>11.4</v>
      </c>
      <c r="H18" s="21">
        <v>3.9</v>
      </c>
      <c r="I18" s="12">
        <v>3.1</v>
      </c>
      <c r="J18" s="13">
        <v>-3.1</v>
      </c>
      <c r="K18" s="54">
        <v>14.4</v>
      </c>
      <c r="L18" s="55">
        <v>14.4</v>
      </c>
      <c r="M18" s="53">
        <v>7.6</v>
      </c>
      <c r="N18" s="19" t="s">
        <v>64</v>
      </c>
    </row>
    <row r="19" spans="1:14">
      <c r="A19" s="9" t="s">
        <v>18</v>
      </c>
      <c r="B19" s="55">
        <v>25.9</v>
      </c>
      <c r="C19" s="55">
        <v>25.7</v>
      </c>
      <c r="D19" s="53">
        <v>22.1</v>
      </c>
      <c r="E19" s="55">
        <v>15.3</v>
      </c>
      <c r="F19" s="55">
        <v>15</v>
      </c>
      <c r="G19" s="53">
        <v>10.7</v>
      </c>
      <c r="H19" s="54">
        <v>9.5</v>
      </c>
      <c r="I19" s="55">
        <v>10.7</v>
      </c>
      <c r="J19" s="13">
        <v>2.8</v>
      </c>
      <c r="K19" s="54">
        <v>12.7</v>
      </c>
      <c r="L19" s="55">
        <v>13.4</v>
      </c>
      <c r="M19" s="53">
        <v>6</v>
      </c>
      <c r="N19" s="19" t="s">
        <v>64</v>
      </c>
    </row>
    <row r="20" spans="1:14">
      <c r="A20" s="9" t="s">
        <v>19</v>
      </c>
      <c r="B20" s="12" t="s">
        <v>8</v>
      </c>
      <c r="C20" s="12" t="s">
        <v>8</v>
      </c>
      <c r="D20" s="13" t="s">
        <v>8</v>
      </c>
      <c r="E20" s="12" t="s">
        <v>8</v>
      </c>
      <c r="F20" s="12" t="s">
        <v>8</v>
      </c>
      <c r="G20" s="13" t="s">
        <v>8</v>
      </c>
      <c r="H20" s="21" t="s">
        <v>8</v>
      </c>
      <c r="I20" s="12" t="s">
        <v>8</v>
      </c>
      <c r="J20" s="13" t="s">
        <v>8</v>
      </c>
      <c r="K20" s="21" t="s">
        <v>8</v>
      </c>
      <c r="L20" s="12" t="s">
        <v>8</v>
      </c>
      <c r="M20" s="13" t="s">
        <v>8</v>
      </c>
      <c r="N20" s="19" t="s">
        <v>64</v>
      </c>
    </row>
    <row r="21" spans="1:14">
      <c r="A21" s="9" t="s">
        <v>20</v>
      </c>
      <c r="B21" s="12">
        <v>0.8</v>
      </c>
      <c r="C21" s="12">
        <v>1.8</v>
      </c>
      <c r="D21" s="13">
        <v>-1</v>
      </c>
      <c r="E21" s="55">
        <v>16.399999999999999</v>
      </c>
      <c r="F21" s="55">
        <v>17.5</v>
      </c>
      <c r="G21" s="53">
        <v>16.399999999999999</v>
      </c>
      <c r="H21" s="54">
        <v>18.899999999999999</v>
      </c>
      <c r="I21" s="55">
        <v>18</v>
      </c>
      <c r="J21" s="53">
        <v>11.8</v>
      </c>
      <c r="K21" s="54">
        <v>20.6</v>
      </c>
      <c r="L21" s="55">
        <v>19</v>
      </c>
      <c r="M21" s="53">
        <v>15.1</v>
      </c>
      <c r="N21" s="19" t="s">
        <v>64</v>
      </c>
    </row>
    <row r="22" spans="1:14">
      <c r="A22" s="9" t="s">
        <v>21</v>
      </c>
      <c r="B22" s="12" t="s">
        <v>8</v>
      </c>
      <c r="C22" s="12" t="s">
        <v>8</v>
      </c>
      <c r="D22" s="13" t="s">
        <v>8</v>
      </c>
      <c r="E22" s="12" t="s">
        <v>8</v>
      </c>
      <c r="F22" s="12" t="s">
        <v>8</v>
      </c>
      <c r="G22" s="13" t="s">
        <v>8</v>
      </c>
      <c r="H22" s="21" t="s">
        <v>8</v>
      </c>
      <c r="I22" s="12" t="s">
        <v>8</v>
      </c>
      <c r="J22" s="13" t="s">
        <v>8</v>
      </c>
      <c r="K22" s="21" t="s">
        <v>8</v>
      </c>
      <c r="L22" s="12" t="s">
        <v>8</v>
      </c>
      <c r="M22" s="13" t="s">
        <v>8</v>
      </c>
      <c r="N22" s="19"/>
    </row>
    <row r="23" spans="1:14">
      <c r="A23" s="9" t="s">
        <v>22</v>
      </c>
      <c r="B23" s="12" t="s">
        <v>8</v>
      </c>
      <c r="C23" s="12" t="s">
        <v>8</v>
      </c>
      <c r="D23" s="13" t="s">
        <v>8</v>
      </c>
      <c r="E23" s="12" t="s">
        <v>8</v>
      </c>
      <c r="F23" s="12" t="s">
        <v>8</v>
      </c>
      <c r="G23" s="13" t="s">
        <v>8</v>
      </c>
      <c r="H23" s="21" t="s">
        <v>8</v>
      </c>
      <c r="I23" s="12" t="s">
        <v>8</v>
      </c>
      <c r="J23" s="13" t="s">
        <v>8</v>
      </c>
      <c r="K23" s="21" t="s">
        <v>8</v>
      </c>
      <c r="L23" s="12" t="s">
        <v>8</v>
      </c>
      <c r="M23" s="13" t="s">
        <v>8</v>
      </c>
      <c r="N23" s="19" t="s">
        <v>64</v>
      </c>
    </row>
    <row r="24" spans="1:14">
      <c r="A24" s="9" t="s">
        <v>23</v>
      </c>
      <c r="B24" s="12">
        <v>0.2</v>
      </c>
      <c r="C24" s="12">
        <v>1.9</v>
      </c>
      <c r="D24" s="13">
        <v>-0.3</v>
      </c>
      <c r="E24" s="55">
        <v>9.8000000000000007</v>
      </c>
      <c r="F24" s="55">
        <v>10.3</v>
      </c>
      <c r="G24" s="53">
        <v>7.5</v>
      </c>
      <c r="H24" s="54">
        <v>8.3000000000000007</v>
      </c>
      <c r="I24" s="12">
        <v>6.9</v>
      </c>
      <c r="J24" s="13">
        <v>5.4</v>
      </c>
      <c r="K24" s="54">
        <v>8.5</v>
      </c>
      <c r="L24" s="55">
        <v>7.9</v>
      </c>
      <c r="M24" s="13">
        <v>3.3</v>
      </c>
      <c r="N24" s="19"/>
    </row>
    <row r="25" spans="1:14">
      <c r="A25" s="9" t="s">
        <v>24</v>
      </c>
      <c r="B25" s="12" t="s">
        <v>8</v>
      </c>
      <c r="C25" s="12" t="s">
        <v>8</v>
      </c>
      <c r="D25" s="13" t="s">
        <v>8</v>
      </c>
      <c r="E25" s="12" t="s">
        <v>8</v>
      </c>
      <c r="F25" s="12" t="s">
        <v>8</v>
      </c>
      <c r="G25" s="13" t="s">
        <v>8</v>
      </c>
      <c r="H25" s="21" t="s">
        <v>8</v>
      </c>
      <c r="I25" s="12" t="s">
        <v>8</v>
      </c>
      <c r="J25" s="13" t="s">
        <v>8</v>
      </c>
      <c r="K25" s="21" t="s">
        <v>8</v>
      </c>
      <c r="L25" s="12" t="s">
        <v>8</v>
      </c>
      <c r="M25" s="13" t="s">
        <v>8</v>
      </c>
      <c r="N25" s="19" t="s">
        <v>64</v>
      </c>
    </row>
    <row r="26" spans="1:14">
      <c r="A26" s="9" t="s">
        <v>25</v>
      </c>
      <c r="B26" s="12" t="s">
        <v>8</v>
      </c>
      <c r="C26" s="12" t="s">
        <v>8</v>
      </c>
      <c r="D26" s="13" t="s">
        <v>8</v>
      </c>
      <c r="E26" s="12" t="s">
        <v>8</v>
      </c>
      <c r="F26" s="12" t="s">
        <v>8</v>
      </c>
      <c r="G26" s="13" t="s">
        <v>8</v>
      </c>
      <c r="H26" s="21" t="s">
        <v>8</v>
      </c>
      <c r="I26" s="12" t="s">
        <v>8</v>
      </c>
      <c r="J26" s="13" t="s">
        <v>8</v>
      </c>
      <c r="K26" s="21" t="s">
        <v>8</v>
      </c>
      <c r="L26" s="12" t="s">
        <v>8</v>
      </c>
      <c r="M26" s="13" t="s">
        <v>8</v>
      </c>
      <c r="N26" s="19"/>
    </row>
    <row r="27" spans="1:14">
      <c r="A27" s="9" t="s">
        <v>26</v>
      </c>
      <c r="B27" s="55">
        <v>-13.3</v>
      </c>
      <c r="C27" s="55">
        <v>-1.0999999999999999</v>
      </c>
      <c r="D27" s="53">
        <v>-1.0999999999999999</v>
      </c>
      <c r="E27" s="55">
        <v>0.5</v>
      </c>
      <c r="F27" s="55">
        <v>5.3</v>
      </c>
      <c r="G27" s="53">
        <v>5.6000000000000005</v>
      </c>
      <c r="H27" s="55">
        <v>7.7112194426259597</v>
      </c>
      <c r="I27" s="55">
        <v>7.9584296711131302</v>
      </c>
      <c r="J27" s="53">
        <v>5.08832505361881</v>
      </c>
      <c r="K27" s="55">
        <v>5.6576537792140398</v>
      </c>
      <c r="L27" s="55">
        <v>6.6987289509083299</v>
      </c>
      <c r="M27" s="53">
        <v>6.21140027424088</v>
      </c>
      <c r="N27" s="19"/>
    </row>
    <row r="28" spans="1:14">
      <c r="A28" s="9" t="s">
        <v>27</v>
      </c>
      <c r="B28" s="12" t="s">
        <v>8</v>
      </c>
      <c r="C28" s="12" t="s">
        <v>8</v>
      </c>
      <c r="D28" s="13" t="s">
        <v>8</v>
      </c>
      <c r="E28" s="12" t="s">
        <v>8</v>
      </c>
      <c r="F28" s="12" t="s">
        <v>8</v>
      </c>
      <c r="G28" s="13" t="s">
        <v>8</v>
      </c>
      <c r="H28" s="21" t="s">
        <v>8</v>
      </c>
      <c r="I28" s="12" t="s">
        <v>8</v>
      </c>
      <c r="J28" s="13" t="s">
        <v>8</v>
      </c>
      <c r="K28" s="21" t="s">
        <v>8</v>
      </c>
      <c r="L28" s="12" t="s">
        <v>8</v>
      </c>
      <c r="M28" s="13" t="s">
        <v>8</v>
      </c>
      <c r="N28" s="19" t="s">
        <v>64</v>
      </c>
    </row>
    <row r="29" spans="1:14">
      <c r="A29" s="9" t="s">
        <v>28</v>
      </c>
      <c r="B29" s="12" t="s">
        <v>8</v>
      </c>
      <c r="C29" s="12" t="s">
        <v>8</v>
      </c>
      <c r="D29" s="13" t="s">
        <v>8</v>
      </c>
      <c r="E29" s="12" t="s">
        <v>8</v>
      </c>
      <c r="F29" s="12" t="s">
        <v>8</v>
      </c>
      <c r="G29" s="13" t="s">
        <v>8</v>
      </c>
      <c r="H29" s="21" t="s">
        <v>8</v>
      </c>
      <c r="I29" s="12" t="s">
        <v>8</v>
      </c>
      <c r="J29" s="13" t="s">
        <v>8</v>
      </c>
      <c r="K29" s="21" t="s">
        <v>8</v>
      </c>
      <c r="L29" s="12" t="s">
        <v>8</v>
      </c>
      <c r="M29" s="13" t="s">
        <v>8</v>
      </c>
      <c r="N29" s="19"/>
    </row>
    <row r="30" spans="1:14">
      <c r="A30" s="9" t="s">
        <v>29</v>
      </c>
      <c r="B30" s="55">
        <v>9.3000000000000007</v>
      </c>
      <c r="C30" s="55">
        <v>10.9</v>
      </c>
      <c r="D30" s="53">
        <v>9</v>
      </c>
      <c r="E30" s="55">
        <v>8.9</v>
      </c>
      <c r="F30" s="55">
        <v>8.6999999999999993</v>
      </c>
      <c r="G30" s="53">
        <v>7</v>
      </c>
      <c r="H30" s="54">
        <v>8</v>
      </c>
      <c r="I30" s="55">
        <v>7.9</v>
      </c>
      <c r="J30" s="13">
        <v>4.4000000000000004</v>
      </c>
      <c r="K30" s="21">
        <v>2.4</v>
      </c>
      <c r="L30" s="12">
        <v>2.5</v>
      </c>
      <c r="M30" s="13">
        <v>-0.3</v>
      </c>
      <c r="N30" s="19" t="s">
        <v>64</v>
      </c>
    </row>
    <row r="31" spans="1:14">
      <c r="A31" s="9" t="s">
        <v>30</v>
      </c>
      <c r="B31" s="55">
        <v>6</v>
      </c>
      <c r="C31" s="55">
        <v>8.2000000000000011</v>
      </c>
      <c r="D31" s="53">
        <v>7.5</v>
      </c>
      <c r="E31" s="55">
        <v>5.8000000000000007</v>
      </c>
      <c r="F31" s="55">
        <v>5.4</v>
      </c>
      <c r="G31" s="53">
        <v>4.3</v>
      </c>
      <c r="H31" s="55">
        <v>4.1000000000000005</v>
      </c>
      <c r="I31" s="55">
        <v>4.2</v>
      </c>
      <c r="J31" s="53">
        <v>2.8000000000000003</v>
      </c>
      <c r="K31" s="55">
        <v>5.0999999999999996</v>
      </c>
      <c r="L31" s="55">
        <v>5.0999999999999996</v>
      </c>
      <c r="M31" s="53">
        <v>3.5999999999999996</v>
      </c>
      <c r="N31" s="19"/>
    </row>
    <row r="32" spans="1:14">
      <c r="A32" s="9" t="s">
        <v>31</v>
      </c>
      <c r="B32" s="55">
        <v>9.5</v>
      </c>
      <c r="C32" s="55">
        <v>10.1</v>
      </c>
      <c r="D32" s="53">
        <v>8.3000000000000007</v>
      </c>
      <c r="E32" s="55">
        <v>8.1999999999999993</v>
      </c>
      <c r="F32" s="55">
        <v>9.5</v>
      </c>
      <c r="G32" s="53">
        <v>8.9</v>
      </c>
      <c r="H32" s="54">
        <v>12.1</v>
      </c>
      <c r="I32" s="55">
        <v>12.3</v>
      </c>
      <c r="J32" s="53">
        <v>9</v>
      </c>
      <c r="K32" s="21">
        <v>-0.6</v>
      </c>
      <c r="L32" s="12">
        <v>-0.6</v>
      </c>
      <c r="M32" s="13">
        <v>-2.9</v>
      </c>
      <c r="N32" s="19"/>
    </row>
    <row r="33" spans="1:14">
      <c r="A33" s="9" t="s">
        <v>32</v>
      </c>
      <c r="B33" s="55">
        <v>9.8000000000000007</v>
      </c>
      <c r="C33" s="55">
        <v>13</v>
      </c>
      <c r="D33" s="53">
        <v>11.8</v>
      </c>
      <c r="E33" s="12">
        <v>4.7</v>
      </c>
      <c r="F33" s="55">
        <v>8.5</v>
      </c>
      <c r="G33" s="53">
        <v>8.1999999999999993</v>
      </c>
      <c r="H33" s="54">
        <v>11.8</v>
      </c>
      <c r="I33" s="55">
        <v>10.199999999999999</v>
      </c>
      <c r="J33" s="13">
        <v>6.3</v>
      </c>
      <c r="K33" s="54">
        <v>13.1</v>
      </c>
      <c r="L33" s="55">
        <v>11.6</v>
      </c>
      <c r="M33" s="53">
        <v>8.6999999999999993</v>
      </c>
      <c r="N33" s="19" t="s">
        <v>64</v>
      </c>
    </row>
    <row r="34" spans="1:14">
      <c r="A34" s="9" t="s">
        <v>33</v>
      </c>
      <c r="B34" s="12">
        <v>2.6</v>
      </c>
      <c r="C34" s="55">
        <v>8.6999999999999993</v>
      </c>
      <c r="D34" s="53">
        <v>8.6999999999999993</v>
      </c>
      <c r="E34" s="12">
        <v>8.1</v>
      </c>
      <c r="F34" s="12">
        <v>7.6</v>
      </c>
      <c r="G34" s="13">
        <v>7.6</v>
      </c>
      <c r="H34" s="54">
        <v>15.8</v>
      </c>
      <c r="I34" s="55">
        <v>14.6</v>
      </c>
      <c r="J34" s="53">
        <v>14.6</v>
      </c>
      <c r="K34" s="21">
        <v>3.4</v>
      </c>
      <c r="L34" s="12">
        <v>3.5</v>
      </c>
      <c r="M34" s="13">
        <v>3.5</v>
      </c>
      <c r="N34" s="19" t="s">
        <v>64</v>
      </c>
    </row>
    <row r="35" spans="1:14">
      <c r="A35" s="9" t="s">
        <v>34</v>
      </c>
      <c r="B35" s="12" t="s">
        <v>8</v>
      </c>
      <c r="C35" s="12" t="s">
        <v>8</v>
      </c>
      <c r="D35" s="13" t="s">
        <v>8</v>
      </c>
      <c r="E35" s="12" t="s">
        <v>8</v>
      </c>
      <c r="F35" s="12" t="s">
        <v>8</v>
      </c>
      <c r="G35" s="13" t="s">
        <v>8</v>
      </c>
      <c r="H35" s="21" t="s">
        <v>8</v>
      </c>
      <c r="I35" s="12" t="s">
        <v>8</v>
      </c>
      <c r="J35" s="13" t="s">
        <v>8</v>
      </c>
      <c r="K35" s="21" t="s">
        <v>8</v>
      </c>
      <c r="L35" s="12" t="s">
        <v>8</v>
      </c>
      <c r="M35" s="13" t="s">
        <v>8</v>
      </c>
      <c r="N35" s="19" t="s">
        <v>64</v>
      </c>
    </row>
    <row r="36" spans="1:14">
      <c r="A36" s="9" t="s">
        <v>35</v>
      </c>
      <c r="B36" s="12" t="s">
        <v>8</v>
      </c>
      <c r="C36" s="12" t="s">
        <v>8</v>
      </c>
      <c r="D36" s="13" t="s">
        <v>8</v>
      </c>
      <c r="E36" s="12" t="s">
        <v>8</v>
      </c>
      <c r="F36" s="12" t="s">
        <v>8</v>
      </c>
      <c r="G36" s="13" t="s">
        <v>8</v>
      </c>
      <c r="H36" s="21" t="s">
        <v>8</v>
      </c>
      <c r="I36" s="12" t="s">
        <v>8</v>
      </c>
      <c r="J36" s="13" t="s">
        <v>8</v>
      </c>
      <c r="K36" s="21" t="s">
        <v>8</v>
      </c>
      <c r="L36" s="12" t="s">
        <v>8</v>
      </c>
      <c r="M36" s="13" t="s">
        <v>8</v>
      </c>
      <c r="N36" s="19" t="s">
        <v>64</v>
      </c>
    </row>
    <row r="37" spans="1:14">
      <c r="A37" s="9" t="s">
        <v>36</v>
      </c>
      <c r="B37" s="12">
        <v>1.6</v>
      </c>
      <c r="C37" s="12">
        <v>3.5</v>
      </c>
      <c r="D37" s="13">
        <v>3.6</v>
      </c>
      <c r="E37" s="12">
        <v>2.6</v>
      </c>
      <c r="F37" s="12">
        <v>3</v>
      </c>
      <c r="G37" s="13">
        <v>3.5</v>
      </c>
      <c r="H37" s="54">
        <v>11.1</v>
      </c>
      <c r="I37" s="55">
        <v>9</v>
      </c>
      <c r="J37" s="13">
        <v>5.7</v>
      </c>
      <c r="K37" s="21">
        <v>1.7</v>
      </c>
      <c r="L37" s="12">
        <v>1.3</v>
      </c>
      <c r="M37" s="13">
        <v>-1.4</v>
      </c>
      <c r="N37" s="19" t="s">
        <v>64</v>
      </c>
    </row>
    <row r="38" spans="1:14">
      <c r="A38" s="9" t="s">
        <v>37</v>
      </c>
      <c r="B38" s="12">
        <v>2.8</v>
      </c>
      <c r="C38" s="12">
        <v>5.3</v>
      </c>
      <c r="D38" s="13">
        <v>4.3</v>
      </c>
      <c r="E38" s="55">
        <v>3.5</v>
      </c>
      <c r="F38" s="55">
        <v>3.7</v>
      </c>
      <c r="G38" s="13">
        <v>2.5</v>
      </c>
      <c r="H38" s="21">
        <v>4.0999999999999996</v>
      </c>
      <c r="I38" s="12">
        <v>5.2</v>
      </c>
      <c r="J38" s="13">
        <v>1.5</v>
      </c>
      <c r="K38" s="21">
        <v>2.4</v>
      </c>
      <c r="L38" s="12">
        <v>2.7</v>
      </c>
      <c r="M38" s="13">
        <v>-0.7</v>
      </c>
      <c r="N38" s="19" t="s">
        <v>64</v>
      </c>
    </row>
    <row r="39" spans="1:14">
      <c r="A39" s="9" t="s">
        <v>38</v>
      </c>
      <c r="B39" s="55">
        <v>23.5</v>
      </c>
      <c r="C39" s="55">
        <v>26.6</v>
      </c>
      <c r="D39" s="53">
        <v>25.3</v>
      </c>
      <c r="E39" s="55">
        <v>9</v>
      </c>
      <c r="F39" s="55">
        <v>9.9</v>
      </c>
      <c r="G39" s="53">
        <v>8.9</v>
      </c>
      <c r="H39" s="54">
        <v>10.5</v>
      </c>
      <c r="I39" s="55">
        <v>11</v>
      </c>
      <c r="J39" s="53">
        <v>7.4</v>
      </c>
      <c r="K39" s="21">
        <v>2.4</v>
      </c>
      <c r="L39" s="12">
        <v>3</v>
      </c>
      <c r="M39" s="13">
        <v>0.6</v>
      </c>
      <c r="N39" s="19"/>
    </row>
    <row r="40" spans="1:14">
      <c r="A40" s="9" t="s">
        <v>39</v>
      </c>
      <c r="B40" s="12" t="s">
        <v>8</v>
      </c>
      <c r="C40" s="12" t="s">
        <v>8</v>
      </c>
      <c r="D40" s="13" t="s">
        <v>8</v>
      </c>
      <c r="E40" s="12" t="s">
        <v>8</v>
      </c>
      <c r="F40" s="12" t="s">
        <v>8</v>
      </c>
      <c r="G40" s="13" t="s">
        <v>8</v>
      </c>
      <c r="H40" s="21" t="s">
        <v>8</v>
      </c>
      <c r="I40" s="12" t="s">
        <v>8</v>
      </c>
      <c r="J40" s="13" t="s">
        <v>8</v>
      </c>
      <c r="K40" s="21" t="s">
        <v>8</v>
      </c>
      <c r="L40" s="12" t="s">
        <v>8</v>
      </c>
      <c r="M40" s="13" t="s">
        <v>8</v>
      </c>
      <c r="N40" s="19"/>
    </row>
    <row r="41" spans="1:14">
      <c r="A41" s="9" t="s">
        <v>40</v>
      </c>
      <c r="B41" s="12">
        <v>1.1000000000000001</v>
      </c>
      <c r="C41" s="12">
        <v>3.8</v>
      </c>
      <c r="D41" s="13">
        <v>2.9</v>
      </c>
      <c r="E41" s="55">
        <v>10.5</v>
      </c>
      <c r="F41" s="55">
        <v>11.4</v>
      </c>
      <c r="G41" s="53">
        <v>9.3000000000000007</v>
      </c>
      <c r="H41" s="54">
        <v>7.6</v>
      </c>
      <c r="I41" s="55">
        <v>7.1</v>
      </c>
      <c r="J41" s="13">
        <v>4.0999999999999996</v>
      </c>
      <c r="K41" s="54">
        <v>8.9</v>
      </c>
      <c r="L41" s="55">
        <v>8.8000000000000007</v>
      </c>
      <c r="M41" s="13">
        <v>4.4000000000000004</v>
      </c>
      <c r="N41" s="19" t="s">
        <v>64</v>
      </c>
    </row>
    <row r="42" spans="1:14">
      <c r="A42" s="9" t="s">
        <v>41</v>
      </c>
      <c r="B42" s="55">
        <v>27.200000000000003</v>
      </c>
      <c r="C42" s="55">
        <v>27.700000000000003</v>
      </c>
      <c r="D42" s="53">
        <v>23.400000000000002</v>
      </c>
      <c r="E42" s="55">
        <v>17.8</v>
      </c>
      <c r="F42" s="55">
        <v>18</v>
      </c>
      <c r="G42" s="53">
        <v>14.099999999999998</v>
      </c>
      <c r="H42" s="21" t="s">
        <v>8</v>
      </c>
      <c r="I42" s="12" t="s">
        <v>8</v>
      </c>
      <c r="J42" s="13" t="s">
        <v>8</v>
      </c>
      <c r="K42" s="21" t="s">
        <v>8</v>
      </c>
      <c r="L42" s="12" t="s">
        <v>8</v>
      </c>
      <c r="M42" s="13" t="s">
        <v>8</v>
      </c>
    </row>
    <row r="43" spans="1:14">
      <c r="A43" s="9"/>
      <c r="B43" s="29"/>
      <c r="C43" s="29"/>
      <c r="D43" s="31"/>
      <c r="E43" s="32"/>
      <c r="F43" s="32"/>
      <c r="G43" s="33"/>
      <c r="H43" s="30"/>
      <c r="I43" s="29"/>
      <c r="J43" s="31"/>
      <c r="K43" s="30"/>
      <c r="L43" s="29"/>
      <c r="M43" s="31"/>
    </row>
    <row r="44" spans="1:14">
      <c r="A44" s="3" t="s">
        <v>42</v>
      </c>
      <c r="B44" s="50">
        <v>7.9285714285714288</v>
      </c>
      <c r="C44" s="50">
        <v>10.576190476190478</v>
      </c>
      <c r="D44" s="51">
        <v>8.9761904761904781</v>
      </c>
      <c r="E44" s="52">
        <v>8.8714285714285701</v>
      </c>
      <c r="F44" s="50">
        <v>9.723809523809523</v>
      </c>
      <c r="G44" s="51">
        <v>8.1761904761904756</v>
      </c>
      <c r="H44" s="52">
        <v>8.8005609721312972</v>
      </c>
      <c r="I44" s="50">
        <v>8.5779214835556576</v>
      </c>
      <c r="J44" s="51">
        <v>4.8794162526809401</v>
      </c>
      <c r="K44" s="52">
        <v>7.7928826889607041</v>
      </c>
      <c r="L44" s="50">
        <v>7.604936447545418</v>
      </c>
      <c r="M44" s="51">
        <v>4.1605700137120429</v>
      </c>
    </row>
    <row r="45" spans="1:14">
      <c r="A45" s="3" t="s">
        <v>43</v>
      </c>
      <c r="B45" s="50">
        <v>7.4642857142857126</v>
      </c>
      <c r="C45" s="50">
        <v>9.757142857142858</v>
      </c>
      <c r="D45" s="51">
        <v>8.2500000000000018</v>
      </c>
      <c r="E45" s="52">
        <v>9.2214285714285733</v>
      </c>
      <c r="F45" s="50">
        <v>9.8571428571428577</v>
      </c>
      <c r="G45" s="51">
        <v>8.3357142857142854</v>
      </c>
      <c r="H45" s="52">
        <v>9.1142857142857121</v>
      </c>
      <c r="I45" s="50">
        <v>8.8071428571428587</v>
      </c>
      <c r="J45" s="51">
        <v>4.6071428571428568</v>
      </c>
      <c r="K45" s="52">
        <v>9.257142857142858</v>
      </c>
      <c r="L45" s="50">
        <v>8.9142857142857128</v>
      </c>
      <c r="M45" s="51">
        <v>4.9571428571428573</v>
      </c>
    </row>
    <row r="46" spans="1:14">
      <c r="A46" s="9"/>
      <c r="B46" s="29"/>
      <c r="C46" s="29"/>
      <c r="D46" s="31"/>
      <c r="E46" s="32"/>
      <c r="F46" s="32"/>
      <c r="G46" s="33"/>
      <c r="H46" s="34"/>
      <c r="I46" s="32"/>
      <c r="J46" s="33"/>
      <c r="K46" s="34"/>
      <c r="L46" s="32"/>
      <c r="M46" s="33"/>
    </row>
    <row r="47" spans="1:14">
      <c r="A47" s="14" t="s">
        <v>44</v>
      </c>
      <c r="B47" s="29"/>
      <c r="C47" s="29"/>
      <c r="D47" s="31"/>
      <c r="E47" s="32"/>
      <c r="F47" s="32"/>
      <c r="G47" s="33"/>
      <c r="H47" s="34"/>
      <c r="I47" s="32"/>
      <c r="J47" s="33"/>
      <c r="K47" s="34"/>
      <c r="L47" s="32"/>
      <c r="M47" s="33"/>
    </row>
    <row r="48" spans="1:14">
      <c r="A48" s="9" t="s">
        <v>45</v>
      </c>
      <c r="B48" s="10" t="s">
        <v>8</v>
      </c>
      <c r="C48" s="10" t="s">
        <v>8</v>
      </c>
      <c r="D48" s="11" t="s">
        <v>8</v>
      </c>
      <c r="E48" s="10" t="s">
        <v>8</v>
      </c>
      <c r="F48" s="10" t="s">
        <v>8</v>
      </c>
      <c r="G48" s="11" t="s">
        <v>8</v>
      </c>
      <c r="H48" s="20" t="s">
        <v>8</v>
      </c>
      <c r="I48" s="10" t="s">
        <v>8</v>
      </c>
      <c r="J48" s="11" t="s">
        <v>8</v>
      </c>
      <c r="K48" s="20" t="s">
        <v>8</v>
      </c>
      <c r="L48" s="10" t="s">
        <v>8</v>
      </c>
      <c r="M48" s="11" t="s">
        <v>8</v>
      </c>
    </row>
    <row r="49" spans="1:13">
      <c r="A49" s="9" t="s">
        <v>46</v>
      </c>
      <c r="B49" s="10" t="s">
        <v>8</v>
      </c>
      <c r="C49" s="10" t="s">
        <v>8</v>
      </c>
      <c r="D49" s="11" t="s">
        <v>8</v>
      </c>
      <c r="E49" s="10" t="s">
        <v>8</v>
      </c>
      <c r="F49" s="10" t="s">
        <v>8</v>
      </c>
      <c r="G49" s="11" t="s">
        <v>8</v>
      </c>
      <c r="H49" s="20" t="s">
        <v>8</v>
      </c>
      <c r="I49" s="10" t="s">
        <v>8</v>
      </c>
      <c r="J49" s="11" t="s">
        <v>8</v>
      </c>
      <c r="K49" s="20" t="s">
        <v>8</v>
      </c>
      <c r="L49" s="10" t="s">
        <v>8</v>
      </c>
      <c r="M49" s="11" t="s">
        <v>8</v>
      </c>
    </row>
    <row r="50" spans="1:13">
      <c r="A50" s="9" t="s">
        <v>47</v>
      </c>
      <c r="B50" s="10" t="s">
        <v>8</v>
      </c>
      <c r="C50" s="10" t="s">
        <v>8</v>
      </c>
      <c r="D50" s="11" t="s">
        <v>8</v>
      </c>
      <c r="E50" s="10" t="s">
        <v>8</v>
      </c>
      <c r="F50" s="10" t="s">
        <v>8</v>
      </c>
      <c r="G50" s="11" t="s">
        <v>8</v>
      </c>
      <c r="H50" s="20" t="s">
        <v>8</v>
      </c>
      <c r="I50" s="10" t="s">
        <v>8</v>
      </c>
      <c r="J50" s="11" t="s">
        <v>8</v>
      </c>
      <c r="K50" s="20" t="s">
        <v>8</v>
      </c>
      <c r="L50" s="10" t="s">
        <v>8</v>
      </c>
      <c r="M50" s="11" t="s">
        <v>8</v>
      </c>
    </row>
    <row r="51" spans="1:13">
      <c r="A51" s="9" t="s">
        <v>48</v>
      </c>
      <c r="B51" s="10" t="s">
        <v>8</v>
      </c>
      <c r="C51" s="10" t="s">
        <v>8</v>
      </c>
      <c r="D51" s="11" t="s">
        <v>8</v>
      </c>
      <c r="E51" s="10" t="s">
        <v>8</v>
      </c>
      <c r="F51" s="10" t="s">
        <v>8</v>
      </c>
      <c r="G51" s="11" t="s">
        <v>8</v>
      </c>
      <c r="H51" s="20" t="s">
        <v>8</v>
      </c>
      <c r="I51" s="10" t="s">
        <v>8</v>
      </c>
      <c r="J51" s="11" t="s">
        <v>8</v>
      </c>
      <c r="K51" s="20" t="s">
        <v>8</v>
      </c>
      <c r="L51" s="10" t="s">
        <v>8</v>
      </c>
      <c r="M51" s="11" t="s">
        <v>8</v>
      </c>
    </row>
    <row r="52" spans="1:13">
      <c r="A52" s="9" t="s">
        <v>49</v>
      </c>
      <c r="B52" s="10" t="s">
        <v>8</v>
      </c>
      <c r="C52" s="10" t="s">
        <v>8</v>
      </c>
      <c r="D52" s="11" t="s">
        <v>8</v>
      </c>
      <c r="E52" s="10" t="s">
        <v>8</v>
      </c>
      <c r="F52" s="10" t="s">
        <v>8</v>
      </c>
      <c r="G52" s="11" t="s">
        <v>8</v>
      </c>
      <c r="H52" s="20" t="s">
        <v>8</v>
      </c>
      <c r="I52" s="10" t="s">
        <v>8</v>
      </c>
      <c r="J52" s="11" t="s">
        <v>8</v>
      </c>
      <c r="K52" s="20" t="s">
        <v>8</v>
      </c>
      <c r="L52" s="10" t="s">
        <v>8</v>
      </c>
      <c r="M52" s="11" t="s">
        <v>8</v>
      </c>
    </row>
    <row r="53" spans="1:13">
      <c r="A53" s="9" t="s">
        <v>50</v>
      </c>
      <c r="B53" s="21">
        <v>8.6999999999999993</v>
      </c>
      <c r="C53" s="12">
        <v>8.4</v>
      </c>
      <c r="D53" s="13">
        <v>8.1999999999999993</v>
      </c>
      <c r="E53" s="21">
        <v>2.4</v>
      </c>
      <c r="F53" s="12">
        <v>3.1</v>
      </c>
      <c r="G53" s="53">
        <v>5.6</v>
      </c>
      <c r="H53" s="21">
        <v>-8.5</v>
      </c>
      <c r="I53" s="12">
        <v>-7.2</v>
      </c>
      <c r="J53" s="13">
        <v>-8.1</v>
      </c>
      <c r="K53" s="54">
        <v>5.0999999999999996</v>
      </c>
      <c r="L53" s="12">
        <v>4.4000000000000004</v>
      </c>
      <c r="M53" s="13">
        <v>0.8</v>
      </c>
    </row>
    <row r="54" spans="1:13">
      <c r="A54" s="9" t="s">
        <v>51</v>
      </c>
      <c r="B54" s="10" t="s">
        <v>8</v>
      </c>
      <c r="C54" s="10" t="s">
        <v>8</v>
      </c>
      <c r="D54" s="11" t="s">
        <v>8</v>
      </c>
      <c r="E54" s="10" t="s">
        <v>8</v>
      </c>
      <c r="F54" s="10" t="s">
        <v>8</v>
      </c>
      <c r="G54" s="11" t="s">
        <v>8</v>
      </c>
      <c r="H54" s="20" t="s">
        <v>8</v>
      </c>
      <c r="I54" s="10" t="s">
        <v>8</v>
      </c>
      <c r="J54" s="11" t="s">
        <v>8</v>
      </c>
      <c r="K54" s="20" t="s">
        <v>8</v>
      </c>
      <c r="L54" s="10" t="s">
        <v>8</v>
      </c>
      <c r="M54" s="11" t="s">
        <v>8</v>
      </c>
    </row>
    <row r="55" spans="1:13">
      <c r="A55" s="15" t="s">
        <v>52</v>
      </c>
      <c r="B55" s="10" t="s">
        <v>8</v>
      </c>
      <c r="C55" s="10" t="s">
        <v>8</v>
      </c>
      <c r="D55" s="11" t="s">
        <v>8</v>
      </c>
      <c r="E55" s="10" t="s">
        <v>8</v>
      </c>
      <c r="F55" s="10" t="s">
        <v>8</v>
      </c>
      <c r="G55" s="11" t="s">
        <v>8</v>
      </c>
      <c r="H55" s="20" t="s">
        <v>8</v>
      </c>
      <c r="I55" s="10" t="s">
        <v>8</v>
      </c>
      <c r="J55" s="11" t="s">
        <v>8</v>
      </c>
      <c r="K55" s="20" t="s">
        <v>8</v>
      </c>
      <c r="L55" s="10" t="s">
        <v>8</v>
      </c>
      <c r="M55" s="11" t="s">
        <v>8</v>
      </c>
    </row>
    <row r="56" spans="1:13" ht="58.5" customHeight="1">
      <c r="A56" s="413" t="s">
        <v>262</v>
      </c>
      <c r="B56" s="410"/>
      <c r="C56" s="410"/>
      <c r="D56" s="410"/>
      <c r="E56" s="410"/>
      <c r="F56" s="410"/>
      <c r="G56" s="410"/>
      <c r="H56" s="410"/>
      <c r="I56" s="410"/>
      <c r="J56" s="410"/>
      <c r="K56" s="410"/>
      <c r="L56" s="410"/>
      <c r="M56" s="410"/>
    </row>
    <row r="57" spans="1:13">
      <c r="A57" s="410"/>
      <c r="B57" s="410"/>
      <c r="C57" s="410"/>
      <c r="D57" s="410"/>
      <c r="E57" s="410"/>
      <c r="F57" s="410"/>
      <c r="G57" s="410"/>
      <c r="H57" s="410"/>
      <c r="I57" s="410"/>
      <c r="J57" s="410"/>
      <c r="K57" s="410"/>
      <c r="L57" s="410"/>
      <c r="M57" s="410"/>
    </row>
    <row r="58" spans="1:13">
      <c r="A58" s="5"/>
      <c r="B58" s="5"/>
      <c r="C58" s="4"/>
      <c r="D58" s="4"/>
      <c r="E58" s="4"/>
      <c r="F58" s="4"/>
      <c r="G58" s="4"/>
      <c r="H58" s="5"/>
      <c r="I58" s="4"/>
      <c r="J58" s="4"/>
      <c r="K58" s="4"/>
      <c r="L58" s="4"/>
      <c r="M58" s="4"/>
    </row>
  </sheetData>
  <mergeCells count="10">
    <mergeCell ref="A1:M1"/>
    <mergeCell ref="B5:G5"/>
    <mergeCell ref="H5:M5"/>
    <mergeCell ref="A57:M57"/>
    <mergeCell ref="A6:A7"/>
    <mergeCell ref="B6:D6"/>
    <mergeCell ref="E6:G6"/>
    <mergeCell ref="H6:J6"/>
    <mergeCell ref="K6:M6"/>
    <mergeCell ref="A56:M56"/>
  </mergeCells>
  <conditionalFormatting sqref="B12:G12">
    <cfRule type="containsText" dxfId="21" priority="4" operator="containsText" text="~*">
      <formula>NOT(ISERROR(SEARCH("~*",B12)))</formula>
    </cfRule>
  </conditionalFormatting>
  <conditionalFormatting sqref="B12:G12">
    <cfRule type="expression" dxfId="20" priority="3">
      <formula>"search(""~*"",j6)&gt;1"</formula>
    </cfRule>
  </conditionalFormatting>
  <pageMargins left="0.7" right="0.7" top="0.75" bottom="0.75" header="0.3" footer="0.3"/>
  <pageSetup paperSize="9" scale="75" orientation="portrait" r:id="rId1"/>
</worksheet>
</file>

<file path=xl/worksheets/sheet7.xml><?xml version="1.0" encoding="utf-8"?>
<worksheet xmlns="http://schemas.openxmlformats.org/spreadsheetml/2006/main" xmlns:r="http://schemas.openxmlformats.org/officeDocument/2006/relationships">
  <sheetPr codeName="Sheet7">
    <tabColor rgb="FFFFFF00"/>
  </sheetPr>
  <dimension ref="A1:P39"/>
  <sheetViews>
    <sheetView topLeftCell="A21" zoomScale="85" zoomScaleNormal="85" workbookViewId="0">
      <selection activeCell="B48" sqref="B48"/>
    </sheetView>
  </sheetViews>
  <sheetFormatPr defaultColWidth="11" defaultRowHeight="12.75"/>
  <cols>
    <col min="1" max="1" width="17.140625" customWidth="1"/>
    <col min="6" max="6" width="12.5703125" customWidth="1"/>
    <col min="11" max="11" width="13.5703125" customWidth="1"/>
  </cols>
  <sheetData>
    <row r="1" spans="1:14" s="64" customFormat="1" ht="11.25">
      <c r="A1" s="433"/>
      <c r="B1" s="433"/>
      <c r="C1" s="433"/>
      <c r="D1" s="433"/>
      <c r="E1" s="433"/>
      <c r="F1" s="433"/>
      <c r="G1" s="433"/>
      <c r="H1" s="433"/>
      <c r="I1" s="433"/>
      <c r="J1" s="433"/>
      <c r="K1" s="433"/>
      <c r="L1" s="433"/>
      <c r="M1" s="433"/>
      <c r="N1" s="433"/>
    </row>
    <row r="2" spans="1:14" s="64" customFormat="1" ht="11.25">
      <c r="A2" s="434"/>
      <c r="B2" s="434"/>
      <c r="C2" s="434"/>
      <c r="D2" s="434"/>
      <c r="E2" s="434"/>
      <c r="F2" s="434"/>
      <c r="G2" s="434"/>
      <c r="H2" s="434"/>
      <c r="I2" s="434"/>
      <c r="J2" s="434"/>
      <c r="K2" s="434"/>
      <c r="L2" s="434"/>
      <c r="M2" s="434"/>
      <c r="N2" s="435"/>
    </row>
    <row r="31" spans="1:14">
      <c r="A31" s="251" t="s">
        <v>119</v>
      </c>
    </row>
    <row r="32" spans="1:14" s="64" customFormat="1" ht="96" customHeight="1">
      <c r="A32" s="439" t="s">
        <v>98</v>
      </c>
      <c r="B32" s="440"/>
      <c r="C32" s="440"/>
      <c r="D32" s="440"/>
      <c r="E32" s="440"/>
      <c r="F32" s="440"/>
      <c r="G32" s="440"/>
      <c r="H32" s="440"/>
      <c r="I32" s="440"/>
      <c r="J32" s="440"/>
      <c r="K32" s="440"/>
      <c r="L32" s="440"/>
      <c r="M32" s="440"/>
      <c r="N32" s="440"/>
    </row>
    <row r="33" spans="1:16" s="64" customFormat="1" ht="12.75" customHeight="1">
      <c r="A33" s="440"/>
      <c r="B33" s="440"/>
      <c r="C33" s="440"/>
      <c r="D33" s="440"/>
      <c r="E33" s="440"/>
      <c r="F33" s="440"/>
      <c r="G33" s="440"/>
      <c r="H33" s="440"/>
      <c r="I33" s="440"/>
      <c r="J33" s="440"/>
      <c r="K33" s="440"/>
      <c r="L33" s="440"/>
      <c r="M33" s="440"/>
      <c r="N33" s="440"/>
    </row>
    <row r="34" spans="1:16" s="64" customFormat="1" ht="11.25">
      <c r="A34" s="440"/>
      <c r="B34" s="440"/>
      <c r="C34" s="440"/>
      <c r="D34" s="440"/>
      <c r="E34" s="440"/>
      <c r="F34" s="440"/>
      <c r="G34" s="440"/>
      <c r="H34" s="440"/>
      <c r="I34" s="440"/>
      <c r="J34" s="440"/>
      <c r="K34" s="440"/>
      <c r="L34" s="440"/>
      <c r="M34" s="440"/>
      <c r="N34" s="440"/>
    </row>
    <row r="35" spans="1:16" s="64" customFormat="1" ht="11.25">
      <c r="A35" s="437"/>
      <c r="B35" s="437"/>
      <c r="C35" s="437"/>
      <c r="D35" s="437"/>
      <c r="E35" s="437"/>
      <c r="F35" s="437"/>
      <c r="G35" s="437"/>
      <c r="H35" s="437"/>
      <c r="I35" s="437"/>
    </row>
    <row r="36" spans="1:16" ht="15">
      <c r="A36" s="436"/>
      <c r="B36" s="436"/>
      <c r="C36" s="436"/>
      <c r="D36" s="436"/>
      <c r="E36" s="436"/>
      <c r="F36" s="436"/>
      <c r="G36" s="436"/>
      <c r="H36" s="436"/>
      <c r="I36" s="436"/>
      <c r="J36" s="85"/>
      <c r="K36" s="85"/>
      <c r="L36" s="85"/>
    </row>
    <row r="37" spans="1:16" ht="15" customHeight="1">
      <c r="A37" s="436"/>
      <c r="B37" s="436"/>
      <c r="C37" s="436"/>
      <c r="D37" s="87"/>
      <c r="E37" s="87"/>
      <c r="F37" s="87"/>
      <c r="G37" s="85"/>
      <c r="H37" s="85"/>
      <c r="I37" s="85"/>
      <c r="J37" s="85"/>
      <c r="K37" s="86"/>
      <c r="L37" s="86"/>
    </row>
    <row r="38" spans="1:16" ht="15">
      <c r="A38" s="438"/>
      <c r="B38" s="438"/>
      <c r="C38" s="438"/>
      <c r="D38" s="438"/>
      <c r="E38" s="438"/>
      <c r="F38" s="438"/>
      <c r="G38" s="438"/>
      <c r="H38" s="438"/>
      <c r="I38" s="438"/>
      <c r="J38" s="438"/>
      <c r="K38" s="438"/>
      <c r="L38" s="438"/>
      <c r="M38" s="438"/>
      <c r="N38" s="438"/>
      <c r="O38" s="438"/>
      <c r="P38" s="438"/>
    </row>
    <row r="39" spans="1:16" ht="15">
      <c r="A39" s="436"/>
      <c r="B39" s="436"/>
      <c r="C39" s="436"/>
      <c r="D39" s="85"/>
      <c r="E39" s="85"/>
      <c r="F39" s="85"/>
      <c r="G39" s="85"/>
      <c r="H39" s="85"/>
      <c r="I39" s="85"/>
      <c r="J39" s="85"/>
    </row>
  </sheetData>
  <mergeCells count="14">
    <mergeCell ref="A1:N1"/>
    <mergeCell ref="A2:N2"/>
    <mergeCell ref="A39:C39"/>
    <mergeCell ref="A35:C35"/>
    <mergeCell ref="D35:F35"/>
    <mergeCell ref="G35:I35"/>
    <mergeCell ref="A36:C36"/>
    <mergeCell ref="D36:F36"/>
    <mergeCell ref="G36:I36"/>
    <mergeCell ref="A38:P38"/>
    <mergeCell ref="A37:C37"/>
    <mergeCell ref="A32:N32"/>
    <mergeCell ref="A33:N33"/>
    <mergeCell ref="A34:N34"/>
  </mergeCells>
  <pageMargins left="0.70866141732283472" right="0.70866141732283472" top="0.74803149606299213" bottom="0.74803149606299213" header="0.31496062992125984" footer="0.31496062992125984"/>
  <pageSetup paperSize="9" scale="75" orientation="landscape" r:id="rId1"/>
  <drawing r:id="rId2"/>
</worksheet>
</file>

<file path=xl/worksheets/sheet8.xml><?xml version="1.0" encoding="utf-8"?>
<worksheet xmlns="http://schemas.openxmlformats.org/spreadsheetml/2006/main" xmlns:r="http://schemas.openxmlformats.org/officeDocument/2006/relationships">
  <sheetPr codeName="Sheet8"/>
  <dimension ref="A1:O37"/>
  <sheetViews>
    <sheetView topLeftCell="A4" workbookViewId="0">
      <selection sqref="A1:N1"/>
    </sheetView>
  </sheetViews>
  <sheetFormatPr defaultRowHeight="12.75"/>
  <cols>
    <col min="1" max="1" width="14.140625" customWidth="1"/>
  </cols>
  <sheetData>
    <row r="1" spans="1:15">
      <c r="A1" s="433" t="s">
        <v>85</v>
      </c>
      <c r="B1" s="433"/>
      <c r="C1" s="433"/>
      <c r="D1" s="433"/>
      <c r="E1" s="433"/>
      <c r="F1" s="433"/>
      <c r="G1" s="433"/>
      <c r="H1" s="433"/>
      <c r="I1" s="433"/>
      <c r="J1" s="433"/>
      <c r="K1" s="433"/>
      <c r="L1" s="433"/>
      <c r="M1" s="433"/>
      <c r="N1" s="433"/>
    </row>
    <row r="2" spans="1:15">
      <c r="A2" s="434" t="s">
        <v>82</v>
      </c>
      <c r="B2" s="434"/>
      <c r="C2" s="434"/>
      <c r="D2" s="434"/>
      <c r="E2" s="434"/>
      <c r="F2" s="434"/>
      <c r="G2" s="434"/>
      <c r="H2" s="434"/>
      <c r="I2" s="434"/>
      <c r="J2" s="434"/>
      <c r="K2" s="434"/>
      <c r="L2" s="434"/>
      <c r="M2" s="434"/>
      <c r="N2" s="435"/>
    </row>
    <row r="3" spans="1:15">
      <c r="A3" s="128"/>
      <c r="B3" s="128"/>
      <c r="C3" s="128"/>
      <c r="D3" s="128"/>
      <c r="E3" s="128"/>
      <c r="F3" s="128"/>
      <c r="G3" s="128"/>
      <c r="H3" s="128"/>
      <c r="I3" s="128"/>
      <c r="J3" s="128"/>
      <c r="K3" s="128"/>
      <c r="L3" s="128"/>
      <c r="M3" s="128"/>
      <c r="N3" s="128"/>
    </row>
    <row r="4" spans="1:15" ht="82.5" customHeight="1">
      <c r="A4" s="446" t="s">
        <v>97</v>
      </c>
      <c r="B4" s="446"/>
      <c r="C4" s="446"/>
      <c r="D4" s="446"/>
      <c r="E4" s="446"/>
      <c r="F4" s="446"/>
      <c r="G4" s="446"/>
      <c r="H4" s="446"/>
      <c r="I4" s="446"/>
      <c r="J4" s="446"/>
      <c r="K4" s="446"/>
      <c r="L4" s="446"/>
      <c r="M4" s="446"/>
      <c r="N4" s="446"/>
    </row>
    <row r="5" spans="1:15">
      <c r="A5" s="437"/>
      <c r="B5" s="437"/>
      <c r="C5" s="437"/>
      <c r="D5" s="437"/>
      <c r="E5" s="437"/>
      <c r="F5" s="437"/>
      <c r="G5" s="437"/>
      <c r="H5" s="437"/>
      <c r="I5" s="437"/>
      <c r="J5" s="64"/>
      <c r="K5" s="64"/>
      <c r="L5" s="64"/>
      <c r="M5" s="64"/>
      <c r="N5" s="64"/>
    </row>
    <row r="6" spans="1:15">
      <c r="A6" s="64"/>
      <c r="B6" s="64"/>
      <c r="C6" s="64"/>
      <c r="D6" s="64"/>
      <c r="E6" s="64"/>
      <c r="F6" s="64"/>
      <c r="G6" s="64"/>
      <c r="H6" s="64"/>
      <c r="I6" s="64"/>
      <c r="J6" s="64"/>
      <c r="K6" s="64"/>
      <c r="L6" s="64"/>
      <c r="M6" s="64"/>
      <c r="N6" s="64"/>
    </row>
    <row r="7" spans="1:15" ht="37.5" customHeight="1">
      <c r="A7" s="64"/>
      <c r="B7" s="449" t="s">
        <v>65</v>
      </c>
      <c r="C7" s="450"/>
      <c r="D7" s="450"/>
      <c r="E7" s="450"/>
      <c r="F7" s="451"/>
      <c r="G7" s="449" t="s">
        <v>66</v>
      </c>
      <c r="H7" s="450"/>
      <c r="I7" s="450"/>
      <c r="J7" s="450"/>
      <c r="K7" s="451"/>
      <c r="L7" s="449" t="s">
        <v>67</v>
      </c>
      <c r="M7" s="450"/>
      <c r="N7" s="451"/>
    </row>
    <row r="8" spans="1:15" ht="12.75" customHeight="1">
      <c r="A8" s="447"/>
      <c r="B8" s="441" t="s">
        <v>68</v>
      </c>
      <c r="C8" s="441" t="s">
        <v>69</v>
      </c>
      <c r="D8" s="443" t="s">
        <v>70</v>
      </c>
      <c r="E8" s="443" t="s">
        <v>73</v>
      </c>
      <c r="F8" s="444" t="s">
        <v>74</v>
      </c>
      <c r="G8" s="441" t="s">
        <v>68</v>
      </c>
      <c r="H8" s="441" t="s">
        <v>69</v>
      </c>
      <c r="I8" s="441" t="s">
        <v>70</v>
      </c>
      <c r="J8" s="441" t="s">
        <v>75</v>
      </c>
      <c r="K8" s="441" t="s">
        <v>76</v>
      </c>
      <c r="L8" s="441" t="s">
        <v>68</v>
      </c>
      <c r="M8" s="441" t="s">
        <v>69</v>
      </c>
      <c r="N8" s="441" t="s">
        <v>70</v>
      </c>
    </row>
    <row r="9" spans="1:15" ht="75" customHeight="1">
      <c r="A9" s="448"/>
      <c r="B9" s="442"/>
      <c r="C9" s="442"/>
      <c r="D9" s="442"/>
      <c r="E9" s="442"/>
      <c r="F9" s="445"/>
      <c r="G9" s="442"/>
      <c r="H9" s="442"/>
      <c r="I9" s="442"/>
      <c r="J9" s="442"/>
      <c r="K9" s="442"/>
      <c r="L9" s="442"/>
      <c r="M9" s="442"/>
      <c r="N9" s="442"/>
    </row>
    <row r="10" spans="1:15">
      <c r="A10" s="129" t="s">
        <v>33</v>
      </c>
      <c r="B10" s="130">
        <v>47.13</v>
      </c>
      <c r="C10" s="130">
        <v>48.67</v>
      </c>
      <c r="D10" s="130">
        <v>50.02</v>
      </c>
      <c r="E10" s="297">
        <f t="shared" ref="E10:E18" si="0">C10-B10</f>
        <v>1.5399999999999991</v>
      </c>
      <c r="F10" s="298">
        <f t="shared" ref="F10:F18" si="1">D10-B10</f>
        <v>2.8900000000000006</v>
      </c>
      <c r="G10" s="130">
        <v>53.27</v>
      </c>
      <c r="H10" s="130">
        <v>53.69</v>
      </c>
      <c r="I10" s="130">
        <v>54.26</v>
      </c>
      <c r="J10" s="298">
        <f t="shared" ref="J10:J18" si="2">H10-G10</f>
        <v>0.4199999999999946</v>
      </c>
      <c r="K10" s="298">
        <f t="shared" ref="K10:K18" si="3">I10-G10</f>
        <v>0.98999999999999488</v>
      </c>
      <c r="L10" s="130">
        <v>50.23</v>
      </c>
      <c r="M10" s="130">
        <v>51.09</v>
      </c>
      <c r="N10" s="130">
        <v>52.32</v>
      </c>
      <c r="O10" s="296">
        <v>1</v>
      </c>
    </row>
    <row r="11" spans="1:15">
      <c r="A11" s="129" t="s">
        <v>37</v>
      </c>
      <c r="B11" s="130">
        <v>48.38</v>
      </c>
      <c r="C11" s="130">
        <v>50.46</v>
      </c>
      <c r="D11" s="130">
        <v>52.3</v>
      </c>
      <c r="E11" s="297">
        <f t="shared" si="0"/>
        <v>2.0799999999999983</v>
      </c>
      <c r="F11" s="298">
        <f t="shared" si="1"/>
        <v>3.9199999999999946</v>
      </c>
      <c r="G11" s="130">
        <v>52.47</v>
      </c>
      <c r="H11" s="130">
        <v>54.13</v>
      </c>
      <c r="I11" s="130">
        <v>55.4</v>
      </c>
      <c r="J11" s="298">
        <f t="shared" si="2"/>
        <v>1.6600000000000037</v>
      </c>
      <c r="K11" s="298">
        <f t="shared" si="3"/>
        <v>2.9299999999999997</v>
      </c>
      <c r="L11" s="130">
        <v>50.31</v>
      </c>
      <c r="M11" s="130">
        <v>52.32</v>
      </c>
      <c r="N11" s="130">
        <v>53.98</v>
      </c>
      <c r="O11" s="296">
        <v>2</v>
      </c>
    </row>
    <row r="12" spans="1:15">
      <c r="A12" s="129" t="s">
        <v>80</v>
      </c>
      <c r="B12" s="131">
        <v>47.912000000000006</v>
      </c>
      <c r="C12" s="132">
        <v>50.1</v>
      </c>
      <c r="D12" s="132">
        <v>52.3</v>
      </c>
      <c r="E12" s="297">
        <f t="shared" si="0"/>
        <v>2.1879999999999953</v>
      </c>
      <c r="F12" s="298">
        <f t="shared" si="1"/>
        <v>4.387999999999991</v>
      </c>
      <c r="G12" s="131">
        <v>53.3</v>
      </c>
      <c r="H12" s="132">
        <v>55.3</v>
      </c>
      <c r="I12" s="132">
        <v>56.3</v>
      </c>
      <c r="J12" s="298">
        <f t="shared" si="2"/>
        <v>2</v>
      </c>
      <c r="K12" s="298">
        <f t="shared" si="3"/>
        <v>3</v>
      </c>
      <c r="L12" s="130">
        <v>50.6</v>
      </c>
      <c r="M12" s="130">
        <v>52.6</v>
      </c>
      <c r="N12" s="130">
        <v>54.5</v>
      </c>
      <c r="O12" s="296">
        <v>3</v>
      </c>
    </row>
    <row r="13" spans="1:15">
      <c r="A13" s="129" t="s">
        <v>78</v>
      </c>
      <c r="B13" s="130">
        <v>48.3</v>
      </c>
      <c r="C13" s="130">
        <v>53.04</v>
      </c>
      <c r="D13" s="130">
        <v>53.17</v>
      </c>
      <c r="E13" s="297">
        <f t="shared" si="0"/>
        <v>4.740000000000002</v>
      </c>
      <c r="F13" s="298">
        <f t="shared" si="1"/>
        <v>4.8700000000000045</v>
      </c>
      <c r="G13" s="130">
        <v>54.15</v>
      </c>
      <c r="H13" s="130">
        <v>56.71</v>
      </c>
      <c r="I13" s="130">
        <v>56.86</v>
      </c>
      <c r="J13" s="298">
        <f t="shared" si="2"/>
        <v>2.5600000000000023</v>
      </c>
      <c r="K13" s="298">
        <f t="shared" si="3"/>
        <v>2.7100000000000009</v>
      </c>
      <c r="L13" s="130">
        <v>51.34</v>
      </c>
      <c r="M13" s="130">
        <v>55</v>
      </c>
      <c r="N13" s="130">
        <v>55.07</v>
      </c>
      <c r="O13" s="296">
        <v>4</v>
      </c>
    </row>
    <row r="14" spans="1:15">
      <c r="A14" s="129" t="s">
        <v>11</v>
      </c>
      <c r="B14" s="133">
        <v>45.9</v>
      </c>
      <c r="C14" s="133">
        <v>48.3</v>
      </c>
      <c r="D14" s="133">
        <v>50.917500000000004</v>
      </c>
      <c r="E14" s="297">
        <f t="shared" si="0"/>
        <v>2.3999999999999986</v>
      </c>
      <c r="F14" s="298">
        <f t="shared" si="1"/>
        <v>5.0175000000000054</v>
      </c>
      <c r="G14" s="133">
        <v>51.6</v>
      </c>
      <c r="H14" s="133">
        <v>53.6</v>
      </c>
      <c r="I14" s="133">
        <v>55.150099999999995</v>
      </c>
      <c r="J14" s="298">
        <f t="shared" si="2"/>
        <v>2</v>
      </c>
      <c r="K14" s="298">
        <f t="shared" si="3"/>
        <v>3.5500999999999934</v>
      </c>
      <c r="L14" s="133">
        <v>48.8</v>
      </c>
      <c r="M14" s="133">
        <v>51</v>
      </c>
      <c r="N14" s="130">
        <v>53.1</v>
      </c>
      <c r="O14" s="296">
        <v>5</v>
      </c>
    </row>
    <row r="15" spans="1:15">
      <c r="A15" s="129" t="s">
        <v>14</v>
      </c>
      <c r="B15" s="130">
        <v>44.91</v>
      </c>
      <c r="C15" s="130">
        <v>48.26</v>
      </c>
      <c r="D15" s="130">
        <v>50.61</v>
      </c>
      <c r="E15" s="297">
        <f t="shared" si="0"/>
        <v>3.3500000000000014</v>
      </c>
      <c r="F15" s="298">
        <f t="shared" si="1"/>
        <v>5.7000000000000028</v>
      </c>
      <c r="G15" s="130">
        <v>49.8</v>
      </c>
      <c r="H15" s="130">
        <v>52.49</v>
      </c>
      <c r="I15" s="130">
        <v>53.62</v>
      </c>
      <c r="J15" s="298">
        <f t="shared" si="2"/>
        <v>2.6900000000000048</v>
      </c>
      <c r="K15" s="298">
        <f t="shared" si="3"/>
        <v>3.8200000000000003</v>
      </c>
      <c r="L15" s="130">
        <v>47.41</v>
      </c>
      <c r="M15" s="130">
        <v>50.23</v>
      </c>
      <c r="N15" s="130">
        <v>52.17</v>
      </c>
      <c r="O15" s="296">
        <v>6</v>
      </c>
    </row>
    <row r="16" spans="1:15">
      <c r="A16" s="129" t="s">
        <v>16</v>
      </c>
      <c r="B16" s="130">
        <v>45.26</v>
      </c>
      <c r="C16" s="130">
        <v>47.65</v>
      </c>
      <c r="D16" s="130">
        <v>51.01</v>
      </c>
      <c r="E16" s="297">
        <f t="shared" si="0"/>
        <v>2.3900000000000006</v>
      </c>
      <c r="F16" s="298">
        <f t="shared" si="1"/>
        <v>5.75</v>
      </c>
      <c r="G16" s="130">
        <v>52.07</v>
      </c>
      <c r="H16" s="130">
        <v>54.21</v>
      </c>
      <c r="I16" s="130">
        <v>55.29</v>
      </c>
      <c r="J16" s="298">
        <f t="shared" si="2"/>
        <v>2.1400000000000006</v>
      </c>
      <c r="K16" s="298">
        <f t="shared" si="3"/>
        <v>3.2199999999999989</v>
      </c>
      <c r="L16" s="130">
        <v>48.43</v>
      </c>
      <c r="M16" s="130">
        <v>50.96</v>
      </c>
      <c r="N16" s="130">
        <v>53.3</v>
      </c>
      <c r="O16" s="296">
        <v>7</v>
      </c>
    </row>
    <row r="17" spans="1:15">
      <c r="A17" s="129" t="s">
        <v>31</v>
      </c>
      <c r="B17" s="130">
        <v>46.6</v>
      </c>
      <c r="C17" s="130">
        <v>50.23</v>
      </c>
      <c r="D17" s="130">
        <v>52.35</v>
      </c>
      <c r="E17" s="297">
        <f t="shared" si="0"/>
        <v>3.6299999999999955</v>
      </c>
      <c r="F17" s="298">
        <f t="shared" si="1"/>
        <v>5.75</v>
      </c>
      <c r="G17" s="130">
        <v>51.95</v>
      </c>
      <c r="H17" s="130">
        <v>54.42</v>
      </c>
      <c r="I17" s="130">
        <v>55.34</v>
      </c>
      <c r="J17" s="298">
        <f t="shared" si="2"/>
        <v>2.4699999999999989</v>
      </c>
      <c r="K17" s="298">
        <f t="shared" si="3"/>
        <v>3.3900000000000006</v>
      </c>
      <c r="L17" s="130">
        <v>49.35</v>
      </c>
      <c r="M17" s="130">
        <v>52.32</v>
      </c>
      <c r="N17" s="130">
        <v>53.88</v>
      </c>
      <c r="O17" s="296">
        <v>8</v>
      </c>
    </row>
    <row r="18" spans="1:15">
      <c r="A18" s="129" t="s">
        <v>79</v>
      </c>
      <c r="B18" s="133">
        <v>45.286599826972434</v>
      </c>
      <c r="C18" s="133">
        <v>49.16525919319821</v>
      </c>
      <c r="D18" s="130">
        <v>51.699509601958781</v>
      </c>
      <c r="E18" s="297">
        <f t="shared" si="0"/>
        <v>3.8786593662257758</v>
      </c>
      <c r="F18" s="298">
        <f t="shared" si="1"/>
        <v>6.4129097749863462</v>
      </c>
      <c r="G18" s="133">
        <v>50.231652524725249</v>
      </c>
      <c r="H18" s="130">
        <v>53.399879999904016</v>
      </c>
      <c r="I18" s="130">
        <v>55.333281222841435</v>
      </c>
      <c r="J18" s="298">
        <f t="shared" si="2"/>
        <v>3.1682274751787673</v>
      </c>
      <c r="K18" s="298">
        <f t="shared" si="3"/>
        <v>5.1016286981161869</v>
      </c>
      <c r="L18" s="130">
        <v>47.189562571525229</v>
      </c>
      <c r="M18" s="130">
        <v>51.223054929788418</v>
      </c>
      <c r="N18" s="130">
        <v>53.363698682111846</v>
      </c>
      <c r="O18" s="296">
        <v>9</v>
      </c>
    </row>
    <row r="19" spans="1:15">
      <c r="A19" s="129" t="s">
        <v>42</v>
      </c>
      <c r="B19" s="134">
        <f>(B10+B11+B12+B13+B14+B15+B16+B17+B18+B20+B21+B22+B23+B24+B25)/15</f>
        <v>43.145381619052245</v>
      </c>
      <c r="C19" s="134">
        <f>(C10+C11+C12+C13+C14+C15+C16+C17+C18+C20+C21+C22+C23+C24+C25)/15</f>
        <v>48.152499985149113</v>
      </c>
      <c r="D19" s="134">
        <f>(D10+D11+D12+D13+D14+D15+D16+D17+D18+D20+D21+D22+D23+D24+D25)/15</f>
        <v>51.067610333629865</v>
      </c>
      <c r="E19" s="299">
        <f>(E10+E11+E12+E13+E14+E15+E16+E17+E18+E20+E21+E22+E23+E24+E25)/15</f>
        <v>5.0071183660968757</v>
      </c>
      <c r="F19" s="299">
        <f>(F10+F11+F12+F13+F14+F15+F16+F17+F18+F20+F21+F22+F23+F24+F25)/15</f>
        <v>7.9222287145776216</v>
      </c>
      <c r="G19" s="134">
        <v>50.336755425058058</v>
      </c>
      <c r="H19" s="134">
        <f t="shared" ref="H19:N19" si="4">(H10+H11+H12+H13+H14+H15+H16+H17+H18+H20+H21+H22+H23+H24+H25)/15</f>
        <v>53.260855550467539</v>
      </c>
      <c r="I19" s="134">
        <f t="shared" si="4"/>
        <v>54.667260569085563</v>
      </c>
      <c r="J19" s="299">
        <f t="shared" si="4"/>
        <v>2.7026467920761488</v>
      </c>
      <c r="K19" s="299">
        <f t="shared" si="4"/>
        <v>4.1090518106941705</v>
      </c>
      <c r="L19" s="134">
        <f>(L10+L11+L12+L13+L14+L15+L16+L17+L18+L20+L21+L22+L23+L24+L25)/15</f>
        <v>46.940539910461034</v>
      </c>
      <c r="M19" s="134">
        <f>(M10+M11+M12+M13+M14+M15+M16+M17+M18+M20+M21+M22+M23+M24+M25)/15</f>
        <v>50.673844777734161</v>
      </c>
      <c r="N19" s="134">
        <f t="shared" si="4"/>
        <v>52.999612343743372</v>
      </c>
      <c r="O19" s="296">
        <v>10</v>
      </c>
    </row>
    <row r="20" spans="1:15">
      <c r="A20" s="129" t="s">
        <v>81</v>
      </c>
      <c r="B20" s="135">
        <v>47.202124458811184</v>
      </c>
      <c r="C20" s="135">
        <v>52.142240584038547</v>
      </c>
      <c r="D20" s="135">
        <v>55.437145402489165</v>
      </c>
      <c r="E20" s="297">
        <f t="shared" ref="E20:E25" si="5">C20-B20</f>
        <v>4.9401161252273624</v>
      </c>
      <c r="F20" s="298">
        <f t="shared" ref="F20:F25" si="6">D20-B20</f>
        <v>8.2350209436779807</v>
      </c>
      <c r="G20" s="136">
        <f>+(((45+C20)/(25+B20))^(5/20)*(B20+25))-30</f>
        <v>47.761478851145583</v>
      </c>
      <c r="H20" s="136">
        <f>+(((45+D20)/(25+C20))^(5/20)*(C20+25))-30</f>
        <v>52.402953257109047</v>
      </c>
      <c r="I20" s="136">
        <f>+(((45+G20)/(25+D20))^(5/20)*(D20+25))-30</f>
        <v>53.355527313441954</v>
      </c>
      <c r="J20" s="298">
        <f t="shared" ref="J20:J25" si="7">H20-G20</f>
        <v>4.6414744059634643</v>
      </c>
      <c r="K20" s="298">
        <f t="shared" ref="K20:K25" si="8">I20-G20</f>
        <v>5.5940484622963709</v>
      </c>
      <c r="L20" s="134">
        <v>47.448536085390216</v>
      </c>
      <c r="M20" s="134">
        <v>52.254616736224101</v>
      </c>
      <c r="N20" s="134">
        <v>54.380486474038804</v>
      </c>
      <c r="O20" s="296">
        <v>11</v>
      </c>
    </row>
    <row r="21" spans="1:15">
      <c r="A21" s="129" t="s">
        <v>77</v>
      </c>
      <c r="B21" s="130">
        <v>40.4</v>
      </c>
      <c r="C21" s="130">
        <v>48.03</v>
      </c>
      <c r="D21" s="130">
        <v>50.9</v>
      </c>
      <c r="E21" s="297">
        <f t="shared" si="5"/>
        <v>7.6300000000000026</v>
      </c>
      <c r="F21" s="298">
        <f t="shared" si="6"/>
        <v>10.5</v>
      </c>
      <c r="G21" s="130">
        <v>50.91</v>
      </c>
      <c r="H21" s="130">
        <v>54.3</v>
      </c>
      <c r="I21" s="130">
        <v>54.95</v>
      </c>
      <c r="J21" s="298">
        <f t="shared" si="7"/>
        <v>3.3900000000000006</v>
      </c>
      <c r="K21" s="298">
        <f t="shared" si="8"/>
        <v>4.0400000000000063</v>
      </c>
      <c r="L21" s="130">
        <v>46.33</v>
      </c>
      <c r="M21" s="130">
        <v>50.98</v>
      </c>
      <c r="N21" s="130">
        <v>53.03</v>
      </c>
      <c r="O21" s="296">
        <v>12</v>
      </c>
    </row>
    <row r="22" spans="1:15">
      <c r="A22" s="129" t="s">
        <v>32</v>
      </c>
      <c r="B22" s="130">
        <v>37.299999999999997</v>
      </c>
      <c r="C22" s="130">
        <v>43.6</v>
      </c>
      <c r="D22" s="130">
        <v>49.28</v>
      </c>
      <c r="E22" s="297">
        <f t="shared" si="5"/>
        <v>6.3000000000000043</v>
      </c>
      <c r="F22" s="298">
        <f t="shared" si="6"/>
        <v>11.980000000000004</v>
      </c>
      <c r="G22" s="130">
        <v>48.96</v>
      </c>
      <c r="H22" s="130">
        <v>51.44</v>
      </c>
      <c r="I22" s="130">
        <v>53.76</v>
      </c>
      <c r="J22" s="298">
        <f t="shared" si="7"/>
        <v>2.4799999999999969</v>
      </c>
      <c r="K22" s="298">
        <f t="shared" si="8"/>
        <v>4.7999999999999972</v>
      </c>
      <c r="L22" s="130">
        <v>43.01</v>
      </c>
      <c r="M22" s="130">
        <v>47.39</v>
      </c>
      <c r="N22" s="130">
        <v>51.74</v>
      </c>
      <c r="O22" s="296">
        <v>13</v>
      </c>
    </row>
    <row r="23" spans="1:15">
      <c r="A23" s="129" t="s">
        <v>20</v>
      </c>
      <c r="B23" s="130">
        <v>34.28</v>
      </c>
      <c r="C23" s="130">
        <v>44.28</v>
      </c>
      <c r="D23" s="130">
        <v>47.35</v>
      </c>
      <c r="E23" s="297">
        <f t="shared" si="5"/>
        <v>10</v>
      </c>
      <c r="F23" s="298">
        <f t="shared" si="6"/>
        <v>13.07</v>
      </c>
      <c r="G23" s="130">
        <v>46.12</v>
      </c>
      <c r="H23" s="130">
        <v>50.91</v>
      </c>
      <c r="I23" s="130">
        <v>51.49</v>
      </c>
      <c r="J23" s="298">
        <f t="shared" si="7"/>
        <v>4.7899999999999991</v>
      </c>
      <c r="K23" s="298">
        <f t="shared" si="8"/>
        <v>5.3700000000000045</v>
      </c>
      <c r="L23" s="130">
        <v>40.76</v>
      </c>
      <c r="M23" s="130">
        <v>47.54</v>
      </c>
      <c r="N23" s="130">
        <v>49.52</v>
      </c>
      <c r="O23" s="296">
        <v>14</v>
      </c>
    </row>
    <row r="24" spans="1:15">
      <c r="A24" s="129" t="s">
        <v>15</v>
      </c>
      <c r="B24" s="130">
        <v>34.24</v>
      </c>
      <c r="C24" s="130">
        <v>42.57</v>
      </c>
      <c r="D24" s="130">
        <v>47.73</v>
      </c>
      <c r="E24" s="297">
        <f t="shared" si="5"/>
        <v>8.3299999999999983</v>
      </c>
      <c r="F24" s="298">
        <f t="shared" si="6"/>
        <v>13.489999999999995</v>
      </c>
      <c r="G24" s="130">
        <v>46.09</v>
      </c>
      <c r="H24" s="130">
        <v>50.48</v>
      </c>
      <c r="I24" s="130">
        <v>54.6</v>
      </c>
      <c r="J24" s="298">
        <f t="shared" si="7"/>
        <v>4.3899999999999935</v>
      </c>
      <c r="K24" s="298">
        <f t="shared" si="8"/>
        <v>8.509999999999998</v>
      </c>
      <c r="L24" s="130">
        <v>39.06</v>
      </c>
      <c r="M24" s="130">
        <v>46.65</v>
      </c>
      <c r="N24" s="130">
        <v>52.05</v>
      </c>
      <c r="O24" s="296">
        <v>15</v>
      </c>
    </row>
    <row r="25" spans="1:15" ht="15.75" customHeight="1">
      <c r="A25" s="129" t="s">
        <v>13</v>
      </c>
      <c r="B25" s="130">
        <v>34.08</v>
      </c>
      <c r="C25" s="130">
        <v>45.79</v>
      </c>
      <c r="D25" s="130">
        <v>50.94</v>
      </c>
      <c r="E25" s="297">
        <f t="shared" si="5"/>
        <v>11.71</v>
      </c>
      <c r="F25" s="298">
        <f t="shared" si="6"/>
        <v>16.86</v>
      </c>
      <c r="G25" s="130">
        <v>49.69</v>
      </c>
      <c r="H25" s="130">
        <v>51.43</v>
      </c>
      <c r="I25" s="130">
        <v>54.3</v>
      </c>
      <c r="J25" s="298">
        <f t="shared" si="7"/>
        <v>1.740000000000002</v>
      </c>
      <c r="K25" s="298">
        <f t="shared" si="8"/>
        <v>4.6099999999999994</v>
      </c>
      <c r="L25" s="130">
        <v>43.84</v>
      </c>
      <c r="M25" s="130">
        <v>48.55</v>
      </c>
      <c r="N25" s="130">
        <v>52.59</v>
      </c>
      <c r="O25" s="296">
        <v>16</v>
      </c>
    </row>
    <row r="26" spans="1:15">
      <c r="A26" s="64"/>
      <c r="B26" s="64"/>
      <c r="C26" s="64"/>
      <c r="D26" s="64"/>
      <c r="E26" s="64"/>
      <c r="F26" s="64"/>
      <c r="G26" s="64"/>
      <c r="H26" s="64"/>
      <c r="I26" s="64"/>
      <c r="J26" s="64"/>
      <c r="K26" s="64"/>
      <c r="L26" s="64"/>
      <c r="M26" s="64"/>
      <c r="N26" s="64"/>
    </row>
    <row r="27" spans="1:15">
      <c r="A27" s="64"/>
      <c r="B27" s="64"/>
      <c r="C27" s="64"/>
      <c r="D27" s="64"/>
      <c r="E27" s="64"/>
      <c r="F27" s="64"/>
      <c r="G27" s="64"/>
      <c r="H27" s="64"/>
      <c r="I27" s="64"/>
      <c r="J27" s="64"/>
      <c r="K27" s="64"/>
      <c r="L27" s="64"/>
      <c r="M27" s="64"/>
      <c r="N27" s="64"/>
    </row>
    <row r="28" spans="1:15">
      <c r="A28" s="64"/>
      <c r="B28" s="64"/>
      <c r="C28" s="64"/>
      <c r="D28" s="64"/>
      <c r="E28" s="64"/>
      <c r="F28" s="64"/>
      <c r="G28" s="64"/>
      <c r="H28" s="64"/>
      <c r="I28" s="64"/>
      <c r="J28" s="64"/>
      <c r="K28" s="64"/>
      <c r="L28" s="64"/>
      <c r="M28" s="64"/>
      <c r="N28" s="64"/>
    </row>
    <row r="29" spans="1:15">
      <c r="A29" s="64"/>
      <c r="B29" s="64"/>
      <c r="C29" s="64"/>
      <c r="D29" s="64"/>
      <c r="E29" s="64"/>
      <c r="F29" s="64"/>
      <c r="G29" s="64"/>
      <c r="H29" s="64"/>
      <c r="I29" s="64"/>
      <c r="J29" s="64"/>
      <c r="K29" s="64"/>
      <c r="L29" s="64"/>
      <c r="M29" s="64"/>
      <c r="N29" s="64"/>
    </row>
    <row r="30" spans="1:15">
      <c r="A30" s="64"/>
      <c r="B30" s="64"/>
      <c r="C30" s="64"/>
      <c r="D30" s="64"/>
      <c r="E30" s="64"/>
      <c r="F30" s="64"/>
      <c r="G30" s="64"/>
      <c r="H30" s="64"/>
      <c r="I30" s="64"/>
      <c r="J30" s="64"/>
      <c r="K30" s="64"/>
      <c r="L30" s="64"/>
      <c r="M30" s="64"/>
      <c r="N30" s="64"/>
    </row>
    <row r="31" spans="1:15">
      <c r="A31" s="64"/>
      <c r="B31" s="64">
        <v>43.145381619052252</v>
      </c>
      <c r="C31" s="64"/>
      <c r="D31" s="64"/>
      <c r="E31" s="64"/>
      <c r="F31" s="64"/>
      <c r="G31" s="64"/>
      <c r="H31" s="64"/>
      <c r="I31" s="64"/>
      <c r="J31" s="64"/>
      <c r="K31" s="64"/>
      <c r="L31" s="64"/>
      <c r="M31" s="64"/>
      <c r="N31" s="64"/>
    </row>
    <row r="32" spans="1:15">
      <c r="A32" s="64"/>
      <c r="B32" s="64"/>
      <c r="C32" s="64"/>
      <c r="D32" s="64"/>
      <c r="E32" s="64"/>
      <c r="F32" s="64"/>
      <c r="G32" s="64"/>
      <c r="H32" s="64"/>
      <c r="I32" s="64"/>
      <c r="J32" s="64"/>
      <c r="K32" s="64"/>
      <c r="L32" s="64"/>
      <c r="M32" s="64"/>
      <c r="N32" s="64"/>
    </row>
    <row r="37" spans="12:14">
      <c r="L37" s="238"/>
      <c r="M37" s="238"/>
      <c r="N37" s="238"/>
    </row>
  </sheetData>
  <mergeCells count="23">
    <mergeCell ref="A8:A9"/>
    <mergeCell ref="E8:E9"/>
    <mergeCell ref="B7:F7"/>
    <mergeCell ref="G7:K7"/>
    <mergeCell ref="L7:N7"/>
    <mergeCell ref="J8:J9"/>
    <mergeCell ref="N8:N9"/>
    <mergeCell ref="G8:G9"/>
    <mergeCell ref="H8:H9"/>
    <mergeCell ref="A5:C5"/>
    <mergeCell ref="D5:F5"/>
    <mergeCell ref="G5:I5"/>
    <mergeCell ref="A1:N1"/>
    <mergeCell ref="A2:N2"/>
    <mergeCell ref="A4:N4"/>
    <mergeCell ref="I8:I9"/>
    <mergeCell ref="K8:K9"/>
    <mergeCell ref="L8:L9"/>
    <mergeCell ref="M8:M9"/>
    <mergeCell ref="B8:B9"/>
    <mergeCell ref="C8:C9"/>
    <mergeCell ref="D8:D9"/>
    <mergeCell ref="F8:F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9">
    <tabColor rgb="FFFFFF00"/>
  </sheetPr>
  <dimension ref="B1:P56"/>
  <sheetViews>
    <sheetView topLeftCell="A31" zoomScale="90" zoomScaleNormal="90" workbookViewId="0">
      <selection activeCell="U48" sqref="U48"/>
    </sheetView>
  </sheetViews>
  <sheetFormatPr defaultRowHeight="15"/>
  <cols>
    <col min="1" max="6" width="9.140625" style="88"/>
    <col min="7" max="7" width="9.140625" style="88" customWidth="1"/>
    <col min="8" max="17" width="9.140625" style="88"/>
    <col min="18" max="18" width="9.140625" style="88" customWidth="1"/>
    <col min="19" max="16384" width="9.140625" style="88"/>
  </cols>
  <sheetData>
    <row r="1" spans="2:16">
      <c r="C1" s="253"/>
      <c r="D1" s="253"/>
      <c r="E1" s="253"/>
      <c r="F1" s="253"/>
      <c r="G1" s="253"/>
      <c r="H1" s="253"/>
      <c r="I1" s="253"/>
      <c r="J1" s="253"/>
      <c r="K1" s="253"/>
      <c r="L1" s="253"/>
      <c r="M1" s="253"/>
      <c r="N1" s="253"/>
      <c r="O1" s="253"/>
      <c r="P1" s="253"/>
    </row>
    <row r="2" spans="2:16">
      <c r="B2" s="255"/>
      <c r="C2" s="254"/>
      <c r="D2" s="254"/>
      <c r="E2" s="254"/>
      <c r="F2" s="254"/>
      <c r="G2" s="254"/>
      <c r="H2" s="254"/>
      <c r="I2" s="254"/>
      <c r="J2" s="254"/>
      <c r="K2" s="254"/>
      <c r="L2" s="254"/>
      <c r="M2" s="252"/>
      <c r="N2" s="252"/>
      <c r="O2" s="252"/>
      <c r="P2" s="252"/>
    </row>
    <row r="42" spans="3:16" ht="36" customHeight="1">
      <c r="C42" s="256"/>
      <c r="D42" s="257"/>
      <c r="E42" s="257"/>
      <c r="F42" s="257"/>
      <c r="G42" s="257"/>
      <c r="H42" s="257"/>
      <c r="I42" s="257"/>
      <c r="J42" s="257"/>
      <c r="K42" s="257"/>
      <c r="L42" s="257"/>
      <c r="M42" s="257"/>
      <c r="N42" s="257"/>
      <c r="O42" s="257"/>
      <c r="P42" s="257"/>
    </row>
    <row r="43" spans="3:16" s="139" customFormat="1" ht="11.25">
      <c r="C43" s="146"/>
      <c r="D43" s="146"/>
      <c r="E43" s="146"/>
      <c r="F43" s="146"/>
      <c r="G43" s="146"/>
      <c r="H43" s="146"/>
      <c r="I43" s="146"/>
      <c r="J43" s="146"/>
      <c r="K43" s="146"/>
      <c r="L43" s="146"/>
      <c r="M43" s="146"/>
      <c r="N43" s="146"/>
      <c r="O43" s="146"/>
      <c r="P43" s="146"/>
    </row>
    <row r="44" spans="3:16" s="139" customFormat="1" ht="11.25">
      <c r="C44" s="146"/>
      <c r="D44" s="146"/>
      <c r="E44" s="146"/>
      <c r="F44" s="146"/>
      <c r="G44" s="146"/>
      <c r="H44" s="146"/>
      <c r="I44" s="146"/>
      <c r="J44" s="146"/>
      <c r="K44" s="146"/>
      <c r="L44" s="146"/>
      <c r="M44" s="146"/>
      <c r="N44" s="146"/>
      <c r="O44" s="146"/>
      <c r="P44" s="146"/>
    </row>
    <row r="45" spans="3:16" s="139" customFormat="1" ht="11.25">
      <c r="F45" s="437"/>
      <c r="G45" s="437"/>
      <c r="H45" s="437"/>
      <c r="I45" s="437"/>
      <c r="J45" s="437"/>
      <c r="K45" s="437"/>
      <c r="L45" s="64"/>
      <c r="M45" s="64"/>
      <c r="N45" s="64"/>
      <c r="O45" s="64"/>
      <c r="P45" s="64"/>
    </row>
    <row r="46" spans="3:16" s="139" customFormat="1" ht="11.25"/>
    <row r="56" spans="3:16" ht="15" customHeight="1">
      <c r="C56" s="256"/>
      <c r="D56" s="256"/>
      <c r="E56" s="256"/>
      <c r="F56" s="256"/>
      <c r="G56" s="256"/>
      <c r="H56" s="256"/>
      <c r="I56" s="256"/>
      <c r="J56" s="256"/>
      <c r="K56" s="256"/>
      <c r="L56" s="256"/>
      <c r="M56" s="256"/>
      <c r="N56" s="256"/>
      <c r="O56" s="256"/>
      <c r="P56" s="256"/>
    </row>
  </sheetData>
  <mergeCells count="2">
    <mergeCell ref="F45:H45"/>
    <mergeCell ref="I45:K45"/>
  </mergeCells>
  <pageMargins left="0.70866141732283472" right="0.70866141732283472" top="0.74803149606299213" bottom="0.74803149606299213" header="0.31496062992125984" footer="0.31496062992125984"/>
  <pageSetup paperSize="9" scale="7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Info xmlns="1c46c072-f8e3-4fe7-ac86-d9c8bd6beccf" xsi:nil="true"/>
    <Language xmlns="99f2fa2d-0731-4627-a0d2-7eddf30b58ef">English</Language>
    <Format xmlns="99f2fa2d-0731-4627-a0d2-7eddf30b58ef">Tables&amp;Charts</Format>
    <Indicators xmlns="e9aa3071-04aa-4d98-996d-98ce8c6bd603">5</Indicator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2B02A2F4A5C1A746955614946B5D25E1" ma:contentTypeVersion="10" ma:contentTypeDescription="Create a new document." ma:contentTypeScope="" ma:versionID="41eb328ec85ff973f36ce25087a7de17">
  <xsd:schema xmlns:xsd="http://www.w3.org/2001/XMLSchema" xmlns:p="http://schemas.microsoft.com/office/2006/metadata/properties" xmlns:ns2="99f2fa2d-0731-4627-a0d2-7eddf30b58ef" xmlns:ns3="e9aa3071-04aa-4d98-996d-98ce8c6bd603" xmlns:ns4="1c46c072-f8e3-4fe7-ac86-d9c8bd6beccf" targetNamespace="http://schemas.microsoft.com/office/2006/metadata/properties" ma:root="true" ma:fieldsID="f0e8a6969a731b76f41ffe3243d96af7" ns2:_="" ns3:_="" ns4:_="">
    <xsd:import namespace="99f2fa2d-0731-4627-a0d2-7eddf30b58ef"/>
    <xsd:import namespace="e9aa3071-04aa-4d98-996d-98ce8c6bd603"/>
    <xsd:import namespace="1c46c072-f8e3-4fe7-ac86-d9c8bd6beccf"/>
    <xsd:element name="properties">
      <xsd:complexType>
        <xsd:sequence>
          <xsd:element name="documentManagement">
            <xsd:complexType>
              <xsd:all>
                <xsd:element ref="ns2:Language" minOccurs="0"/>
                <xsd:element ref="ns2:Format" minOccurs="0"/>
                <xsd:element ref="ns3:Indicators" minOccurs="0"/>
                <xsd:element ref="ns4:Info" minOccurs="0"/>
              </xsd:all>
            </xsd:complexType>
          </xsd:element>
        </xsd:sequence>
      </xsd:complexType>
    </xsd:element>
  </xsd:schema>
  <xsd:schema xmlns:xsd="http://www.w3.org/2001/XMLSchema" xmlns:dms="http://schemas.microsoft.com/office/2006/documentManagement/types" targetNamespace="99f2fa2d-0731-4627-a0d2-7eddf30b58ef" elementFormDefault="qualified">
    <xsd:import namespace="http://schemas.microsoft.com/office/2006/documentManagement/types"/>
    <xsd:element name="Language" ma:index="8" nillable="true" ma:displayName="Language" ma:default="English" ma:format="RadioButtons" ma:internalName="Language">
      <xsd:simpleType>
        <xsd:restriction base="dms:Choice">
          <xsd:enumeration value="English"/>
          <xsd:enumeration value="French"/>
        </xsd:restriction>
      </xsd:simpleType>
    </xsd:element>
    <xsd:element name="Format" ma:index="9" nillable="true" ma:displayName="Format" ma:default="Tables" ma:format="RadioButtons" ma:internalName="Format">
      <xsd:simpleType>
        <xsd:restriction base="dms:Choice">
          <xsd:enumeration value="Tables"/>
          <xsd:enumeration value="Charts"/>
          <xsd:enumeration value="Final version"/>
          <xsd:enumeration value="Text"/>
          <xsd:enumeration value="Tables&amp;Charts"/>
          <xsd:enumeration value="PDF"/>
        </xsd:restriction>
      </xsd:simpleType>
    </xsd:element>
  </xsd:schema>
  <xsd:schema xmlns:xsd="http://www.w3.org/2001/XMLSchema" xmlns:dms="http://schemas.microsoft.com/office/2006/documentManagement/types" targetNamespace="e9aa3071-04aa-4d98-996d-98ce8c6bd603" elementFormDefault="qualified">
    <xsd:import namespace="http://schemas.microsoft.com/office/2006/documentManagement/types"/>
    <xsd:element name="Indicators" ma:index="10" nillable="true" ma:displayName="EAG Indicators" ma:list="{76d60f05-0fd9-4758-9df6-61ea8ecbeb5e}" ma:internalName="Indicators" ma:showField="Title" ma:web="feb52507-b2c6-465f-b62f-9afbe23271c8">
      <xsd:simpleType>
        <xsd:restriction base="dms:Lookup"/>
      </xsd:simpleType>
    </xsd:element>
  </xsd:schema>
  <xsd:schema xmlns:xsd="http://www.w3.org/2001/XMLSchema" xmlns:dms="http://schemas.microsoft.com/office/2006/documentManagement/types" targetNamespace="1c46c072-f8e3-4fe7-ac86-d9c8bd6beccf" elementFormDefault="qualified">
    <xsd:import namespace="http://schemas.microsoft.com/office/2006/documentManagement/types"/>
    <xsd:element name="Info" ma:index="11" nillable="true" ma:displayName="Info" ma:internalName="Info">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E86CFEE-74C0-4B02-8F88-95194EED2E70}">
  <ds:schemaRefs>
    <ds:schemaRef ds:uri="http://schemas.microsoft.com/sharepoint/v3/contenttype/forms"/>
  </ds:schemaRefs>
</ds:datastoreItem>
</file>

<file path=customXml/itemProps2.xml><?xml version="1.0" encoding="utf-8"?>
<ds:datastoreItem xmlns:ds="http://schemas.openxmlformats.org/officeDocument/2006/customXml" ds:itemID="{2D648EF9-9305-4BA7-83A0-4126A9564E47}">
  <ds:schemaRefs>
    <ds:schemaRef ds:uri="http://schemas.microsoft.com/office/2006/metadata/longProperties"/>
  </ds:schemaRefs>
</ds:datastoreItem>
</file>

<file path=customXml/itemProps3.xml><?xml version="1.0" encoding="utf-8"?>
<ds:datastoreItem xmlns:ds="http://schemas.openxmlformats.org/officeDocument/2006/customXml" ds:itemID="{B1D9DD28-872E-4938-AE78-08B748F892EB}">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99f2fa2d-0731-4627-a0d2-7eddf30b58ef"/>
    <ds:schemaRef ds:uri="e9aa3071-04aa-4d98-996d-98ce8c6bd603"/>
    <ds:schemaRef ds:uri="1c46c072-f8e3-4fe7-ac86-d9c8bd6beccf"/>
    <ds:schemaRef ds:uri="http://schemas.openxmlformats.org/package/2006/metadata/core-properties"/>
  </ds:schemaRefs>
</ds:datastoreItem>
</file>

<file path=customXml/itemProps4.xml><?xml version="1.0" encoding="utf-8"?>
<ds:datastoreItem xmlns:ds="http://schemas.openxmlformats.org/officeDocument/2006/customXml" ds:itemID="{13136E3C-1A8E-41C3-B37F-638C4A48F9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2fa2d-0731-4627-a0d2-7eddf30b58ef"/>
    <ds:schemaRef ds:uri="e9aa3071-04aa-4d98-996d-98ce8c6bd603"/>
    <ds:schemaRef ds:uri="1c46c072-f8e3-4fe7-ac86-d9c8bd6becc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23</vt:i4>
      </vt:variant>
    </vt:vector>
  </HeadingPairs>
  <TitlesOfParts>
    <vt:vector size="50" baseType="lpstr">
      <vt:lpstr>Contents</vt:lpstr>
      <vt:lpstr>T_A11.1</vt:lpstr>
      <vt:lpstr>T_A11.2</vt:lpstr>
      <vt:lpstr>T_A11.3</vt:lpstr>
      <vt:lpstr>T_A11.4</vt:lpstr>
      <vt:lpstr>T_A11.5 (Web only)</vt:lpstr>
      <vt:lpstr>C_A11.1</vt:lpstr>
      <vt:lpstr>Data C_A11.1</vt:lpstr>
      <vt:lpstr>C_A11.2</vt:lpstr>
      <vt:lpstr>Data C_A11.2</vt:lpstr>
      <vt:lpstr>C_A11.3</vt:lpstr>
      <vt:lpstr>Data C_A11.3</vt:lpstr>
      <vt:lpstr>ISCED</vt:lpstr>
      <vt:lpstr>Country</vt:lpstr>
      <vt:lpstr>T_Extracted Texts</vt:lpstr>
      <vt:lpstr>T_Autres_Traducteurs</vt:lpstr>
      <vt:lpstr>C_Autres_Traducteurs</vt:lpstr>
      <vt:lpstr>Contents French</vt:lpstr>
      <vt:lpstr>T_A11.1 French</vt:lpstr>
      <vt:lpstr>T_A11.2 French</vt:lpstr>
      <vt:lpstr>T_A11.3 French</vt:lpstr>
      <vt:lpstr>T_A11.4 French</vt:lpstr>
      <vt:lpstr>T_A11.5 (Web only) French</vt:lpstr>
      <vt:lpstr>Extracted Texts</vt:lpstr>
      <vt:lpstr>C_A11.1 French</vt:lpstr>
      <vt:lpstr>C_A11.2 French</vt:lpstr>
      <vt:lpstr>C_A11.3 French</vt:lpstr>
      <vt:lpstr>Countries_list</vt:lpstr>
      <vt:lpstr>C_Autres_Traducteurs!OECDGraphDictionary</vt:lpstr>
      <vt:lpstr>'Extracted Texts'!OECDGraphDictionary</vt:lpstr>
      <vt:lpstr>T_Autres_Traducteurs!OECDGraphDictionary</vt:lpstr>
      <vt:lpstr>'T_Extracted Texts'!OECDGraphDictionary</vt:lpstr>
      <vt:lpstr>C_A11.1!Print_Area</vt:lpstr>
      <vt:lpstr>'C_A11.1 French'!Print_Area</vt:lpstr>
      <vt:lpstr>C_A11.2!Print_Area</vt:lpstr>
      <vt:lpstr>'C_A11.2 French'!Print_Area</vt:lpstr>
      <vt:lpstr>C_A11.3!Print_Area</vt:lpstr>
      <vt:lpstr>'C_A11.3 French'!Print_Area</vt:lpstr>
      <vt:lpstr>Contents!Print_Area</vt:lpstr>
      <vt:lpstr>'Contents French'!Print_Area</vt:lpstr>
      <vt:lpstr>T_A11.1!Print_Area</vt:lpstr>
      <vt:lpstr>'T_A11.1 French'!Print_Area</vt:lpstr>
      <vt:lpstr>T_A11.2!Print_Area</vt:lpstr>
      <vt:lpstr>'T_A11.2 French'!Print_Area</vt:lpstr>
      <vt:lpstr>T_A11.3!Print_Area</vt:lpstr>
      <vt:lpstr>'T_A11.3 French'!Print_Area</vt:lpstr>
      <vt:lpstr>T_A11.4!Print_Area</vt:lpstr>
      <vt:lpstr>'T_A11.4 French'!Print_Area</vt:lpstr>
      <vt:lpstr>'T_A11.5 (Web only)'!Print_Area</vt:lpstr>
      <vt:lpstr>'T_A11.5 (Web only) French'!Print_Area</vt:lpstr>
    </vt:vector>
  </TitlesOfParts>
  <Company>OECD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garciadeleon_p</dc:creator>
  <cp:lastModifiedBy>Boiron_M</cp:lastModifiedBy>
  <cp:lastPrinted>2012-07-17T15:50:24Z</cp:lastPrinted>
  <dcterms:created xsi:type="dcterms:W3CDTF">2011-08-04T09:39:36Z</dcterms:created>
  <dcterms:modified xsi:type="dcterms:W3CDTF">2012-08-29T14:49:28Z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0x0101002B02A2F4A5C1A746955614946B5D25E1</vt:lpwstr>
  </property>
  <property fmtid="{D5CDD505-2E9C-101B-9397-08002B2CF9AE}" pid="3" name="ContentType">
    <vt:lpwstr>Document</vt:lpwstr>
  </property>
  <property fmtid="{D5CDD505-2E9C-101B-9397-08002B2CF9AE}" pid="4" name="Order">
    <vt:r8>49800</vt:r8>
  </property>
</Properties>
</file>